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0D8D7BA9-DC16-4B31-A797-1B3C37D7DD51}" xr6:coauthVersionLast="47" xr6:coauthVersionMax="47" xr10:uidLastSave="{00000000-0000-0000-0000-000000000000}"/>
  <bookViews>
    <workbookView xWindow="-108" yWindow="-108" windowWidth="23256" windowHeight="12456" firstSheet="3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log'!$A$1:$R$613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11" i="11" l="1"/>
  <c r="N711" i="11" s="1"/>
  <c r="M711" i="11"/>
  <c r="P711" i="11"/>
  <c r="R711" i="11" s="1"/>
  <c r="K711" i="11"/>
  <c r="J711" i="11"/>
  <c r="H711" i="11"/>
  <c r="E711" i="11"/>
  <c r="G711" i="11"/>
  <c r="D711" i="11"/>
  <c r="C711" i="11"/>
  <c r="D707" i="11" s="1"/>
  <c r="F707" i="11"/>
  <c r="F706" i="11"/>
  <c r="G706" i="11" s="1"/>
  <c r="P710" i="11"/>
  <c r="R710" i="11" s="1"/>
  <c r="K708" i="11"/>
  <c r="K710" i="11"/>
  <c r="J706" i="11"/>
  <c r="J707" i="11"/>
  <c r="J708" i="11"/>
  <c r="J709" i="11"/>
  <c r="J710" i="11"/>
  <c r="I706" i="11"/>
  <c r="I707" i="11" s="1"/>
  <c r="I708" i="11" s="1"/>
  <c r="I709" i="11" s="1"/>
  <c r="E706" i="11"/>
  <c r="E707" i="11"/>
  <c r="E708" i="11"/>
  <c r="E709" i="11"/>
  <c r="E710" i="11"/>
  <c r="D706" i="11"/>
  <c r="D708" i="11"/>
  <c r="D709" i="11"/>
  <c r="C706" i="11"/>
  <c r="C707" i="11"/>
  <c r="C708" i="11"/>
  <c r="C709" i="11"/>
  <c r="C710" i="11"/>
  <c r="B707" i="11"/>
  <c r="B708" i="11" s="1"/>
  <c r="B709" i="11" s="1"/>
  <c r="B706" i="11"/>
  <c r="M703" i="11"/>
  <c r="P703" i="11"/>
  <c r="R703" i="11" s="1"/>
  <c r="M704" i="11"/>
  <c r="P704" i="11"/>
  <c r="R704" i="11"/>
  <c r="M705" i="11"/>
  <c r="P705" i="11"/>
  <c r="R705" i="11"/>
  <c r="K703" i="11"/>
  <c r="K704" i="11"/>
  <c r="K705" i="11"/>
  <c r="J703" i="11"/>
  <c r="J704" i="11"/>
  <c r="J705" i="11"/>
  <c r="H703" i="11"/>
  <c r="H704" i="11"/>
  <c r="H705" i="11"/>
  <c r="G703" i="11"/>
  <c r="G704" i="11"/>
  <c r="G705" i="11"/>
  <c r="E705" i="11"/>
  <c r="E703" i="11"/>
  <c r="E704" i="11"/>
  <c r="D703" i="11"/>
  <c r="D704" i="11"/>
  <c r="D705" i="11"/>
  <c r="C703" i="11"/>
  <c r="D699" i="11" s="1"/>
  <c r="C704" i="11"/>
  <c r="C705" i="11"/>
  <c r="B704" i="11"/>
  <c r="B703" i="11"/>
  <c r="L702" i="11"/>
  <c r="N702" i="11" s="1"/>
  <c r="M702" i="11"/>
  <c r="P702" i="11"/>
  <c r="R702" i="11" s="1"/>
  <c r="J702" i="11"/>
  <c r="K702" i="11"/>
  <c r="G702" i="11"/>
  <c r="H702" i="11" s="1"/>
  <c r="C702" i="11"/>
  <c r="E702" i="11"/>
  <c r="P701" i="11"/>
  <c r="R701" i="11" s="1"/>
  <c r="M701" i="11"/>
  <c r="L701" i="11"/>
  <c r="O701" i="11" s="1"/>
  <c r="Q701" i="11" s="1"/>
  <c r="R700" i="11"/>
  <c r="P700" i="11"/>
  <c r="M700" i="11"/>
  <c r="L700" i="11"/>
  <c r="O700" i="11" s="1"/>
  <c r="Q700" i="11" s="1"/>
  <c r="R699" i="11"/>
  <c r="P699" i="11"/>
  <c r="M699" i="11"/>
  <c r="L699" i="11"/>
  <c r="O699" i="11" s="1"/>
  <c r="Q699" i="11" s="1"/>
  <c r="K699" i="11"/>
  <c r="K700" i="11"/>
  <c r="K701" i="11"/>
  <c r="J699" i="11"/>
  <c r="J700" i="11"/>
  <c r="J701" i="11"/>
  <c r="I699" i="11"/>
  <c r="I700" i="11" s="1"/>
  <c r="H699" i="11"/>
  <c r="H700" i="11"/>
  <c r="H701" i="11"/>
  <c r="G699" i="11"/>
  <c r="G700" i="11"/>
  <c r="G701" i="11"/>
  <c r="F699" i="11"/>
  <c r="F700" i="11" s="1"/>
  <c r="E699" i="11"/>
  <c r="E700" i="11"/>
  <c r="E701" i="11"/>
  <c r="D701" i="11"/>
  <c r="C699" i="11"/>
  <c r="C700" i="11"/>
  <c r="C701" i="11"/>
  <c r="B700" i="11"/>
  <c r="B699" i="11"/>
  <c r="L698" i="11"/>
  <c r="M698" i="11"/>
  <c r="P698" i="11"/>
  <c r="R698" i="11"/>
  <c r="J698" i="11"/>
  <c r="K698" i="11"/>
  <c r="G698" i="11"/>
  <c r="H698" i="11"/>
  <c r="E698" i="11"/>
  <c r="D698" i="11"/>
  <c r="C698" i="11"/>
  <c r="L697" i="11"/>
  <c r="N697" i="11" s="1"/>
  <c r="M697" i="11"/>
  <c r="P697" i="11"/>
  <c r="R697" i="11" s="1"/>
  <c r="K697" i="11"/>
  <c r="L695" i="11" s="1"/>
  <c r="O695" i="11" s="1"/>
  <c r="Q695" i="11" s="1"/>
  <c r="E697" i="11"/>
  <c r="G697" i="11"/>
  <c r="H697" i="11" s="1"/>
  <c r="J697" i="11"/>
  <c r="D697" i="11"/>
  <c r="C697" i="11"/>
  <c r="D696" i="11" s="1"/>
  <c r="L696" i="11"/>
  <c r="M696" i="11"/>
  <c r="P696" i="11"/>
  <c r="R696" i="11" s="1"/>
  <c r="K696" i="11"/>
  <c r="J696" i="11"/>
  <c r="H696" i="11"/>
  <c r="G696" i="11"/>
  <c r="E696" i="11"/>
  <c r="C696" i="11"/>
  <c r="P695" i="11"/>
  <c r="R695" i="11" s="1"/>
  <c r="M695" i="11"/>
  <c r="R694" i="11"/>
  <c r="P694" i="11"/>
  <c r="M694" i="11"/>
  <c r="R693" i="11"/>
  <c r="P693" i="11"/>
  <c r="M693" i="11"/>
  <c r="L693" i="11"/>
  <c r="O693" i="11" s="1"/>
  <c r="Q693" i="11" s="1"/>
  <c r="P692" i="11"/>
  <c r="R692" i="11" s="1"/>
  <c r="M692" i="11"/>
  <c r="L692" i="11"/>
  <c r="O692" i="11" s="1"/>
  <c r="Q692" i="11" s="1"/>
  <c r="K692" i="11"/>
  <c r="L690" i="11" s="1"/>
  <c r="N690" i="11" s="1"/>
  <c r="K693" i="11"/>
  <c r="K694" i="11"/>
  <c r="K695" i="11"/>
  <c r="J692" i="11"/>
  <c r="J693" i="11"/>
  <c r="J694" i="11"/>
  <c r="J695" i="11"/>
  <c r="I692" i="11"/>
  <c r="I693" i="11" s="1"/>
  <c r="I694" i="11" s="1"/>
  <c r="H692" i="11"/>
  <c r="H693" i="11"/>
  <c r="H694" i="11"/>
  <c r="H695" i="11"/>
  <c r="G692" i="11"/>
  <c r="G693" i="11"/>
  <c r="G694" i="11"/>
  <c r="G695" i="11"/>
  <c r="F693" i="11"/>
  <c r="F694" i="11" s="1"/>
  <c r="F692" i="11"/>
  <c r="E692" i="11"/>
  <c r="E693" i="11"/>
  <c r="E694" i="11"/>
  <c r="E695" i="11"/>
  <c r="D692" i="11"/>
  <c r="C692" i="11"/>
  <c r="C693" i="11"/>
  <c r="C694" i="11"/>
  <c r="C695" i="11"/>
  <c r="B693" i="11"/>
  <c r="B694" i="11" s="1"/>
  <c r="B692" i="11"/>
  <c r="M690" i="11"/>
  <c r="P690" i="11"/>
  <c r="R690" i="11" s="1"/>
  <c r="L691" i="11"/>
  <c r="M691" i="11"/>
  <c r="P691" i="11"/>
  <c r="R691" i="11" s="1"/>
  <c r="K690" i="11"/>
  <c r="K691" i="11"/>
  <c r="J690" i="11"/>
  <c r="J691" i="11"/>
  <c r="I690" i="11"/>
  <c r="H690" i="11"/>
  <c r="H691" i="11"/>
  <c r="G690" i="11"/>
  <c r="G691" i="11"/>
  <c r="F690" i="11"/>
  <c r="E690" i="11"/>
  <c r="E691" i="11"/>
  <c r="B690" i="11"/>
  <c r="C690" i="11" s="1"/>
  <c r="L689" i="11"/>
  <c r="M689" i="11"/>
  <c r="P689" i="11"/>
  <c r="R689" i="11" s="1"/>
  <c r="K689" i="11"/>
  <c r="L687" i="11" s="1"/>
  <c r="J689" i="11"/>
  <c r="H689" i="11"/>
  <c r="G689" i="11"/>
  <c r="E689" i="11"/>
  <c r="C689" i="11"/>
  <c r="L688" i="11"/>
  <c r="M688" i="11"/>
  <c r="P688" i="11"/>
  <c r="R688" i="11"/>
  <c r="K688" i="11"/>
  <c r="J688" i="11"/>
  <c r="H688" i="11"/>
  <c r="G688" i="11"/>
  <c r="E688" i="11"/>
  <c r="C688" i="11"/>
  <c r="D684" i="11" s="1"/>
  <c r="L683" i="11"/>
  <c r="N683" i="11" s="1"/>
  <c r="M683" i="11"/>
  <c r="P683" i="11"/>
  <c r="R683" i="11"/>
  <c r="L684" i="11"/>
  <c r="N684" i="11" s="1"/>
  <c r="M684" i="11"/>
  <c r="P684" i="11"/>
  <c r="R684" i="11"/>
  <c r="M685" i="11"/>
  <c r="P685" i="11"/>
  <c r="R685" i="11"/>
  <c r="M686" i="11"/>
  <c r="P686" i="11"/>
  <c r="R686" i="11"/>
  <c r="M687" i="11"/>
  <c r="P687" i="11"/>
  <c r="R687" i="11" s="1"/>
  <c r="K683" i="11"/>
  <c r="L682" i="11" s="1"/>
  <c r="N682" i="11" s="1"/>
  <c r="K684" i="11"/>
  <c r="K685" i="11"/>
  <c r="K686" i="11"/>
  <c r="K687" i="11"/>
  <c r="J683" i="11"/>
  <c r="J684" i="11"/>
  <c r="J685" i="11"/>
  <c r="J686" i="11"/>
  <c r="J687" i="11"/>
  <c r="I683" i="11"/>
  <c r="I684" i="11" s="1"/>
  <c r="I685" i="11" s="1"/>
  <c r="I686" i="11" s="1"/>
  <c r="H683" i="11"/>
  <c r="H684" i="11"/>
  <c r="H685" i="11"/>
  <c r="H686" i="11"/>
  <c r="H687" i="11"/>
  <c r="G683" i="11"/>
  <c r="G684" i="11"/>
  <c r="G685" i="11"/>
  <c r="G686" i="11"/>
  <c r="G687" i="11"/>
  <c r="F683" i="11"/>
  <c r="F684" i="11" s="1"/>
  <c r="F685" i="11" s="1"/>
  <c r="F686" i="11" s="1"/>
  <c r="E683" i="11"/>
  <c r="E684" i="11"/>
  <c r="E685" i="11"/>
  <c r="E686" i="11"/>
  <c r="E687" i="11"/>
  <c r="D683" i="11"/>
  <c r="C683" i="11"/>
  <c r="D681" i="11" s="1"/>
  <c r="C684" i="11"/>
  <c r="C685" i="11"/>
  <c r="C686" i="11"/>
  <c r="C687" i="11"/>
  <c r="B684" i="11"/>
  <c r="B685" i="11" s="1"/>
  <c r="B686" i="11" s="1"/>
  <c r="B683" i="11"/>
  <c r="L681" i="11"/>
  <c r="N681" i="11" s="1"/>
  <c r="M681" i="11"/>
  <c r="P681" i="11"/>
  <c r="R681" i="11"/>
  <c r="M682" i="11"/>
  <c r="P682" i="11"/>
  <c r="R682" i="11"/>
  <c r="K681" i="11"/>
  <c r="L678" i="11" s="1"/>
  <c r="N678" i="11" s="1"/>
  <c r="K682" i="11"/>
  <c r="J681" i="11"/>
  <c r="J682" i="11"/>
  <c r="I681" i="11"/>
  <c r="H681" i="11"/>
  <c r="H682" i="11"/>
  <c r="G681" i="11"/>
  <c r="G682" i="11"/>
  <c r="F681" i="11"/>
  <c r="E681" i="11"/>
  <c r="E682" i="11"/>
  <c r="D682" i="11"/>
  <c r="C681" i="11"/>
  <c r="C682" i="11"/>
  <c r="B681" i="11"/>
  <c r="M678" i="11"/>
  <c r="P678" i="11"/>
  <c r="R678" i="11" s="1"/>
  <c r="L679" i="11"/>
  <c r="M679" i="11"/>
  <c r="P679" i="11"/>
  <c r="R679" i="11" s="1"/>
  <c r="L680" i="11"/>
  <c r="N680" i="11" s="1"/>
  <c r="M680" i="11"/>
  <c r="P680" i="11"/>
  <c r="R680" i="11"/>
  <c r="K678" i="11"/>
  <c r="L675" i="11" s="1"/>
  <c r="N675" i="11" s="1"/>
  <c r="K679" i="11"/>
  <c r="K680" i="11"/>
  <c r="J678" i="11"/>
  <c r="J679" i="11"/>
  <c r="J680" i="11"/>
  <c r="I678" i="11"/>
  <c r="I679" i="11" s="1"/>
  <c r="H678" i="11"/>
  <c r="H679" i="11"/>
  <c r="H680" i="11"/>
  <c r="G678" i="11"/>
  <c r="G679" i="11"/>
  <c r="G680" i="11"/>
  <c r="F679" i="11"/>
  <c r="F678" i="11"/>
  <c r="E678" i="11"/>
  <c r="E679" i="11"/>
  <c r="E680" i="11"/>
  <c r="D678" i="11"/>
  <c r="D679" i="11"/>
  <c r="C678" i="11"/>
  <c r="C679" i="11"/>
  <c r="C680" i="11"/>
  <c r="B679" i="11"/>
  <c r="B678" i="11"/>
  <c r="M675" i="11"/>
  <c r="P675" i="11"/>
  <c r="R675" i="11"/>
  <c r="L676" i="11"/>
  <c r="M676" i="11"/>
  <c r="P676" i="11"/>
  <c r="R676" i="11"/>
  <c r="M677" i="11"/>
  <c r="P677" i="11"/>
  <c r="R677" i="11"/>
  <c r="K675" i="11"/>
  <c r="K676" i="11"/>
  <c r="K677" i="11"/>
  <c r="J675" i="11"/>
  <c r="J676" i="11"/>
  <c r="J677" i="11"/>
  <c r="I671" i="11"/>
  <c r="J671" i="11" s="1"/>
  <c r="H675" i="11"/>
  <c r="H676" i="11"/>
  <c r="H677" i="11"/>
  <c r="G675" i="11"/>
  <c r="G676" i="11"/>
  <c r="G677" i="11"/>
  <c r="F672" i="11"/>
  <c r="G672" i="11" s="1"/>
  <c r="F671" i="11"/>
  <c r="E675" i="11"/>
  <c r="E676" i="11"/>
  <c r="E677" i="11"/>
  <c r="D675" i="11"/>
  <c r="D676" i="11"/>
  <c r="D677" i="11"/>
  <c r="B672" i="11"/>
  <c r="B673" i="11" s="1"/>
  <c r="B671" i="11"/>
  <c r="C671" i="11" s="1"/>
  <c r="H671" i="11"/>
  <c r="G671" i="11"/>
  <c r="J670" i="11"/>
  <c r="K670" i="11"/>
  <c r="M670" i="11"/>
  <c r="P670" i="11"/>
  <c r="R670" i="11" s="1"/>
  <c r="H670" i="11"/>
  <c r="G670" i="11"/>
  <c r="E670" i="11"/>
  <c r="C670" i="11"/>
  <c r="D666" i="11" s="1"/>
  <c r="L667" i="11"/>
  <c r="N667" i="11" s="1"/>
  <c r="M667" i="11"/>
  <c r="P667" i="11"/>
  <c r="R667" i="11"/>
  <c r="M668" i="11"/>
  <c r="P668" i="11"/>
  <c r="R668" i="11"/>
  <c r="M669" i="11"/>
  <c r="P669" i="11"/>
  <c r="R669" i="11"/>
  <c r="K667" i="11"/>
  <c r="K668" i="11"/>
  <c r="K669" i="11"/>
  <c r="J667" i="11"/>
  <c r="J668" i="11"/>
  <c r="J669" i="11"/>
  <c r="I667" i="11"/>
  <c r="I668" i="11" s="1"/>
  <c r="H667" i="11"/>
  <c r="H668" i="11"/>
  <c r="H669" i="11"/>
  <c r="G667" i="11"/>
  <c r="G668" i="11"/>
  <c r="G669" i="11"/>
  <c r="E667" i="11"/>
  <c r="E668" i="11"/>
  <c r="E669" i="11"/>
  <c r="C667" i="11"/>
  <c r="C668" i="11"/>
  <c r="C669" i="11"/>
  <c r="B668" i="11"/>
  <c r="B667" i="11"/>
  <c r="L664" i="11"/>
  <c r="N664" i="11" s="1"/>
  <c r="M664" i="11"/>
  <c r="P664" i="11"/>
  <c r="R664" i="11"/>
  <c r="L665" i="11"/>
  <c r="N665" i="11" s="1"/>
  <c r="M665" i="11"/>
  <c r="P665" i="11"/>
  <c r="R665" i="11"/>
  <c r="L666" i="11"/>
  <c r="M666" i="11"/>
  <c r="P666" i="11"/>
  <c r="R666" i="11"/>
  <c r="K664" i="11"/>
  <c r="K665" i="11"/>
  <c r="K666" i="11"/>
  <c r="J664" i="11"/>
  <c r="J665" i="11"/>
  <c r="J666" i="11"/>
  <c r="I664" i="11"/>
  <c r="I665" i="11" s="1"/>
  <c r="H664" i="11"/>
  <c r="H665" i="11"/>
  <c r="H666" i="11"/>
  <c r="G664" i="11"/>
  <c r="G665" i="11"/>
  <c r="G666" i="11"/>
  <c r="F664" i="11"/>
  <c r="F665" i="11" s="1"/>
  <c r="E664" i="11"/>
  <c r="E665" i="11"/>
  <c r="E666" i="11"/>
  <c r="D664" i="11"/>
  <c r="D665" i="11"/>
  <c r="C664" i="11"/>
  <c r="C665" i="11"/>
  <c r="C666" i="11"/>
  <c r="B665" i="11"/>
  <c r="B664" i="11"/>
  <c r="L662" i="11"/>
  <c r="N662" i="11" s="1"/>
  <c r="M662" i="11"/>
  <c r="P662" i="11"/>
  <c r="R662" i="11"/>
  <c r="L663" i="11"/>
  <c r="N663" i="11" s="1"/>
  <c r="M663" i="11"/>
  <c r="P663" i="11"/>
  <c r="R663" i="11" s="1"/>
  <c r="K662" i="11"/>
  <c r="K663" i="11"/>
  <c r="J662" i="11"/>
  <c r="J663" i="11"/>
  <c r="I662" i="11"/>
  <c r="H662" i="11"/>
  <c r="H663" i="11"/>
  <c r="G662" i="11"/>
  <c r="G663" i="11"/>
  <c r="E662" i="11"/>
  <c r="E663" i="11"/>
  <c r="D662" i="11"/>
  <c r="D663" i="11"/>
  <c r="C662" i="11"/>
  <c r="C663" i="11"/>
  <c r="B662" i="11"/>
  <c r="L661" i="11"/>
  <c r="M661" i="11"/>
  <c r="P661" i="11"/>
  <c r="R661" i="11"/>
  <c r="J661" i="11"/>
  <c r="K661" i="11"/>
  <c r="G661" i="11"/>
  <c r="H661" i="11" s="1"/>
  <c r="E661" i="11"/>
  <c r="D661" i="11"/>
  <c r="C661" i="11"/>
  <c r="B656" i="11"/>
  <c r="B657" i="11" s="1"/>
  <c r="B658" i="11" s="1"/>
  <c r="B659" i="11" s="1"/>
  <c r="B655" i="11"/>
  <c r="C655" i="11" s="1"/>
  <c r="P660" i="11"/>
  <c r="R660" i="11"/>
  <c r="K660" i="11"/>
  <c r="J660" i="11"/>
  <c r="H660" i="11"/>
  <c r="G660" i="11"/>
  <c r="J655" i="11"/>
  <c r="J656" i="11"/>
  <c r="J657" i="11"/>
  <c r="J658" i="11"/>
  <c r="J659" i="11"/>
  <c r="I655" i="11"/>
  <c r="I656" i="11" s="1"/>
  <c r="I657" i="11" s="1"/>
  <c r="I658" i="11" s="1"/>
  <c r="H655" i="11"/>
  <c r="H656" i="11"/>
  <c r="H657" i="11"/>
  <c r="H658" i="11"/>
  <c r="H659" i="11"/>
  <c r="G659" i="11"/>
  <c r="G655" i="11"/>
  <c r="G656" i="11"/>
  <c r="G657" i="11"/>
  <c r="G658" i="11"/>
  <c r="B652" i="11"/>
  <c r="B653" i="11" s="1"/>
  <c r="B637" i="11"/>
  <c r="B638" i="11" s="1"/>
  <c r="B639" i="11" s="1"/>
  <c r="B640" i="11" s="1"/>
  <c r="B641" i="11" s="1"/>
  <c r="B642" i="11" s="1"/>
  <c r="B643" i="11" s="1"/>
  <c r="B644" i="11" s="1"/>
  <c r="B645" i="11" s="1"/>
  <c r="B646" i="11" s="1"/>
  <c r="B647" i="11" s="1"/>
  <c r="B648" i="11" s="1"/>
  <c r="B649" i="11" s="1"/>
  <c r="B650" i="11" s="1"/>
  <c r="B651" i="11" s="1"/>
  <c r="B636" i="11"/>
  <c r="K654" i="11"/>
  <c r="J654" i="11"/>
  <c r="G654" i="11"/>
  <c r="H654" i="11" s="1"/>
  <c r="J653" i="11"/>
  <c r="H653" i="11"/>
  <c r="G653" i="11"/>
  <c r="K652" i="11"/>
  <c r="J650" i="11"/>
  <c r="J651" i="11"/>
  <c r="J652" i="11"/>
  <c r="I650" i="11"/>
  <c r="I651" i="11" s="1"/>
  <c r="I649" i="11"/>
  <c r="J649" i="11" s="1"/>
  <c r="H649" i="11"/>
  <c r="H650" i="11"/>
  <c r="H651" i="11"/>
  <c r="H652" i="11"/>
  <c r="G649" i="11"/>
  <c r="G650" i="11"/>
  <c r="G651" i="11"/>
  <c r="G652" i="11"/>
  <c r="H648" i="11"/>
  <c r="G648" i="11"/>
  <c r="J648" i="11"/>
  <c r="J647" i="11"/>
  <c r="H647" i="11"/>
  <c r="G647" i="11"/>
  <c r="J643" i="11"/>
  <c r="J644" i="11"/>
  <c r="J645" i="11"/>
  <c r="J646" i="11"/>
  <c r="I644" i="11"/>
  <c r="I643" i="11"/>
  <c r="H643" i="11"/>
  <c r="H644" i="11"/>
  <c r="H645" i="11"/>
  <c r="H646" i="11"/>
  <c r="G643" i="11"/>
  <c r="G644" i="11"/>
  <c r="G645" i="11"/>
  <c r="G646" i="11"/>
  <c r="J642" i="11"/>
  <c r="H642" i="11"/>
  <c r="G642" i="11"/>
  <c r="J636" i="11"/>
  <c r="J637" i="11"/>
  <c r="J638" i="11"/>
  <c r="J639" i="11"/>
  <c r="J640" i="11"/>
  <c r="J641" i="11"/>
  <c r="I636" i="11"/>
  <c r="I637" i="11" s="1"/>
  <c r="I638" i="11" s="1"/>
  <c r="I639" i="11" s="1"/>
  <c r="I640" i="11" s="1"/>
  <c r="H636" i="11"/>
  <c r="H637" i="11"/>
  <c r="H638" i="11"/>
  <c r="H639" i="11"/>
  <c r="H640" i="11"/>
  <c r="H641" i="11"/>
  <c r="G636" i="11"/>
  <c r="G637" i="11"/>
  <c r="G638" i="11"/>
  <c r="G639" i="11"/>
  <c r="G640" i="11"/>
  <c r="G641" i="11"/>
  <c r="M633" i="11"/>
  <c r="P633" i="11"/>
  <c r="R633" i="11"/>
  <c r="M634" i="11"/>
  <c r="P634" i="11"/>
  <c r="R634" i="11"/>
  <c r="M635" i="11"/>
  <c r="P635" i="11"/>
  <c r="R635" i="11"/>
  <c r="K633" i="11"/>
  <c r="K634" i="11"/>
  <c r="K635" i="11"/>
  <c r="J633" i="11"/>
  <c r="J634" i="11"/>
  <c r="J635" i="11"/>
  <c r="I633" i="11"/>
  <c r="I634" i="11" s="1"/>
  <c r="H630" i="11"/>
  <c r="H631" i="11"/>
  <c r="H632" i="11"/>
  <c r="H633" i="11"/>
  <c r="H634" i="11"/>
  <c r="H635" i="11"/>
  <c r="G633" i="11"/>
  <c r="G634" i="11"/>
  <c r="G635" i="11"/>
  <c r="E633" i="11"/>
  <c r="E634" i="11"/>
  <c r="E635" i="11"/>
  <c r="C633" i="11"/>
  <c r="C634" i="11"/>
  <c r="C635" i="11"/>
  <c r="B634" i="11"/>
  <c r="B633" i="11"/>
  <c r="L630" i="11"/>
  <c r="N630" i="11" s="1"/>
  <c r="M630" i="11"/>
  <c r="P630" i="11"/>
  <c r="R630" i="11" s="1"/>
  <c r="L631" i="11"/>
  <c r="N632" i="11" s="1"/>
  <c r="M631" i="11"/>
  <c r="P631" i="11"/>
  <c r="R631" i="11"/>
  <c r="L632" i="11"/>
  <c r="O632" i="11" s="1"/>
  <c r="Q632" i="11" s="1"/>
  <c r="M632" i="11"/>
  <c r="P632" i="11"/>
  <c r="R632" i="11"/>
  <c r="K630" i="11"/>
  <c r="K631" i="11"/>
  <c r="K632" i="11"/>
  <c r="J630" i="11"/>
  <c r="J631" i="11"/>
  <c r="J632" i="11"/>
  <c r="I630" i="11"/>
  <c r="I631" i="11" s="1"/>
  <c r="G630" i="11"/>
  <c r="G631" i="11"/>
  <c r="G632" i="11"/>
  <c r="F630" i="11"/>
  <c r="F631" i="11" s="1"/>
  <c r="E630" i="11"/>
  <c r="E631" i="11"/>
  <c r="E632" i="11"/>
  <c r="D630" i="11"/>
  <c r="D631" i="11"/>
  <c r="C630" i="11"/>
  <c r="C631" i="11"/>
  <c r="C632" i="11"/>
  <c r="D628" i="11" s="1"/>
  <c r="B631" i="11"/>
  <c r="B630" i="11"/>
  <c r="L627" i="11"/>
  <c r="N627" i="11" s="1"/>
  <c r="M627" i="11"/>
  <c r="P627" i="11"/>
  <c r="R627" i="11"/>
  <c r="L628" i="11"/>
  <c r="N628" i="11" s="1"/>
  <c r="M628" i="11"/>
  <c r="P628" i="11"/>
  <c r="R628" i="11" s="1"/>
  <c r="L629" i="11"/>
  <c r="M629" i="11"/>
  <c r="P629" i="11"/>
  <c r="R629" i="11"/>
  <c r="K627" i="11"/>
  <c r="K628" i="11"/>
  <c r="K629" i="11"/>
  <c r="J627" i="11"/>
  <c r="J628" i="11"/>
  <c r="J629" i="11"/>
  <c r="H627" i="11"/>
  <c r="H628" i="11"/>
  <c r="H629" i="11"/>
  <c r="G627" i="11"/>
  <c r="G628" i="11"/>
  <c r="G629" i="11"/>
  <c r="E627" i="11"/>
  <c r="E628" i="11"/>
  <c r="E629" i="11"/>
  <c r="D627" i="11"/>
  <c r="D629" i="11"/>
  <c r="C627" i="11"/>
  <c r="C628" i="11"/>
  <c r="C629" i="11"/>
  <c r="L625" i="11"/>
  <c r="M625" i="11"/>
  <c r="P625" i="11"/>
  <c r="R625" i="11" s="1"/>
  <c r="L626" i="11"/>
  <c r="O626" i="11" s="1"/>
  <c r="Q626" i="11" s="1"/>
  <c r="M626" i="11"/>
  <c r="P626" i="11"/>
  <c r="R626" i="11"/>
  <c r="K625" i="11"/>
  <c r="K626" i="11"/>
  <c r="I602" i="11"/>
  <c r="J602" i="11" s="1"/>
  <c r="I601" i="11"/>
  <c r="J601" i="11" s="1"/>
  <c r="J600" i="11"/>
  <c r="J599" i="11"/>
  <c r="J598" i="11"/>
  <c r="J597" i="11"/>
  <c r="J596" i="11"/>
  <c r="J595" i="11"/>
  <c r="J594" i="11"/>
  <c r="J593" i="11"/>
  <c r="J592" i="11"/>
  <c r="J591" i="11"/>
  <c r="J590" i="11"/>
  <c r="J589" i="11"/>
  <c r="J588" i="11"/>
  <c r="J587" i="11"/>
  <c r="J586" i="11"/>
  <c r="J585" i="11"/>
  <c r="J584" i="11"/>
  <c r="J583" i="11"/>
  <c r="J582" i="11"/>
  <c r="J581" i="11"/>
  <c r="J580" i="11"/>
  <c r="J579" i="11"/>
  <c r="J578" i="11"/>
  <c r="J577" i="11"/>
  <c r="J576" i="11"/>
  <c r="J575" i="11"/>
  <c r="J574" i="11"/>
  <c r="J573" i="11"/>
  <c r="J572" i="11"/>
  <c r="J571" i="11"/>
  <c r="J570" i="11"/>
  <c r="J569" i="11"/>
  <c r="J568" i="11"/>
  <c r="J567" i="11"/>
  <c r="J566" i="11"/>
  <c r="J565" i="11"/>
  <c r="J564" i="11"/>
  <c r="J563" i="11"/>
  <c r="J562" i="11"/>
  <c r="J561" i="11"/>
  <c r="J560" i="11"/>
  <c r="J559" i="11"/>
  <c r="J558" i="11"/>
  <c r="J557" i="11"/>
  <c r="J556" i="11"/>
  <c r="J555" i="11"/>
  <c r="J554" i="11"/>
  <c r="J553" i="11"/>
  <c r="J552" i="11"/>
  <c r="J551" i="11"/>
  <c r="J550" i="11"/>
  <c r="J549" i="11"/>
  <c r="J548" i="11"/>
  <c r="J547" i="11"/>
  <c r="J546" i="11"/>
  <c r="J545" i="11"/>
  <c r="J544" i="11"/>
  <c r="J543" i="11"/>
  <c r="J542" i="11"/>
  <c r="J541" i="11"/>
  <c r="J540" i="11"/>
  <c r="J539" i="11"/>
  <c r="J538" i="11"/>
  <c r="J537" i="11"/>
  <c r="J536" i="11"/>
  <c r="J535" i="11"/>
  <c r="J534" i="11"/>
  <c r="J533" i="11"/>
  <c r="J532" i="11"/>
  <c r="J531" i="11"/>
  <c r="J530" i="11"/>
  <c r="J529" i="11"/>
  <c r="J528" i="11"/>
  <c r="J527" i="11"/>
  <c r="J526" i="11"/>
  <c r="J525" i="11"/>
  <c r="J524" i="11"/>
  <c r="J523" i="11"/>
  <c r="J522" i="11"/>
  <c r="J521" i="11"/>
  <c r="J520" i="11"/>
  <c r="J519" i="11"/>
  <c r="J518" i="11"/>
  <c r="J517" i="11"/>
  <c r="J516" i="11"/>
  <c r="J515" i="11"/>
  <c r="J514" i="11"/>
  <c r="J513" i="11"/>
  <c r="J512" i="11"/>
  <c r="J511" i="11"/>
  <c r="J510" i="11"/>
  <c r="J509" i="11"/>
  <c r="J508" i="11"/>
  <c r="J507" i="11"/>
  <c r="J506" i="11"/>
  <c r="J505" i="11"/>
  <c r="J504" i="11"/>
  <c r="J503" i="11"/>
  <c r="J502" i="11"/>
  <c r="J501" i="11"/>
  <c r="J500" i="11"/>
  <c r="J499" i="11"/>
  <c r="J498" i="11"/>
  <c r="J497" i="11"/>
  <c r="J496" i="11"/>
  <c r="J495" i="11"/>
  <c r="J494" i="11"/>
  <c r="J493" i="11"/>
  <c r="J492" i="11"/>
  <c r="J491" i="11"/>
  <c r="J490" i="11"/>
  <c r="J489" i="11"/>
  <c r="J488" i="11"/>
  <c r="J487" i="11"/>
  <c r="J486" i="11"/>
  <c r="J485" i="11"/>
  <c r="J484" i="11"/>
  <c r="J483" i="11"/>
  <c r="J482" i="11"/>
  <c r="J481" i="11"/>
  <c r="J480" i="11"/>
  <c r="J479" i="11"/>
  <c r="J478" i="11"/>
  <c r="J477" i="11"/>
  <c r="J476" i="11"/>
  <c r="J475" i="11"/>
  <c r="J474" i="11"/>
  <c r="J473" i="11"/>
  <c r="J472" i="11"/>
  <c r="J471" i="11"/>
  <c r="J470" i="11"/>
  <c r="J469" i="11"/>
  <c r="J468" i="11"/>
  <c r="J467" i="11"/>
  <c r="J466" i="11"/>
  <c r="J465" i="11"/>
  <c r="J464" i="11"/>
  <c r="J463" i="11"/>
  <c r="J462" i="11"/>
  <c r="J461" i="11"/>
  <c r="J460" i="11"/>
  <c r="J459" i="11"/>
  <c r="J458" i="11"/>
  <c r="J457" i="11"/>
  <c r="J456" i="11"/>
  <c r="J455" i="11"/>
  <c r="J454" i="11"/>
  <c r="J453" i="11"/>
  <c r="J452" i="11"/>
  <c r="J451" i="11"/>
  <c r="J450" i="11"/>
  <c r="J449" i="11"/>
  <c r="J448" i="11"/>
  <c r="J447" i="11"/>
  <c r="J446" i="11"/>
  <c r="J445" i="11"/>
  <c r="J444" i="11"/>
  <c r="J443" i="11"/>
  <c r="J442" i="11"/>
  <c r="J441" i="11"/>
  <c r="J440" i="11"/>
  <c r="J439" i="11"/>
  <c r="J438" i="11"/>
  <c r="J437" i="11"/>
  <c r="J436" i="11"/>
  <c r="J435" i="11"/>
  <c r="J434" i="11"/>
  <c r="J433" i="11"/>
  <c r="J432" i="11"/>
  <c r="J431" i="11"/>
  <c r="J430" i="11"/>
  <c r="J429" i="11"/>
  <c r="J428" i="11"/>
  <c r="J427" i="11"/>
  <c r="J426" i="11"/>
  <c r="J425" i="11"/>
  <c r="J424" i="11"/>
  <c r="J423" i="11"/>
  <c r="J422" i="11"/>
  <c r="J421" i="11"/>
  <c r="J420" i="11"/>
  <c r="J419" i="11"/>
  <c r="J418" i="11"/>
  <c r="J417" i="11"/>
  <c r="J416" i="11"/>
  <c r="J415" i="11"/>
  <c r="J414" i="11"/>
  <c r="J413" i="11"/>
  <c r="J412" i="11"/>
  <c r="J411" i="11"/>
  <c r="J410" i="11"/>
  <c r="J409" i="11"/>
  <c r="J408" i="11"/>
  <c r="J407" i="11"/>
  <c r="J406" i="11"/>
  <c r="J405" i="11"/>
  <c r="J404" i="11"/>
  <c r="J403" i="11"/>
  <c r="J402" i="11"/>
  <c r="J401" i="11"/>
  <c r="J400" i="11"/>
  <c r="J399" i="11"/>
  <c r="J398" i="11"/>
  <c r="J397" i="11"/>
  <c r="J396" i="11"/>
  <c r="J395" i="11"/>
  <c r="J394" i="11"/>
  <c r="J393" i="11"/>
  <c r="J392" i="11"/>
  <c r="J391" i="11"/>
  <c r="J390" i="11"/>
  <c r="J389" i="11"/>
  <c r="J388" i="11"/>
  <c r="J387" i="11"/>
  <c r="J386" i="11"/>
  <c r="J385" i="11"/>
  <c r="J384" i="11"/>
  <c r="J383" i="11"/>
  <c r="J382" i="11"/>
  <c r="J381" i="11"/>
  <c r="J380" i="11"/>
  <c r="J379" i="11"/>
  <c r="J378" i="11"/>
  <c r="J377" i="11"/>
  <c r="J376" i="11"/>
  <c r="J375" i="11"/>
  <c r="J374" i="11"/>
  <c r="J373" i="11"/>
  <c r="J372" i="11"/>
  <c r="J371" i="11"/>
  <c r="J370" i="11"/>
  <c r="J369" i="11"/>
  <c r="J368" i="11"/>
  <c r="J367" i="11"/>
  <c r="J366" i="11"/>
  <c r="J365" i="11"/>
  <c r="J364" i="11"/>
  <c r="J363" i="11"/>
  <c r="J362" i="11"/>
  <c r="J361" i="11"/>
  <c r="J360" i="11"/>
  <c r="J359" i="11"/>
  <c r="J358" i="11"/>
  <c r="J357" i="11"/>
  <c r="J356" i="11"/>
  <c r="J355" i="11"/>
  <c r="J354" i="11"/>
  <c r="J353" i="11"/>
  <c r="J352" i="11"/>
  <c r="J351" i="11"/>
  <c r="J350" i="11"/>
  <c r="J349" i="11"/>
  <c r="J348" i="11"/>
  <c r="J347" i="11"/>
  <c r="J346" i="11"/>
  <c r="J345" i="11"/>
  <c r="J344" i="11"/>
  <c r="J343" i="11"/>
  <c r="J342" i="11"/>
  <c r="J341" i="11"/>
  <c r="J340" i="11"/>
  <c r="J339" i="11"/>
  <c r="J338" i="11"/>
  <c r="J337" i="11"/>
  <c r="J336" i="11"/>
  <c r="J335" i="11"/>
  <c r="J334" i="11"/>
  <c r="J333" i="11"/>
  <c r="J332" i="11"/>
  <c r="J331" i="11"/>
  <c r="J330" i="11"/>
  <c r="J329" i="11"/>
  <c r="J328" i="11"/>
  <c r="J327" i="11"/>
  <c r="J326" i="11"/>
  <c r="J325" i="11"/>
  <c r="J324" i="11"/>
  <c r="J323" i="11"/>
  <c r="J322" i="11"/>
  <c r="J321" i="11"/>
  <c r="J320" i="11"/>
  <c r="J319" i="11"/>
  <c r="J318" i="11"/>
  <c r="J317" i="11"/>
  <c r="J316" i="11"/>
  <c r="J315" i="11"/>
  <c r="J314" i="11"/>
  <c r="J313" i="11"/>
  <c r="J312" i="11"/>
  <c r="J311" i="11"/>
  <c r="J310" i="11"/>
  <c r="J309" i="11"/>
  <c r="J308" i="11"/>
  <c r="J307" i="11"/>
  <c r="J306" i="11"/>
  <c r="J305" i="11"/>
  <c r="J304" i="11"/>
  <c r="J303" i="11"/>
  <c r="J302" i="11"/>
  <c r="J301" i="11"/>
  <c r="J300" i="11"/>
  <c r="J299" i="11"/>
  <c r="J298" i="11"/>
  <c r="J297" i="11"/>
  <c r="J296" i="11"/>
  <c r="J295" i="11"/>
  <c r="J294" i="11"/>
  <c r="J293" i="11"/>
  <c r="J292" i="11"/>
  <c r="J291" i="11"/>
  <c r="J290" i="11"/>
  <c r="J289" i="11"/>
  <c r="J288" i="11"/>
  <c r="J287" i="11"/>
  <c r="J286" i="11"/>
  <c r="J285" i="11"/>
  <c r="J284" i="11"/>
  <c r="J283" i="11"/>
  <c r="J282" i="11"/>
  <c r="J281" i="11"/>
  <c r="J280" i="11"/>
  <c r="J279" i="11"/>
  <c r="J278" i="11"/>
  <c r="J277" i="11"/>
  <c r="J276" i="11"/>
  <c r="J275" i="11"/>
  <c r="J274" i="11"/>
  <c r="J273" i="11"/>
  <c r="J272" i="11"/>
  <c r="J271" i="11"/>
  <c r="J270" i="11"/>
  <c r="J269" i="11"/>
  <c r="J268" i="11"/>
  <c r="J267" i="11"/>
  <c r="J266" i="11"/>
  <c r="J265" i="11"/>
  <c r="J264" i="11"/>
  <c r="J263" i="11"/>
  <c r="J262" i="11"/>
  <c r="J261" i="11"/>
  <c r="J260" i="11"/>
  <c r="J259" i="11"/>
  <c r="J258" i="11"/>
  <c r="J257" i="11"/>
  <c r="J256" i="11"/>
  <c r="J255" i="11"/>
  <c r="J254" i="11"/>
  <c r="J253" i="11"/>
  <c r="J252" i="11"/>
  <c r="J251" i="11"/>
  <c r="J250" i="11"/>
  <c r="J249" i="11"/>
  <c r="J248" i="11"/>
  <c r="J247" i="11"/>
  <c r="J246" i="11"/>
  <c r="J245" i="11"/>
  <c r="J244" i="11"/>
  <c r="J243" i="11"/>
  <c r="J242" i="11"/>
  <c r="J241" i="11"/>
  <c r="J240" i="11"/>
  <c r="J239" i="11"/>
  <c r="J238" i="11"/>
  <c r="J237" i="11"/>
  <c r="J236" i="11"/>
  <c r="J235" i="11"/>
  <c r="J234" i="11"/>
  <c r="J233" i="11"/>
  <c r="J232" i="11"/>
  <c r="J231" i="11"/>
  <c r="J230" i="11"/>
  <c r="J229" i="11"/>
  <c r="J228" i="11"/>
  <c r="J227" i="11"/>
  <c r="J226" i="11"/>
  <c r="J225" i="11"/>
  <c r="J224" i="11"/>
  <c r="J223" i="11"/>
  <c r="J222" i="11"/>
  <c r="J221" i="11"/>
  <c r="J220" i="11"/>
  <c r="J219" i="11"/>
  <c r="J218" i="11"/>
  <c r="J217" i="11"/>
  <c r="J216" i="11"/>
  <c r="J215" i="11"/>
  <c r="J214" i="11"/>
  <c r="J213" i="11"/>
  <c r="J212" i="11"/>
  <c r="J211" i="11"/>
  <c r="J210" i="11"/>
  <c r="J209" i="11"/>
  <c r="J208" i="11"/>
  <c r="J207" i="11"/>
  <c r="J206" i="11"/>
  <c r="J205" i="11"/>
  <c r="J204" i="11"/>
  <c r="J203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20" i="11"/>
  <c r="J119" i="11"/>
  <c r="J118" i="11"/>
  <c r="J117" i="11"/>
  <c r="J116" i="11"/>
  <c r="J115" i="11"/>
  <c r="J114" i="11"/>
  <c r="J113" i="11"/>
  <c r="J112" i="11"/>
  <c r="J111" i="11"/>
  <c r="J110" i="11"/>
  <c r="J109" i="11"/>
  <c r="J108" i="11"/>
  <c r="J107" i="11"/>
  <c r="J106" i="11"/>
  <c r="J105" i="11"/>
  <c r="J104" i="11"/>
  <c r="J103" i="11"/>
  <c r="J102" i="11"/>
  <c r="J101" i="11"/>
  <c r="J100" i="11"/>
  <c r="J99" i="11"/>
  <c r="J98" i="11"/>
  <c r="J97" i="11"/>
  <c r="J96" i="11"/>
  <c r="J95" i="11"/>
  <c r="J94" i="11"/>
  <c r="J93" i="11"/>
  <c r="J92" i="11"/>
  <c r="J91" i="11"/>
  <c r="J90" i="11"/>
  <c r="J89" i="11"/>
  <c r="J88" i="11"/>
  <c r="J87" i="11"/>
  <c r="J86" i="11"/>
  <c r="J85" i="11"/>
  <c r="J84" i="11"/>
  <c r="J83" i="11"/>
  <c r="J82" i="11"/>
  <c r="J81" i="11"/>
  <c r="J80" i="11"/>
  <c r="J79" i="11"/>
  <c r="J78" i="11"/>
  <c r="J77" i="11"/>
  <c r="J76" i="11"/>
  <c r="J75" i="11"/>
  <c r="J74" i="11"/>
  <c r="J73" i="11"/>
  <c r="J72" i="11"/>
  <c r="J71" i="11"/>
  <c r="J70" i="11"/>
  <c r="J69" i="11"/>
  <c r="J68" i="11"/>
  <c r="J67" i="11"/>
  <c r="J66" i="11"/>
  <c r="J65" i="11"/>
  <c r="J64" i="11"/>
  <c r="J63" i="11"/>
  <c r="J62" i="11"/>
  <c r="J61" i="11"/>
  <c r="J60" i="11"/>
  <c r="J59" i="11"/>
  <c r="J58" i="11"/>
  <c r="J57" i="11"/>
  <c r="J56" i="11"/>
  <c r="J55" i="11"/>
  <c r="J54" i="11"/>
  <c r="J53" i="11"/>
  <c r="J52" i="11"/>
  <c r="J51" i="11"/>
  <c r="J50" i="11"/>
  <c r="J49" i="1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B601" i="11"/>
  <c r="B602" i="11" s="1"/>
  <c r="B603" i="11" s="1"/>
  <c r="B604" i="11" s="1"/>
  <c r="B605" i="11" s="1"/>
  <c r="B606" i="11" s="1"/>
  <c r="B607" i="11" s="1"/>
  <c r="B608" i="11" s="1"/>
  <c r="B609" i="11" s="1"/>
  <c r="B610" i="11" s="1"/>
  <c r="B611" i="11" s="1"/>
  <c r="F625" i="11"/>
  <c r="G625" i="11" s="1"/>
  <c r="F623" i="11"/>
  <c r="G623" i="11" s="1"/>
  <c r="G622" i="11"/>
  <c r="F620" i="11"/>
  <c r="G620" i="11" s="1"/>
  <c r="G619" i="11"/>
  <c r="G618" i="11"/>
  <c r="G615" i="11"/>
  <c r="G616" i="11"/>
  <c r="G617" i="11"/>
  <c r="G614" i="11"/>
  <c r="G613" i="11"/>
  <c r="G612" i="11"/>
  <c r="F606" i="11"/>
  <c r="F607" i="11" s="1"/>
  <c r="G601" i="11"/>
  <c r="G602" i="11"/>
  <c r="G603" i="11"/>
  <c r="G604" i="11"/>
  <c r="G605" i="11"/>
  <c r="G609" i="11"/>
  <c r="G610" i="11"/>
  <c r="G611" i="11"/>
  <c r="K600" i="11"/>
  <c r="G600" i="11"/>
  <c r="C600" i="11"/>
  <c r="I595" i="11"/>
  <c r="I596" i="11" s="1"/>
  <c r="I597" i="11" s="1"/>
  <c r="K599" i="11"/>
  <c r="G595" i="11"/>
  <c r="G596" i="11"/>
  <c r="G597" i="11"/>
  <c r="G598" i="11"/>
  <c r="G599" i="11"/>
  <c r="K594" i="11"/>
  <c r="G591" i="11"/>
  <c r="G592" i="11"/>
  <c r="G593" i="11"/>
  <c r="G594" i="11"/>
  <c r="C594" i="11"/>
  <c r="K593" i="11"/>
  <c r="I591" i="11"/>
  <c r="I592" i="11" s="1"/>
  <c r="B591" i="11"/>
  <c r="C591" i="11" s="1"/>
  <c r="K590" i="11"/>
  <c r="I588" i="11"/>
  <c r="I589" i="11" s="1"/>
  <c r="G588" i="11"/>
  <c r="G589" i="11"/>
  <c r="G590" i="11"/>
  <c r="B588" i="11"/>
  <c r="C588" i="11" s="1"/>
  <c r="K586" i="11"/>
  <c r="K587" i="11"/>
  <c r="M587" i="11" s="1"/>
  <c r="G586" i="11"/>
  <c r="G587" i="11"/>
  <c r="C586" i="11"/>
  <c r="C587" i="11"/>
  <c r="K585" i="11"/>
  <c r="G585" i="11"/>
  <c r="C585" i="11"/>
  <c r="K584" i="11"/>
  <c r="G584" i="11"/>
  <c r="C584" i="11"/>
  <c r="K583" i="11"/>
  <c r="I581" i="11"/>
  <c r="G579" i="11"/>
  <c r="G580" i="11"/>
  <c r="G581" i="11"/>
  <c r="G582" i="11"/>
  <c r="G583" i="11"/>
  <c r="B580" i="11"/>
  <c r="B581" i="11" s="1"/>
  <c r="B582" i="11" s="1"/>
  <c r="K582" i="11" s="1"/>
  <c r="B579" i="11"/>
  <c r="K579" i="11" s="1"/>
  <c r="K578" i="11"/>
  <c r="I574" i="11"/>
  <c r="I575" i="11" s="1"/>
  <c r="I576" i="11" s="1"/>
  <c r="I577" i="11" s="1"/>
  <c r="F574" i="11"/>
  <c r="F575" i="11" s="1"/>
  <c r="F576" i="11" s="1"/>
  <c r="F577" i="11" s="1"/>
  <c r="G577" i="11" s="1"/>
  <c r="B572" i="11"/>
  <c r="K572" i="11" s="1"/>
  <c r="G572" i="11"/>
  <c r="G573" i="11"/>
  <c r="K571" i="11"/>
  <c r="G570" i="11"/>
  <c r="G571" i="11"/>
  <c r="B570" i="11"/>
  <c r="I570" i="11"/>
  <c r="K565" i="11"/>
  <c r="K568" i="11"/>
  <c r="K569" i="11"/>
  <c r="I563" i="11"/>
  <c r="I567" i="11"/>
  <c r="G563" i="11"/>
  <c r="G564" i="11"/>
  <c r="G565" i="11"/>
  <c r="G566" i="11"/>
  <c r="G568" i="11"/>
  <c r="G569" i="11"/>
  <c r="F567" i="11"/>
  <c r="G567" i="11" s="1"/>
  <c r="C569" i="11"/>
  <c r="B566" i="11"/>
  <c r="B567" i="11" s="1"/>
  <c r="B563" i="11"/>
  <c r="C563" i="11" s="1"/>
  <c r="K562" i="11"/>
  <c r="I559" i="11"/>
  <c r="I560" i="11" s="1"/>
  <c r="I561" i="11" s="1"/>
  <c r="G556" i="11"/>
  <c r="G557" i="11"/>
  <c r="G558" i="11"/>
  <c r="G562" i="11"/>
  <c r="F559" i="11"/>
  <c r="F560" i="11" s="1"/>
  <c r="B556" i="11"/>
  <c r="C556" i="11" s="1"/>
  <c r="K555" i="11"/>
  <c r="G555" i="11"/>
  <c r="C555" i="11"/>
  <c r="I552" i="11"/>
  <c r="K554" i="11"/>
  <c r="G551" i="11"/>
  <c r="G552" i="11"/>
  <c r="G553" i="11"/>
  <c r="G554" i="11"/>
  <c r="B551" i="11"/>
  <c r="B552" i="11" s="1"/>
  <c r="B553" i="11" s="1"/>
  <c r="C553" i="11" s="1"/>
  <c r="K550" i="11"/>
  <c r="G550" i="11"/>
  <c r="C550" i="11"/>
  <c r="K548" i="11"/>
  <c r="K549" i="11"/>
  <c r="M549" i="11" s="1"/>
  <c r="G548" i="11"/>
  <c r="G549" i="11"/>
  <c r="B543" i="11"/>
  <c r="B544" i="11" s="1"/>
  <c r="B545" i="11" s="1"/>
  <c r="C549" i="11"/>
  <c r="I546" i="11"/>
  <c r="G547" i="11"/>
  <c r="G546" i="11"/>
  <c r="G545" i="11"/>
  <c r="G544" i="11"/>
  <c r="G543" i="11"/>
  <c r="I529" i="11"/>
  <c r="I530" i="11" s="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K542" i="11"/>
  <c r="F538" i="11"/>
  <c r="F539" i="11" s="1"/>
  <c r="F540" i="11" s="1"/>
  <c r="F541" i="11" s="1"/>
  <c r="G542" i="11" s="1"/>
  <c r="G530" i="11"/>
  <c r="G531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K528" i="11"/>
  <c r="G528" i="11"/>
  <c r="C528" i="11"/>
  <c r="K527" i="11"/>
  <c r="G527" i="11"/>
  <c r="C527" i="11"/>
  <c r="K526" i="11"/>
  <c r="I525" i="11"/>
  <c r="K524" i="11"/>
  <c r="G524" i="11"/>
  <c r="F525" i="11"/>
  <c r="G526" i="11" s="1"/>
  <c r="C524" i="11"/>
  <c r="B525" i="11"/>
  <c r="C526" i="11" s="1"/>
  <c r="K523" i="11"/>
  <c r="G523" i="11"/>
  <c r="C523" i="11"/>
  <c r="K522" i="11"/>
  <c r="G522" i="11"/>
  <c r="C522" i="11"/>
  <c r="G521" i="11"/>
  <c r="C521" i="11"/>
  <c r="K521" i="11"/>
  <c r="K520" i="11"/>
  <c r="G520" i="11"/>
  <c r="C520" i="11"/>
  <c r="K519" i="11"/>
  <c r="I518" i="11"/>
  <c r="F518" i="11"/>
  <c r="G519" i="11" s="1"/>
  <c r="B518" i="11"/>
  <c r="C519" i="11" s="1"/>
  <c r="K517" i="11"/>
  <c r="M517" i="11" s="1"/>
  <c r="G517" i="11"/>
  <c r="C517" i="11"/>
  <c r="K516" i="11"/>
  <c r="G516" i="11"/>
  <c r="C516" i="11"/>
  <c r="G514" i="11"/>
  <c r="G515" i="11"/>
  <c r="K515" i="11"/>
  <c r="K514" i="11"/>
  <c r="C514" i="11"/>
  <c r="C515" i="11"/>
  <c r="K513" i="11"/>
  <c r="G513" i="11"/>
  <c r="C513" i="11"/>
  <c r="K512" i="11"/>
  <c r="P519" i="11" s="1"/>
  <c r="R519" i="11" s="1"/>
  <c r="I511" i="11"/>
  <c r="F511" i="11"/>
  <c r="G511" i="11" s="1"/>
  <c r="B511" i="11"/>
  <c r="C512" i="11" s="1"/>
  <c r="K510" i="11"/>
  <c r="G510" i="11"/>
  <c r="C510" i="11"/>
  <c r="K509" i="11"/>
  <c r="G509" i="11"/>
  <c r="C509" i="11"/>
  <c r="G508" i="11"/>
  <c r="C508" i="11"/>
  <c r="K508" i="11"/>
  <c r="K507" i="11"/>
  <c r="G507" i="11"/>
  <c r="C507" i="11"/>
  <c r="K506" i="11"/>
  <c r="G506" i="11"/>
  <c r="C506" i="11"/>
  <c r="K505" i="11"/>
  <c r="I504" i="11"/>
  <c r="K503" i="11"/>
  <c r="G503" i="11"/>
  <c r="F504" i="11"/>
  <c r="G504" i="11" s="1"/>
  <c r="C503" i="11"/>
  <c r="B504" i="11"/>
  <c r="C504" i="11" s="1"/>
  <c r="K502" i="11"/>
  <c r="G502" i="11"/>
  <c r="C502" i="11"/>
  <c r="K501" i="11"/>
  <c r="G501" i="11"/>
  <c r="C501" i="11"/>
  <c r="K500" i="11"/>
  <c r="I499" i="11"/>
  <c r="F499" i="11"/>
  <c r="G500" i="11" s="1"/>
  <c r="B499" i="11"/>
  <c r="C500" i="11" s="1"/>
  <c r="K498" i="11"/>
  <c r="I497" i="11"/>
  <c r="F497" i="11"/>
  <c r="G498" i="11" s="1"/>
  <c r="B497" i="11"/>
  <c r="G496" i="11"/>
  <c r="K496" i="11"/>
  <c r="C496" i="11"/>
  <c r="K495" i="11"/>
  <c r="K494" i="11"/>
  <c r="G494" i="11"/>
  <c r="G495" i="11"/>
  <c r="C494" i="11"/>
  <c r="C495" i="11"/>
  <c r="K493" i="11"/>
  <c r="G493" i="11"/>
  <c r="C493" i="11"/>
  <c r="K492" i="11"/>
  <c r="G492" i="11"/>
  <c r="C492" i="11"/>
  <c r="K491" i="11"/>
  <c r="I490" i="11"/>
  <c r="F490" i="11"/>
  <c r="G491" i="11" s="1"/>
  <c r="B490" i="11"/>
  <c r="C490" i="11" s="1"/>
  <c r="K489" i="11"/>
  <c r="G489" i="11"/>
  <c r="C489" i="11"/>
  <c r="G488" i="11"/>
  <c r="K488" i="11"/>
  <c r="C488" i="11"/>
  <c r="K487" i="11"/>
  <c r="G487" i="11"/>
  <c r="G486" i="11"/>
  <c r="C487" i="11"/>
  <c r="K486" i="11"/>
  <c r="C486" i="11"/>
  <c r="G485" i="11"/>
  <c r="K485" i="11"/>
  <c r="C485" i="11"/>
  <c r="K484" i="11"/>
  <c r="I483" i="11"/>
  <c r="F483" i="11"/>
  <c r="G484" i="11" s="1"/>
  <c r="B483" i="11"/>
  <c r="C484" i="11" s="1"/>
  <c r="K482" i="11"/>
  <c r="I481" i="11"/>
  <c r="F481" i="11"/>
  <c r="G481" i="11" s="1"/>
  <c r="B481" i="11"/>
  <c r="C482" i="11" s="1"/>
  <c r="G480" i="11"/>
  <c r="K480" i="11"/>
  <c r="C480" i="11"/>
  <c r="C479" i="11"/>
  <c r="G479" i="11"/>
  <c r="K479" i="11"/>
  <c r="G478" i="11"/>
  <c r="K478" i="11"/>
  <c r="C478" i="11"/>
  <c r="K477" i="11"/>
  <c r="I476" i="11"/>
  <c r="K475" i="11"/>
  <c r="G475" i="11"/>
  <c r="F476" i="11"/>
  <c r="G477" i="11" s="1"/>
  <c r="C475" i="11"/>
  <c r="B476" i="11"/>
  <c r="C476" i="11" s="1"/>
  <c r="K474" i="11"/>
  <c r="G474" i="11"/>
  <c r="C474" i="11"/>
  <c r="G473" i="11"/>
  <c r="K473" i="11"/>
  <c r="C473" i="11"/>
  <c r="G472" i="11"/>
  <c r="K472" i="11"/>
  <c r="C472" i="11"/>
  <c r="K471" i="11"/>
  <c r="G471" i="11"/>
  <c r="C471" i="11"/>
  <c r="K470" i="11"/>
  <c r="I469" i="11"/>
  <c r="F469" i="11"/>
  <c r="G469" i="11" s="1"/>
  <c r="B469" i="11"/>
  <c r="G468" i="11"/>
  <c r="K468" i="11"/>
  <c r="C468" i="11"/>
  <c r="G467" i="11"/>
  <c r="K467" i="11"/>
  <c r="C467" i="11"/>
  <c r="G466" i="11"/>
  <c r="K466" i="11"/>
  <c r="P473" i="11" s="1"/>
  <c r="R473" i="11" s="1"/>
  <c r="C466" i="11"/>
  <c r="K465" i="11"/>
  <c r="G465" i="11"/>
  <c r="C465" i="11"/>
  <c r="K464" i="11"/>
  <c r="G464" i="11"/>
  <c r="C464" i="11"/>
  <c r="K463" i="11"/>
  <c r="I462" i="11"/>
  <c r="F462" i="11"/>
  <c r="G463" i="11" s="1"/>
  <c r="B462" i="11"/>
  <c r="K453" i="11"/>
  <c r="K454" i="11"/>
  <c r="K456" i="11"/>
  <c r="K457" i="11"/>
  <c r="K458" i="11"/>
  <c r="K459" i="11"/>
  <c r="K460" i="11"/>
  <c r="K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F455" i="11"/>
  <c r="G455" i="11" s="1"/>
  <c r="B455" i="11"/>
  <c r="G452" i="11"/>
  <c r="K452" i="11"/>
  <c r="C452" i="11"/>
  <c r="G451" i="11"/>
  <c r="K451" i="11"/>
  <c r="C451" i="11"/>
  <c r="K450" i="11"/>
  <c r="G450" i="11"/>
  <c r="C450" i="11"/>
  <c r="K449" i="11"/>
  <c r="I448" i="11"/>
  <c r="F448" i="11"/>
  <c r="G448" i="11" s="1"/>
  <c r="B448" i="11"/>
  <c r="K447" i="11"/>
  <c r="G447" i="11"/>
  <c r="C447" i="11"/>
  <c r="K446" i="11"/>
  <c r="I445" i="11"/>
  <c r="F445" i="11"/>
  <c r="G446" i="11" s="1"/>
  <c r="B445" i="11"/>
  <c r="C445" i="11" s="1"/>
  <c r="K444" i="11"/>
  <c r="G444" i="11"/>
  <c r="C444" i="11"/>
  <c r="K443" i="11"/>
  <c r="G443" i="11"/>
  <c r="C443" i="11"/>
  <c r="K442" i="11"/>
  <c r="I441" i="11"/>
  <c r="F441" i="11"/>
  <c r="G441" i="11" s="1"/>
  <c r="B441" i="11"/>
  <c r="C441" i="11" s="1"/>
  <c r="K440" i="11"/>
  <c r="G439" i="11"/>
  <c r="G440" i="11"/>
  <c r="K439" i="11"/>
  <c r="C439" i="11"/>
  <c r="C440" i="11"/>
  <c r="K438" i="11"/>
  <c r="K437" i="11"/>
  <c r="K436" i="11"/>
  <c r="G436" i="11"/>
  <c r="G437" i="11"/>
  <c r="G438" i="11"/>
  <c r="C438" i="11"/>
  <c r="C437" i="11"/>
  <c r="C436" i="11"/>
  <c r="K435" i="11"/>
  <c r="I434" i="11"/>
  <c r="F434" i="11"/>
  <c r="G434" i="11" s="1"/>
  <c r="B434" i="11"/>
  <c r="K433" i="11"/>
  <c r="K432" i="11"/>
  <c r="K431" i="11"/>
  <c r="K430" i="11"/>
  <c r="K429" i="11"/>
  <c r="G429" i="11"/>
  <c r="G430" i="11"/>
  <c r="G431" i="11"/>
  <c r="G432" i="11"/>
  <c r="G433" i="11"/>
  <c r="C429" i="11"/>
  <c r="C430" i="11"/>
  <c r="C431" i="11"/>
  <c r="C432" i="11"/>
  <c r="C433" i="11"/>
  <c r="F427" i="11"/>
  <c r="K428" i="11"/>
  <c r="I427" i="11"/>
  <c r="B427" i="11"/>
  <c r="C428" i="11" s="1"/>
  <c r="K426" i="11"/>
  <c r="G426" i="11"/>
  <c r="C426" i="11"/>
  <c r="G425" i="11"/>
  <c r="K425" i="11"/>
  <c r="C425" i="11"/>
  <c r="K424" i="11"/>
  <c r="G424" i="11"/>
  <c r="C424" i="11"/>
  <c r="K423" i="11"/>
  <c r="G423" i="11"/>
  <c r="C423" i="11"/>
  <c r="G422" i="11"/>
  <c r="K422" i="11"/>
  <c r="C422" i="11"/>
  <c r="K421" i="11"/>
  <c r="I420" i="11"/>
  <c r="F420" i="11"/>
  <c r="G420" i="11" s="1"/>
  <c r="B420" i="11"/>
  <c r="C420" i="11" s="1"/>
  <c r="K419" i="11"/>
  <c r="K418" i="11"/>
  <c r="G418" i="11"/>
  <c r="G419" i="11"/>
  <c r="C418" i="11"/>
  <c r="C419" i="11"/>
  <c r="I416" i="11"/>
  <c r="G416" i="11"/>
  <c r="G417" i="11"/>
  <c r="K417" i="11"/>
  <c r="B416" i="11"/>
  <c r="C416" i="11" s="1"/>
  <c r="G415" i="11"/>
  <c r="K415" i="11"/>
  <c r="C415" i="11"/>
  <c r="O711" i="11" l="1"/>
  <c r="Q711" i="11" s="1"/>
  <c r="D710" i="11"/>
  <c r="H706" i="11"/>
  <c r="K706" i="11"/>
  <c r="M710" i="11"/>
  <c r="M709" i="11"/>
  <c r="P709" i="11"/>
  <c r="R709" i="11" s="1"/>
  <c r="G710" i="11"/>
  <c r="P708" i="11"/>
  <c r="R708" i="11" s="1"/>
  <c r="G709" i="11"/>
  <c r="D702" i="11"/>
  <c r="O702" i="11"/>
  <c r="Q702" i="11" s="1"/>
  <c r="N700" i="11"/>
  <c r="D700" i="11"/>
  <c r="N701" i="11"/>
  <c r="N699" i="11"/>
  <c r="N698" i="11"/>
  <c r="O698" i="11"/>
  <c r="Q698" i="11" s="1"/>
  <c r="O697" i="11"/>
  <c r="Q697" i="11" s="1"/>
  <c r="N696" i="11"/>
  <c r="L694" i="11"/>
  <c r="O694" i="11" s="1"/>
  <c r="Q694" i="11" s="1"/>
  <c r="D694" i="11"/>
  <c r="O696" i="11"/>
  <c r="Q696" i="11" s="1"/>
  <c r="D693" i="11"/>
  <c r="D695" i="11"/>
  <c r="N693" i="11"/>
  <c r="N692" i="11"/>
  <c r="N691" i="11"/>
  <c r="O690" i="11"/>
  <c r="Q690" i="11" s="1"/>
  <c r="O691" i="11"/>
  <c r="Q691" i="11" s="1"/>
  <c r="N689" i="11"/>
  <c r="C691" i="11"/>
  <c r="D688" i="11" s="1"/>
  <c r="O689" i="11"/>
  <c r="Q689" i="11" s="1"/>
  <c r="L686" i="11"/>
  <c r="O686" i="11" s="1"/>
  <c r="Q686" i="11" s="1"/>
  <c r="N688" i="11"/>
  <c r="O688" i="11"/>
  <c r="Q688" i="11" s="1"/>
  <c r="L685" i="11"/>
  <c r="N685" i="11" s="1"/>
  <c r="O687" i="11"/>
  <c r="Q687" i="11" s="1"/>
  <c r="D686" i="11"/>
  <c r="D685" i="11"/>
  <c r="O683" i="11"/>
  <c r="Q683" i="11" s="1"/>
  <c r="O684" i="11"/>
  <c r="Q684" i="11" s="1"/>
  <c r="D680" i="11"/>
  <c r="O681" i="11"/>
  <c r="Q681" i="11" s="1"/>
  <c r="O682" i="11"/>
  <c r="Q682" i="11" s="1"/>
  <c r="N679" i="11"/>
  <c r="O678" i="11"/>
  <c r="Q678" i="11" s="1"/>
  <c r="O679" i="11"/>
  <c r="Q679" i="11" s="1"/>
  <c r="O680" i="11"/>
  <c r="Q680" i="11" s="1"/>
  <c r="L677" i="11"/>
  <c r="N677" i="11" s="1"/>
  <c r="N676" i="11"/>
  <c r="O675" i="11"/>
  <c r="Q675" i="11" s="1"/>
  <c r="O676" i="11"/>
  <c r="Q676" i="11" s="1"/>
  <c r="I672" i="11"/>
  <c r="H672" i="11"/>
  <c r="F673" i="11"/>
  <c r="B674" i="11"/>
  <c r="K672" i="11"/>
  <c r="C673" i="11"/>
  <c r="C672" i="11"/>
  <c r="K671" i="11"/>
  <c r="E671" i="11"/>
  <c r="D668" i="11"/>
  <c r="D667" i="11"/>
  <c r="O667" i="11"/>
  <c r="Q667" i="11" s="1"/>
  <c r="N666" i="11"/>
  <c r="O664" i="11"/>
  <c r="Q664" i="11" s="1"/>
  <c r="O665" i="11"/>
  <c r="Q665" i="11" s="1"/>
  <c r="O666" i="11"/>
  <c r="Q666" i="11" s="1"/>
  <c r="O662" i="11"/>
  <c r="Q662" i="11" s="1"/>
  <c r="O663" i="11"/>
  <c r="Q663" i="11" s="1"/>
  <c r="O661" i="11"/>
  <c r="Q661" i="11" s="1"/>
  <c r="C660" i="11"/>
  <c r="K659" i="11"/>
  <c r="K658" i="11"/>
  <c r="K657" i="11"/>
  <c r="E655" i="11"/>
  <c r="K656" i="11"/>
  <c r="K655" i="11"/>
  <c r="L657" i="11"/>
  <c r="C654" i="11"/>
  <c r="C653" i="11"/>
  <c r="K653" i="11"/>
  <c r="K649" i="11"/>
  <c r="K636" i="11"/>
  <c r="L633" i="11" s="1"/>
  <c r="N633" i="11" s="1"/>
  <c r="C636" i="11"/>
  <c r="K648" i="11"/>
  <c r="K647" i="11"/>
  <c r="C648" i="11"/>
  <c r="K637" i="11"/>
  <c r="C638" i="11"/>
  <c r="K638" i="11"/>
  <c r="D632" i="11"/>
  <c r="M636" i="11"/>
  <c r="C637" i="11"/>
  <c r="P636" i="11"/>
  <c r="R636" i="11" s="1"/>
  <c r="O630" i="11"/>
  <c r="Q630" i="11" s="1"/>
  <c r="O631" i="11"/>
  <c r="Q631" i="11" s="1"/>
  <c r="N631" i="11"/>
  <c r="N629" i="11"/>
  <c r="O627" i="11"/>
  <c r="Q627" i="11" s="1"/>
  <c r="O628" i="11"/>
  <c r="Q628" i="11" s="1"/>
  <c r="O629" i="11"/>
  <c r="Q629" i="11" s="1"/>
  <c r="N626" i="11"/>
  <c r="O625" i="11"/>
  <c r="Q625" i="11" s="1"/>
  <c r="I603" i="11"/>
  <c r="M509" i="11"/>
  <c r="B589" i="11"/>
  <c r="K589" i="11" s="1"/>
  <c r="H618" i="11"/>
  <c r="H589" i="11"/>
  <c r="H615" i="11"/>
  <c r="H619" i="11"/>
  <c r="K588" i="11"/>
  <c r="M586" i="11"/>
  <c r="P593" i="11"/>
  <c r="R593" i="11" s="1"/>
  <c r="G626" i="11"/>
  <c r="H596" i="11"/>
  <c r="C601" i="11"/>
  <c r="H617" i="11"/>
  <c r="H556" i="11"/>
  <c r="H616" i="11"/>
  <c r="H620" i="11"/>
  <c r="H604" i="11"/>
  <c r="C581" i="11"/>
  <c r="H602" i="11"/>
  <c r="H600" i="11"/>
  <c r="G624" i="11"/>
  <c r="H622" i="11"/>
  <c r="G574" i="11"/>
  <c r="H574" i="11" s="1"/>
  <c r="G621" i="11"/>
  <c r="C583" i="11"/>
  <c r="P515" i="11"/>
  <c r="R515" i="11" s="1"/>
  <c r="H568" i="11"/>
  <c r="G606" i="11"/>
  <c r="H606" i="11" s="1"/>
  <c r="P496" i="11"/>
  <c r="R496" i="11" s="1"/>
  <c r="P594" i="11"/>
  <c r="R594" i="11" s="1"/>
  <c r="B612" i="11"/>
  <c r="H588" i="11"/>
  <c r="H590" i="11"/>
  <c r="H592" i="11"/>
  <c r="H595" i="11"/>
  <c r="M594" i="11"/>
  <c r="H573" i="11"/>
  <c r="M513" i="11"/>
  <c r="P569" i="11"/>
  <c r="R569" i="11" s="1"/>
  <c r="P578" i="11"/>
  <c r="R578" i="11" s="1"/>
  <c r="H587" i="11"/>
  <c r="K591" i="11"/>
  <c r="M591" i="11" s="1"/>
  <c r="M494" i="11"/>
  <c r="K543" i="11"/>
  <c r="M543" i="11" s="1"/>
  <c r="M555" i="11"/>
  <c r="H572" i="11"/>
  <c r="H586" i="11"/>
  <c r="H571" i="11"/>
  <c r="K566" i="11"/>
  <c r="M566" i="11" s="1"/>
  <c r="H585" i="11"/>
  <c r="P590" i="11"/>
  <c r="R590" i="11" s="1"/>
  <c r="M600" i="11"/>
  <c r="M479" i="11"/>
  <c r="H569" i="11"/>
  <c r="H598" i="11"/>
  <c r="H601" i="11"/>
  <c r="K570" i="11"/>
  <c r="M571" i="11" s="1"/>
  <c r="C579" i="11"/>
  <c r="K581" i="11"/>
  <c r="B592" i="11"/>
  <c r="C592" i="11" s="1"/>
  <c r="C568" i="11"/>
  <c r="C567" i="11"/>
  <c r="K567" i="11"/>
  <c r="M579" i="11"/>
  <c r="P586" i="11"/>
  <c r="R586" i="11" s="1"/>
  <c r="P579" i="11"/>
  <c r="R579" i="11" s="1"/>
  <c r="M569" i="11"/>
  <c r="M588" i="11"/>
  <c r="H594" i="11"/>
  <c r="H605" i="11"/>
  <c r="K601" i="11"/>
  <c r="G476" i="11"/>
  <c r="P517" i="11"/>
  <c r="R517" i="11" s="1"/>
  <c r="G532" i="11"/>
  <c r="H536" i="11" s="1"/>
  <c r="C543" i="11"/>
  <c r="M550" i="11"/>
  <c r="C566" i="11"/>
  <c r="C571" i="11"/>
  <c r="P585" i="11"/>
  <c r="R585" i="11" s="1"/>
  <c r="C590" i="11"/>
  <c r="H599" i="11"/>
  <c r="H570" i="11"/>
  <c r="C570" i="11"/>
  <c r="M585" i="11"/>
  <c r="C589" i="11"/>
  <c r="H593" i="11"/>
  <c r="H603" i="11"/>
  <c r="H555" i="11"/>
  <c r="G578" i="11"/>
  <c r="H584" i="11" s="1"/>
  <c r="C582" i="11"/>
  <c r="G518" i="11"/>
  <c r="H519" i="11" s="1"/>
  <c r="G541" i="11"/>
  <c r="H547" i="11" s="1"/>
  <c r="H591" i="11"/>
  <c r="P600" i="11"/>
  <c r="R600" i="11" s="1"/>
  <c r="M583" i="11"/>
  <c r="M584" i="11"/>
  <c r="H557" i="11"/>
  <c r="K563" i="11"/>
  <c r="G576" i="11"/>
  <c r="C580" i="11"/>
  <c r="D583" i="11" s="1"/>
  <c r="K580" i="11"/>
  <c r="L581" i="11" s="1"/>
  <c r="M487" i="11"/>
  <c r="G499" i="11"/>
  <c r="G525" i="11"/>
  <c r="H529" i="11" s="1"/>
  <c r="B573" i="11"/>
  <c r="C573" i="11" s="1"/>
  <c r="G575" i="11"/>
  <c r="H597" i="11"/>
  <c r="G607" i="11"/>
  <c r="G608" i="11"/>
  <c r="H614" i="11" s="1"/>
  <c r="D584" i="11"/>
  <c r="M572" i="11"/>
  <c r="C572" i="11"/>
  <c r="P572" i="11"/>
  <c r="R572" i="11" s="1"/>
  <c r="C481" i="11"/>
  <c r="G497" i="11"/>
  <c r="M506" i="11"/>
  <c r="M508" i="11"/>
  <c r="C511" i="11"/>
  <c r="D512" i="11" s="1"/>
  <c r="H526" i="11"/>
  <c r="G538" i="11"/>
  <c r="H551" i="11"/>
  <c r="H554" i="11"/>
  <c r="H481" i="11"/>
  <c r="P524" i="11"/>
  <c r="R524" i="11" s="1"/>
  <c r="M528" i="11"/>
  <c r="G490" i="11"/>
  <c r="H495" i="11" s="1"/>
  <c r="P500" i="11"/>
  <c r="R500" i="11" s="1"/>
  <c r="M501" i="11"/>
  <c r="G512" i="11"/>
  <c r="H515" i="11" s="1"/>
  <c r="P513" i="11"/>
  <c r="R513" i="11" s="1"/>
  <c r="P521" i="11"/>
  <c r="R521" i="11" s="1"/>
  <c r="P523" i="11"/>
  <c r="R523" i="11" s="1"/>
  <c r="K525" i="11"/>
  <c r="L522" i="11" s="1"/>
  <c r="P528" i="11"/>
  <c r="R528" i="11" s="1"/>
  <c r="H553" i="11"/>
  <c r="P503" i="11"/>
  <c r="R503" i="11" s="1"/>
  <c r="P507" i="11"/>
  <c r="R507" i="11" s="1"/>
  <c r="P516" i="11"/>
  <c r="R516" i="11" s="1"/>
  <c r="P549" i="11"/>
  <c r="R549" i="11" s="1"/>
  <c r="P562" i="11"/>
  <c r="R562" i="11" s="1"/>
  <c r="K481" i="11"/>
  <c r="P488" i="11" s="1"/>
  <c r="R488" i="11" s="1"/>
  <c r="M507" i="11"/>
  <c r="C525" i="11"/>
  <c r="D524" i="11" s="1"/>
  <c r="H558" i="11"/>
  <c r="P486" i="11"/>
  <c r="R486" i="11" s="1"/>
  <c r="K497" i="11"/>
  <c r="M497" i="11" s="1"/>
  <c r="P502" i="11"/>
  <c r="R502" i="11" s="1"/>
  <c r="P512" i="11"/>
  <c r="R512" i="11" s="1"/>
  <c r="M515" i="11"/>
  <c r="P526" i="11"/>
  <c r="R526" i="11" s="1"/>
  <c r="C427" i="11"/>
  <c r="D430" i="11" s="1"/>
  <c r="C497" i="11"/>
  <c r="M502" i="11"/>
  <c r="P510" i="11"/>
  <c r="R510" i="11" s="1"/>
  <c r="M527" i="11"/>
  <c r="P472" i="11"/>
  <c r="R472" i="11" s="1"/>
  <c r="P475" i="11"/>
  <c r="R475" i="11" s="1"/>
  <c r="P492" i="11"/>
  <c r="R492" i="11" s="1"/>
  <c r="P484" i="11"/>
  <c r="R484" i="11" s="1"/>
  <c r="M480" i="11"/>
  <c r="P480" i="11"/>
  <c r="R480" i="11" s="1"/>
  <c r="P487" i="11"/>
  <c r="R487" i="11" s="1"/>
  <c r="P482" i="11"/>
  <c r="R482" i="11" s="1"/>
  <c r="H504" i="11"/>
  <c r="M488" i="11"/>
  <c r="P495" i="11"/>
  <c r="R495" i="11" s="1"/>
  <c r="M525" i="11"/>
  <c r="M473" i="11"/>
  <c r="P485" i="11"/>
  <c r="R485" i="11" s="1"/>
  <c r="M485" i="11"/>
  <c r="H527" i="11"/>
  <c r="M475" i="11"/>
  <c r="G483" i="11"/>
  <c r="H489" i="11" s="1"/>
  <c r="K490" i="11"/>
  <c r="L491" i="11" s="1"/>
  <c r="C491" i="11"/>
  <c r="D492" i="11" s="1"/>
  <c r="H512" i="11"/>
  <c r="G560" i="11"/>
  <c r="G561" i="11"/>
  <c r="M454" i="11"/>
  <c r="G482" i="11"/>
  <c r="H486" i="11" s="1"/>
  <c r="C483" i="11"/>
  <c r="M486" i="11"/>
  <c r="M489" i="11"/>
  <c r="P494" i="11"/>
  <c r="R494" i="11" s="1"/>
  <c r="C499" i="11"/>
  <c r="G505" i="11"/>
  <c r="H511" i="11" s="1"/>
  <c r="C518" i="11"/>
  <c r="D520" i="11" s="1"/>
  <c r="P520" i="11"/>
  <c r="R520" i="11" s="1"/>
  <c r="P522" i="11"/>
  <c r="R522" i="11" s="1"/>
  <c r="K551" i="11"/>
  <c r="P505" i="11"/>
  <c r="R505" i="11" s="1"/>
  <c r="P527" i="11"/>
  <c r="R527" i="11" s="1"/>
  <c r="P489" i="11"/>
  <c r="R489" i="11" s="1"/>
  <c r="P491" i="11"/>
  <c r="R491" i="11" s="1"/>
  <c r="M492" i="11"/>
  <c r="M493" i="11"/>
  <c r="C505" i="11"/>
  <c r="K504" i="11"/>
  <c r="L506" i="11" s="1"/>
  <c r="P509" i="11"/>
  <c r="R509" i="11" s="1"/>
  <c r="M510" i="11"/>
  <c r="K511" i="11"/>
  <c r="L512" i="11" s="1"/>
  <c r="P514" i="11"/>
  <c r="R514" i="11" s="1"/>
  <c r="M516" i="11"/>
  <c r="K552" i="11"/>
  <c r="P429" i="11"/>
  <c r="R429" i="11" s="1"/>
  <c r="P457" i="11"/>
  <c r="R457" i="11" s="1"/>
  <c r="K483" i="11"/>
  <c r="P493" i="11"/>
  <c r="R493" i="11" s="1"/>
  <c r="M496" i="11"/>
  <c r="K499" i="11"/>
  <c r="M514" i="11"/>
  <c r="K518" i="11"/>
  <c r="M524" i="11"/>
  <c r="P550" i="11"/>
  <c r="R550" i="11" s="1"/>
  <c r="I553" i="11"/>
  <c r="K553" i="11" s="1"/>
  <c r="P555" i="11"/>
  <c r="R555" i="11" s="1"/>
  <c r="G559" i="11"/>
  <c r="B564" i="11"/>
  <c r="K564" i="11" s="1"/>
  <c r="P571" i="11" s="1"/>
  <c r="R571" i="11" s="1"/>
  <c r="L504" i="11"/>
  <c r="M503" i="11"/>
  <c r="M451" i="11"/>
  <c r="M459" i="11"/>
  <c r="C498" i="11"/>
  <c r="C551" i="11"/>
  <c r="H548" i="11"/>
  <c r="H552" i="11"/>
  <c r="M495" i="11"/>
  <c r="P508" i="11"/>
  <c r="R508" i="11" s="1"/>
  <c r="H516" i="11"/>
  <c r="M522" i="11"/>
  <c r="G540" i="11"/>
  <c r="K544" i="11"/>
  <c r="B557" i="11"/>
  <c r="C557" i="11" s="1"/>
  <c r="K556" i="11"/>
  <c r="P498" i="11"/>
  <c r="R498" i="11" s="1"/>
  <c r="M520" i="11"/>
  <c r="M521" i="11"/>
  <c r="M523" i="11"/>
  <c r="G539" i="11"/>
  <c r="H550" i="11"/>
  <c r="C552" i="11"/>
  <c r="C554" i="11"/>
  <c r="H549" i="11"/>
  <c r="C545" i="11"/>
  <c r="B546" i="11"/>
  <c r="K545" i="11"/>
  <c r="C544" i="11"/>
  <c r="K536" i="11"/>
  <c r="K535" i="11"/>
  <c r="K534" i="11"/>
  <c r="K530" i="11"/>
  <c r="K533" i="11"/>
  <c r="K532" i="11"/>
  <c r="K531" i="11"/>
  <c r="C530" i="11"/>
  <c r="C529" i="11"/>
  <c r="D505" i="11"/>
  <c r="P501" i="11"/>
  <c r="R501" i="11" s="1"/>
  <c r="H494" i="11"/>
  <c r="H497" i="11"/>
  <c r="D493" i="11"/>
  <c r="P467" i="11"/>
  <c r="R467" i="11" s="1"/>
  <c r="P468" i="11"/>
  <c r="R468" i="11" s="1"/>
  <c r="P451" i="11"/>
  <c r="R451" i="11" s="1"/>
  <c r="K462" i="11"/>
  <c r="M463" i="11" s="1"/>
  <c r="H477" i="11"/>
  <c r="M472" i="11"/>
  <c r="H478" i="11"/>
  <c r="H480" i="11"/>
  <c r="H479" i="11"/>
  <c r="P458" i="11"/>
  <c r="R458" i="11" s="1"/>
  <c r="P474" i="11"/>
  <c r="R474" i="11" s="1"/>
  <c r="M419" i="11"/>
  <c r="G445" i="11"/>
  <c r="K469" i="11"/>
  <c r="L472" i="11" s="1"/>
  <c r="K476" i="11"/>
  <c r="L473" i="11" s="1"/>
  <c r="M474" i="11"/>
  <c r="M478" i="11"/>
  <c r="P478" i="11"/>
  <c r="R478" i="11" s="1"/>
  <c r="C477" i="11"/>
  <c r="P477" i="11"/>
  <c r="R477" i="11" s="1"/>
  <c r="P479" i="11"/>
  <c r="R479" i="11" s="1"/>
  <c r="C470" i="11"/>
  <c r="P459" i="11"/>
  <c r="R459" i="11" s="1"/>
  <c r="P438" i="11"/>
  <c r="R438" i="11" s="1"/>
  <c r="M452" i="11"/>
  <c r="M457" i="11"/>
  <c r="C463" i="11"/>
  <c r="P470" i="11"/>
  <c r="R470" i="11" s="1"/>
  <c r="G435" i="11"/>
  <c r="H440" i="11" s="1"/>
  <c r="M444" i="11"/>
  <c r="P446" i="11"/>
  <c r="R446" i="11" s="1"/>
  <c r="P456" i="11"/>
  <c r="R456" i="11" s="1"/>
  <c r="M440" i="11"/>
  <c r="K455" i="11"/>
  <c r="L458" i="11" s="1"/>
  <c r="C455" i="11"/>
  <c r="G462" i="11"/>
  <c r="H467" i="11" s="1"/>
  <c r="M468" i="11"/>
  <c r="P430" i="11"/>
  <c r="R430" i="11" s="1"/>
  <c r="P435" i="11"/>
  <c r="R435" i="11" s="1"/>
  <c r="P471" i="11"/>
  <c r="R471" i="11" s="1"/>
  <c r="H469" i="11"/>
  <c r="L465" i="11"/>
  <c r="P424" i="11"/>
  <c r="R424" i="11" s="1"/>
  <c r="P428" i="11"/>
  <c r="R428" i="11" s="1"/>
  <c r="P440" i="11"/>
  <c r="R440" i="11" s="1"/>
  <c r="G456" i="11"/>
  <c r="H459" i="11" s="1"/>
  <c r="M461" i="11"/>
  <c r="M453" i="11"/>
  <c r="P454" i="11"/>
  <c r="R454" i="11" s="1"/>
  <c r="C462" i="11"/>
  <c r="C469" i="11"/>
  <c r="G470" i="11"/>
  <c r="H473" i="11" s="1"/>
  <c r="K434" i="11"/>
  <c r="L437" i="11" s="1"/>
  <c r="G442" i="11"/>
  <c r="H442" i="11" s="1"/>
  <c r="M460" i="11"/>
  <c r="P461" i="11"/>
  <c r="R461" i="11" s="1"/>
  <c r="P463" i="11"/>
  <c r="R463" i="11" s="1"/>
  <c r="M464" i="11"/>
  <c r="P465" i="11"/>
  <c r="R465" i="11" s="1"/>
  <c r="P466" i="11"/>
  <c r="R466" i="11" s="1"/>
  <c r="P450" i="11"/>
  <c r="R450" i="11" s="1"/>
  <c r="P460" i="11"/>
  <c r="R460" i="11" s="1"/>
  <c r="P464" i="11"/>
  <c r="R464" i="11" s="1"/>
  <c r="M465" i="11"/>
  <c r="M466" i="11"/>
  <c r="M424" i="11"/>
  <c r="M443" i="11"/>
  <c r="M458" i="11"/>
  <c r="P453" i="11"/>
  <c r="R453" i="11" s="1"/>
  <c r="M467" i="11"/>
  <c r="M471" i="11"/>
  <c r="K420" i="11"/>
  <c r="L420" i="11" s="1"/>
  <c r="M429" i="11"/>
  <c r="K448" i="11"/>
  <c r="L451" i="11" s="1"/>
  <c r="C456" i="11"/>
  <c r="P437" i="11"/>
  <c r="R437" i="11" s="1"/>
  <c r="P432" i="11"/>
  <c r="R432" i="11" s="1"/>
  <c r="P439" i="11"/>
  <c r="R439" i="11" s="1"/>
  <c r="C449" i="11"/>
  <c r="P449" i="11"/>
  <c r="R449" i="11" s="1"/>
  <c r="P425" i="11"/>
  <c r="R425" i="11" s="1"/>
  <c r="M436" i="11"/>
  <c r="K445" i="11"/>
  <c r="P452" i="11" s="1"/>
  <c r="R452" i="11" s="1"/>
  <c r="C448" i="11"/>
  <c r="M450" i="11"/>
  <c r="K416" i="11"/>
  <c r="K427" i="11"/>
  <c r="L430" i="11" s="1"/>
  <c r="P442" i="11"/>
  <c r="R442" i="11" s="1"/>
  <c r="P443" i="11"/>
  <c r="R443" i="11" s="1"/>
  <c r="P444" i="11"/>
  <c r="R444" i="11" s="1"/>
  <c r="C417" i="11"/>
  <c r="P433" i="11"/>
  <c r="R433" i="11" s="1"/>
  <c r="M430" i="11"/>
  <c r="C442" i="11"/>
  <c r="D439" i="11" s="1"/>
  <c r="K441" i="11"/>
  <c r="M442" i="11" s="1"/>
  <c r="C446" i="11"/>
  <c r="M447" i="11"/>
  <c r="G449" i="11"/>
  <c r="H453" i="11" s="1"/>
  <c r="P447" i="11"/>
  <c r="R447" i="11" s="1"/>
  <c r="P431" i="11"/>
  <c r="R431" i="11" s="1"/>
  <c r="M439" i="11"/>
  <c r="G421" i="11"/>
  <c r="H421" i="11" s="1"/>
  <c r="M423" i="11"/>
  <c r="M425" i="11"/>
  <c r="C435" i="11"/>
  <c r="M426" i="11"/>
  <c r="P436" i="11"/>
  <c r="R436" i="11" s="1"/>
  <c r="M422" i="11"/>
  <c r="P426" i="11"/>
  <c r="R426" i="11" s="1"/>
  <c r="M433" i="11"/>
  <c r="C434" i="11"/>
  <c r="M418" i="11"/>
  <c r="P422" i="11"/>
  <c r="R422" i="11" s="1"/>
  <c r="M432" i="11"/>
  <c r="M438" i="11"/>
  <c r="C421" i="11"/>
  <c r="E433" i="11" s="1"/>
  <c r="M431" i="11"/>
  <c r="M437" i="11"/>
  <c r="G428" i="11"/>
  <c r="H434" i="11" s="1"/>
  <c r="G427" i="11"/>
  <c r="K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K709" i="11" l="1"/>
  <c r="K707" i="11"/>
  <c r="G707" i="11"/>
  <c r="H707" i="11" s="1"/>
  <c r="G708" i="11"/>
  <c r="H708" i="11" s="1"/>
  <c r="L703" i="11"/>
  <c r="M706" i="11"/>
  <c r="P706" i="11"/>
  <c r="R706" i="11" s="1"/>
  <c r="L704" i="11"/>
  <c r="N694" i="11"/>
  <c r="N695" i="11"/>
  <c r="D687" i="11"/>
  <c r="D689" i="11"/>
  <c r="D691" i="11"/>
  <c r="D690" i="11"/>
  <c r="N687" i="11"/>
  <c r="N686" i="11"/>
  <c r="O685" i="11"/>
  <c r="Q685" i="11" s="1"/>
  <c r="O677" i="11"/>
  <c r="Q677" i="11" s="1"/>
  <c r="J672" i="11"/>
  <c r="I673" i="11"/>
  <c r="G673" i="11"/>
  <c r="F674" i="11"/>
  <c r="D669" i="11"/>
  <c r="D670" i="11"/>
  <c r="B675" i="11"/>
  <c r="C674" i="11"/>
  <c r="E674" i="11" s="1"/>
  <c r="E672" i="11"/>
  <c r="P671" i="11"/>
  <c r="R671" i="11" s="1"/>
  <c r="M671" i="11"/>
  <c r="L668" i="11"/>
  <c r="L669" i="11"/>
  <c r="E673" i="11"/>
  <c r="P672" i="11"/>
  <c r="R672" i="11" s="1"/>
  <c r="M672" i="11"/>
  <c r="M660" i="11"/>
  <c r="P659" i="11"/>
  <c r="R659" i="11" s="1"/>
  <c r="O657" i="11"/>
  <c r="Q657" i="11" s="1"/>
  <c r="L656" i="11"/>
  <c r="L655" i="11"/>
  <c r="M655" i="11"/>
  <c r="P655" i="11"/>
  <c r="R655" i="11" s="1"/>
  <c r="L658" i="11"/>
  <c r="O658" i="11" s="1"/>
  <c r="Q658" i="11" s="1"/>
  <c r="M656" i="11"/>
  <c r="L659" i="11"/>
  <c r="P656" i="11"/>
  <c r="R656" i="11" s="1"/>
  <c r="L660" i="11"/>
  <c r="N661" i="11" s="1"/>
  <c r="M657" i="11"/>
  <c r="P657" i="11"/>
  <c r="R657" i="11" s="1"/>
  <c r="M658" i="11"/>
  <c r="P658" i="11"/>
  <c r="R658" i="11" s="1"/>
  <c r="M659" i="11"/>
  <c r="C656" i="11"/>
  <c r="M653" i="11"/>
  <c r="M654" i="11"/>
  <c r="D633" i="11"/>
  <c r="M648" i="11"/>
  <c r="P654" i="11"/>
  <c r="R654" i="11" s="1"/>
  <c r="E636" i="11"/>
  <c r="M649" i="11"/>
  <c r="M637" i="11"/>
  <c r="K651" i="11"/>
  <c r="K650" i="11"/>
  <c r="L650" i="11" s="1"/>
  <c r="O633" i="11"/>
  <c r="Q633" i="11" s="1"/>
  <c r="C649" i="11"/>
  <c r="M638" i="11"/>
  <c r="E638" i="11"/>
  <c r="P637" i="11"/>
  <c r="R637" i="11" s="1"/>
  <c r="L634" i="11"/>
  <c r="P638" i="11"/>
  <c r="R638" i="11" s="1"/>
  <c r="L635" i="11"/>
  <c r="D634" i="11"/>
  <c r="E637" i="11"/>
  <c r="C639" i="11"/>
  <c r="K639" i="11"/>
  <c r="J603" i="11"/>
  <c r="I604" i="11"/>
  <c r="M589" i="11"/>
  <c r="M590" i="11"/>
  <c r="L587" i="11"/>
  <c r="H513" i="11"/>
  <c r="P588" i="11"/>
  <c r="R588" i="11" s="1"/>
  <c r="D484" i="11"/>
  <c r="E487" i="11"/>
  <c r="P543" i="11"/>
  <c r="R543" i="11" s="1"/>
  <c r="H524" i="11"/>
  <c r="H520" i="11"/>
  <c r="H502" i="11"/>
  <c r="D582" i="11"/>
  <c r="H518" i="11"/>
  <c r="L500" i="11"/>
  <c r="H522" i="11"/>
  <c r="H523" i="11"/>
  <c r="H626" i="11"/>
  <c r="L525" i="11"/>
  <c r="D515" i="11"/>
  <c r="L588" i="11"/>
  <c r="N588" i="11" s="1"/>
  <c r="H490" i="11"/>
  <c r="D518" i="11"/>
  <c r="D499" i="11"/>
  <c r="H535" i="11"/>
  <c r="H532" i="11"/>
  <c r="H607" i="11"/>
  <c r="P589" i="11"/>
  <c r="R589" i="11" s="1"/>
  <c r="L585" i="11"/>
  <c r="L586" i="11"/>
  <c r="N587" i="11" s="1"/>
  <c r="M482" i="11"/>
  <c r="H492" i="11"/>
  <c r="D521" i="11"/>
  <c r="L511" i="11"/>
  <c r="H533" i="11"/>
  <c r="H496" i="11"/>
  <c r="H582" i="11"/>
  <c r="M570" i="11"/>
  <c r="H621" i="11"/>
  <c r="D519" i="11"/>
  <c r="H491" i="11"/>
  <c r="H483" i="11"/>
  <c r="L509" i="11"/>
  <c r="M512" i="11"/>
  <c r="P525" i="11"/>
  <c r="R525" i="11" s="1"/>
  <c r="H493" i="11"/>
  <c r="P570" i="11"/>
  <c r="R570" i="11" s="1"/>
  <c r="H624" i="11"/>
  <c r="L523" i="11"/>
  <c r="N523" i="11" s="1"/>
  <c r="H501" i="11"/>
  <c r="D489" i="11"/>
  <c r="P481" i="11"/>
  <c r="R481" i="11" s="1"/>
  <c r="P591" i="11"/>
  <c r="R591" i="11" s="1"/>
  <c r="H545" i="11"/>
  <c r="M526" i="11"/>
  <c r="L569" i="11"/>
  <c r="L470" i="11"/>
  <c r="O470" i="11" s="1"/>
  <c r="Q470" i="11" s="1"/>
  <c r="H546" i="11"/>
  <c r="D585" i="11"/>
  <c r="D459" i="11"/>
  <c r="N512" i="11"/>
  <c r="L583" i="11"/>
  <c r="C593" i="11"/>
  <c r="E594" i="11" s="1"/>
  <c r="H625" i="11"/>
  <c r="D463" i="11"/>
  <c r="D425" i="11"/>
  <c r="L492" i="11"/>
  <c r="H499" i="11"/>
  <c r="H623" i="11"/>
  <c r="D483" i="11"/>
  <c r="O511" i="11"/>
  <c r="Q511" i="11" s="1"/>
  <c r="D427" i="11"/>
  <c r="H576" i="11"/>
  <c r="C612" i="11"/>
  <c r="B613" i="11"/>
  <c r="D514" i="11"/>
  <c r="L495" i="11"/>
  <c r="N495" i="11" s="1"/>
  <c r="E520" i="11"/>
  <c r="H538" i="11"/>
  <c r="M582" i="11"/>
  <c r="L422" i="11"/>
  <c r="D509" i="11"/>
  <c r="D495" i="11"/>
  <c r="H534" i="11"/>
  <c r="H611" i="11"/>
  <c r="H612" i="11"/>
  <c r="H608" i="11"/>
  <c r="D462" i="11"/>
  <c r="M498" i="11"/>
  <c r="L494" i="11"/>
  <c r="L582" i="11"/>
  <c r="N582" i="11" s="1"/>
  <c r="H609" i="11"/>
  <c r="D511" i="11"/>
  <c r="D475" i="11"/>
  <c r="E517" i="11"/>
  <c r="H537" i="11"/>
  <c r="H566" i="11"/>
  <c r="L584" i="11"/>
  <c r="N585" i="11" s="1"/>
  <c r="K592" i="11"/>
  <c r="M592" i="11" s="1"/>
  <c r="D491" i="11"/>
  <c r="M601" i="11"/>
  <c r="P601" i="11"/>
  <c r="R601" i="11" s="1"/>
  <c r="D586" i="11"/>
  <c r="L565" i="11"/>
  <c r="L459" i="11"/>
  <c r="N459" i="11" s="1"/>
  <c r="L462" i="11"/>
  <c r="L498" i="11"/>
  <c r="L551" i="11"/>
  <c r="H528" i="11"/>
  <c r="D481" i="11"/>
  <c r="P592" i="11"/>
  <c r="R592" i="11" s="1"/>
  <c r="H579" i="11"/>
  <c r="L464" i="11"/>
  <c r="H484" i="11"/>
  <c r="M563" i="11"/>
  <c r="P563" i="11"/>
  <c r="R563" i="11" s="1"/>
  <c r="L566" i="11"/>
  <c r="K602" i="11"/>
  <c r="C602" i="11"/>
  <c r="L463" i="11"/>
  <c r="M462" i="11"/>
  <c r="D487" i="11"/>
  <c r="E511" i="11"/>
  <c r="H562" i="11"/>
  <c r="H567" i="11"/>
  <c r="H530" i="11"/>
  <c r="D590" i="11"/>
  <c r="M581" i="11"/>
  <c r="H610" i="11"/>
  <c r="M567" i="11"/>
  <c r="L461" i="11"/>
  <c r="N462" i="11" s="1"/>
  <c r="L460" i="11"/>
  <c r="M565" i="11"/>
  <c r="L567" i="11"/>
  <c r="M564" i="11"/>
  <c r="H500" i="11"/>
  <c r="L524" i="11"/>
  <c r="N525" i="11" s="1"/>
  <c r="H525" i="11"/>
  <c r="O588" i="11"/>
  <c r="Q588" i="11" s="1"/>
  <c r="D587" i="11"/>
  <c r="H531" i="11"/>
  <c r="H559" i="11"/>
  <c r="H565" i="11"/>
  <c r="H503" i="11"/>
  <c r="D588" i="11"/>
  <c r="H613" i="11"/>
  <c r="M580" i="11"/>
  <c r="P587" i="11"/>
  <c r="R587" i="11" s="1"/>
  <c r="H521" i="11"/>
  <c r="L568" i="11"/>
  <c r="H580" i="11"/>
  <c r="H564" i="11"/>
  <c r="H578" i="11"/>
  <c r="H498" i="11"/>
  <c r="L505" i="11"/>
  <c r="N505" i="11" s="1"/>
  <c r="E496" i="11"/>
  <c r="D589" i="11"/>
  <c r="H581" i="11"/>
  <c r="E593" i="11"/>
  <c r="E592" i="11"/>
  <c r="H575" i="11"/>
  <c r="H577" i="11"/>
  <c r="H563" i="11"/>
  <c r="K573" i="11"/>
  <c r="B574" i="11"/>
  <c r="M568" i="11"/>
  <c r="H583" i="11"/>
  <c r="N583" i="11"/>
  <c r="D569" i="11"/>
  <c r="L490" i="11"/>
  <c r="N491" i="11" s="1"/>
  <c r="D428" i="11"/>
  <c r="D426" i="11"/>
  <c r="N465" i="11"/>
  <c r="D454" i="11"/>
  <c r="D485" i="11"/>
  <c r="D501" i="11"/>
  <c r="D506" i="11"/>
  <c r="D503" i="11"/>
  <c r="D482" i="11"/>
  <c r="E519" i="11"/>
  <c r="E509" i="11"/>
  <c r="H517" i="11"/>
  <c r="E503" i="11"/>
  <c r="L433" i="11"/>
  <c r="D429" i="11"/>
  <c r="D486" i="11"/>
  <c r="D502" i="11"/>
  <c r="D504" i="11"/>
  <c r="D523" i="11"/>
  <c r="D522" i="11"/>
  <c r="L516" i="11"/>
  <c r="M481" i="11"/>
  <c r="D510" i="11"/>
  <c r="H541" i="11"/>
  <c r="P497" i="11"/>
  <c r="R497" i="11" s="1"/>
  <c r="L488" i="11"/>
  <c r="D497" i="11"/>
  <c r="D526" i="11"/>
  <c r="D507" i="11"/>
  <c r="D498" i="11"/>
  <c r="L484" i="11"/>
  <c r="O498" i="11"/>
  <c r="Q498" i="11" s="1"/>
  <c r="H485" i="11"/>
  <c r="E527" i="11"/>
  <c r="E526" i="11"/>
  <c r="H514" i="11"/>
  <c r="D500" i="11"/>
  <c r="E473" i="11"/>
  <c r="M491" i="11"/>
  <c r="E530" i="11"/>
  <c r="H488" i="11"/>
  <c r="D513" i="11"/>
  <c r="E523" i="11"/>
  <c r="M470" i="11"/>
  <c r="E483" i="11"/>
  <c r="L476" i="11"/>
  <c r="E501" i="11"/>
  <c r="L489" i="11"/>
  <c r="H487" i="11"/>
  <c r="E498" i="11"/>
  <c r="E506" i="11"/>
  <c r="O491" i="11"/>
  <c r="Q491" i="11" s="1"/>
  <c r="N492" i="11"/>
  <c r="O437" i="11"/>
  <c r="Q437" i="11" s="1"/>
  <c r="L468" i="11"/>
  <c r="O468" i="11" s="1"/>
  <c r="Q468" i="11" s="1"/>
  <c r="D480" i="11"/>
  <c r="E490" i="11"/>
  <c r="E486" i="11"/>
  <c r="H475" i="11"/>
  <c r="E524" i="11"/>
  <c r="M552" i="11"/>
  <c r="P552" i="11"/>
  <c r="R552" i="11" s="1"/>
  <c r="P511" i="11"/>
  <c r="R511" i="11" s="1"/>
  <c r="M511" i="11"/>
  <c r="L514" i="11"/>
  <c r="L513" i="11"/>
  <c r="L552" i="11"/>
  <c r="M551" i="11"/>
  <c r="P551" i="11"/>
  <c r="R551" i="11" s="1"/>
  <c r="L510" i="11"/>
  <c r="N511" i="11" s="1"/>
  <c r="E495" i="11"/>
  <c r="L515" i="11"/>
  <c r="H540" i="11"/>
  <c r="D488" i="11"/>
  <c r="H542" i="11"/>
  <c r="L553" i="11"/>
  <c r="E521" i="11"/>
  <c r="M428" i="11"/>
  <c r="L471" i="11"/>
  <c r="N472" i="11" s="1"/>
  <c r="N460" i="11"/>
  <c r="L453" i="11"/>
  <c r="L469" i="11"/>
  <c r="O469" i="11" s="1"/>
  <c r="Q469" i="11" s="1"/>
  <c r="H472" i="11"/>
  <c r="E507" i="11"/>
  <c r="M499" i="11"/>
  <c r="L502" i="11"/>
  <c r="P506" i="11"/>
  <c r="R506" i="11" s="1"/>
  <c r="P499" i="11"/>
  <c r="R499" i="11" s="1"/>
  <c r="M500" i="11"/>
  <c r="H507" i="11"/>
  <c r="L496" i="11"/>
  <c r="H506" i="11"/>
  <c r="E528" i="11"/>
  <c r="E497" i="11"/>
  <c r="H508" i="11"/>
  <c r="H543" i="11"/>
  <c r="L485" i="11"/>
  <c r="O492" i="11" s="1"/>
  <c r="Q492" i="11" s="1"/>
  <c r="L480" i="11"/>
  <c r="O480" i="11" s="1"/>
  <c r="Q480" i="11" s="1"/>
  <c r="E510" i="11"/>
  <c r="M456" i="11"/>
  <c r="M553" i="11"/>
  <c r="M554" i="11"/>
  <c r="E504" i="11"/>
  <c r="E515" i="11"/>
  <c r="L482" i="11"/>
  <c r="H510" i="11"/>
  <c r="E485" i="11"/>
  <c r="D471" i="11"/>
  <c r="E481" i="11"/>
  <c r="E482" i="11"/>
  <c r="M455" i="11"/>
  <c r="M518" i="11"/>
  <c r="L519" i="11"/>
  <c r="L521" i="11"/>
  <c r="P518" i="11"/>
  <c r="R518" i="11" s="1"/>
  <c r="M519" i="11"/>
  <c r="E512" i="11"/>
  <c r="L481" i="11"/>
  <c r="L508" i="11"/>
  <c r="N509" i="11" s="1"/>
  <c r="M490" i="11"/>
  <c r="P490" i="11"/>
  <c r="R490" i="11" s="1"/>
  <c r="L493" i="11"/>
  <c r="D496" i="11"/>
  <c r="E513" i="11"/>
  <c r="H482" i="11"/>
  <c r="E493" i="11"/>
  <c r="E516" i="11"/>
  <c r="E499" i="11"/>
  <c r="L455" i="11"/>
  <c r="O462" i="11" s="1"/>
  <c r="Q462" i="11" s="1"/>
  <c r="D477" i="11"/>
  <c r="E529" i="11"/>
  <c r="E502" i="11"/>
  <c r="L517" i="11"/>
  <c r="L486" i="11"/>
  <c r="M483" i="11"/>
  <c r="P483" i="11"/>
  <c r="R483" i="11" s="1"/>
  <c r="M484" i="11"/>
  <c r="D516" i="11"/>
  <c r="H544" i="11"/>
  <c r="H505" i="11"/>
  <c r="E484" i="11"/>
  <c r="L499" i="11"/>
  <c r="O506" i="11" s="1"/>
  <c r="Q506" i="11" s="1"/>
  <c r="E494" i="11"/>
  <c r="E500" i="11"/>
  <c r="E514" i="11"/>
  <c r="E525" i="11"/>
  <c r="H539" i="11"/>
  <c r="L456" i="11"/>
  <c r="O463" i="11" s="1"/>
  <c r="Q463" i="11" s="1"/>
  <c r="P462" i="11"/>
  <c r="R462" i="11" s="1"/>
  <c r="M544" i="11"/>
  <c r="P556" i="11"/>
  <c r="R556" i="11" s="1"/>
  <c r="M556" i="11"/>
  <c r="E505" i="11"/>
  <c r="E522" i="11"/>
  <c r="D494" i="11"/>
  <c r="P504" i="11"/>
  <c r="R504" i="11" s="1"/>
  <c r="M505" i="11"/>
  <c r="L507" i="11"/>
  <c r="M504" i="11"/>
  <c r="L497" i="11"/>
  <c r="N498" i="11" s="1"/>
  <c r="E492" i="11"/>
  <c r="E508" i="11"/>
  <c r="H509" i="11"/>
  <c r="H561" i="11"/>
  <c r="D490" i="11"/>
  <c r="L483" i="11"/>
  <c r="N484" i="11" s="1"/>
  <c r="L520" i="11"/>
  <c r="H446" i="11"/>
  <c r="D456" i="11"/>
  <c r="O512" i="11"/>
  <c r="Q512" i="11" s="1"/>
  <c r="E518" i="11"/>
  <c r="D508" i="11"/>
  <c r="D517" i="11"/>
  <c r="H560" i="11"/>
  <c r="L501" i="11"/>
  <c r="E488" i="11"/>
  <c r="E491" i="11"/>
  <c r="L503" i="11"/>
  <c r="L518" i="11"/>
  <c r="O525" i="11" s="1"/>
  <c r="Q525" i="11" s="1"/>
  <c r="L487" i="11"/>
  <c r="B558" i="11"/>
  <c r="K557" i="11"/>
  <c r="L554" i="11" s="1"/>
  <c r="C564" i="11"/>
  <c r="C565" i="11"/>
  <c r="E489" i="11"/>
  <c r="D552" i="11"/>
  <c r="D553" i="11"/>
  <c r="M545" i="11"/>
  <c r="C546" i="11"/>
  <c r="B547" i="11"/>
  <c r="K546" i="11"/>
  <c r="P542" i="11"/>
  <c r="R542" i="11" s="1"/>
  <c r="K537" i="11"/>
  <c r="P537" i="11" s="1"/>
  <c r="R537" i="11" s="1"/>
  <c r="P533" i="11"/>
  <c r="R533" i="11" s="1"/>
  <c r="M533" i="11"/>
  <c r="P530" i="11"/>
  <c r="R530" i="11" s="1"/>
  <c r="L533" i="11"/>
  <c r="M534" i="11"/>
  <c r="P534" i="11"/>
  <c r="R534" i="11" s="1"/>
  <c r="M535" i="11"/>
  <c r="P535" i="11"/>
  <c r="R535" i="11" s="1"/>
  <c r="P531" i="11"/>
  <c r="R531" i="11" s="1"/>
  <c r="M531" i="11"/>
  <c r="M536" i="11"/>
  <c r="M532" i="11"/>
  <c r="P532" i="11"/>
  <c r="R532" i="11" s="1"/>
  <c r="C531" i="11"/>
  <c r="D527" i="11" s="1"/>
  <c r="D525" i="11"/>
  <c r="N473" i="11"/>
  <c r="E476" i="11"/>
  <c r="E479" i="11"/>
  <c r="L432" i="11"/>
  <c r="E453" i="11"/>
  <c r="D455" i="11"/>
  <c r="P469" i="11"/>
  <c r="R469" i="11" s="1"/>
  <c r="D472" i="11"/>
  <c r="L478" i="11"/>
  <c r="L466" i="11"/>
  <c r="O473" i="11" s="1"/>
  <c r="Q473" i="11" s="1"/>
  <c r="H444" i="11"/>
  <c r="P476" i="11"/>
  <c r="R476" i="11" s="1"/>
  <c r="L479" i="11"/>
  <c r="M476" i="11"/>
  <c r="E480" i="11"/>
  <c r="L423" i="11"/>
  <c r="M477" i="11"/>
  <c r="L475" i="11"/>
  <c r="E472" i="11"/>
  <c r="L418" i="11"/>
  <c r="H454" i="11"/>
  <c r="D461" i="11"/>
  <c r="E475" i="11"/>
  <c r="M469" i="11"/>
  <c r="D474" i="11"/>
  <c r="M434" i="11"/>
  <c r="O472" i="11"/>
  <c r="Q472" i="11" s="1"/>
  <c r="M420" i="11"/>
  <c r="M421" i="11"/>
  <c r="E467" i="11"/>
  <c r="L454" i="11"/>
  <c r="L467" i="11"/>
  <c r="L477" i="11"/>
  <c r="O484" i="11" s="1"/>
  <c r="Q484" i="11" s="1"/>
  <c r="D473" i="11"/>
  <c r="D478" i="11"/>
  <c r="L421" i="11"/>
  <c r="N421" i="11" s="1"/>
  <c r="L474" i="11"/>
  <c r="D479" i="11"/>
  <c r="M427" i="11"/>
  <c r="D434" i="11"/>
  <c r="E458" i="11"/>
  <c r="D460" i="11"/>
  <c r="D464" i="11"/>
  <c r="L452" i="11"/>
  <c r="N452" i="11" s="1"/>
  <c r="H471" i="11"/>
  <c r="H476" i="11"/>
  <c r="L457" i="11"/>
  <c r="O464" i="11" s="1"/>
  <c r="Q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L419" i="11"/>
  <c r="N420" i="11" s="1"/>
  <c r="D453" i="11"/>
  <c r="D466" i="11"/>
  <c r="E470" i="11"/>
  <c r="D469" i="11"/>
  <c r="D470" i="11"/>
  <c r="H463" i="11"/>
  <c r="M446" i="11"/>
  <c r="H425" i="11"/>
  <c r="N463" i="11"/>
  <c r="P434" i="11"/>
  <c r="R434" i="11" s="1"/>
  <c r="N458" i="11"/>
  <c r="O458" i="11"/>
  <c r="Q458" i="11" s="1"/>
  <c r="E452" i="11"/>
  <c r="L424" i="11"/>
  <c r="L435" i="11"/>
  <c r="L431" i="11"/>
  <c r="N431" i="11" s="1"/>
  <c r="H448" i="11"/>
  <c r="M449" i="11"/>
  <c r="H470" i="11"/>
  <c r="P455" i="11"/>
  <c r="R455" i="11" s="1"/>
  <c r="E465" i="11"/>
  <c r="E437" i="11"/>
  <c r="H449" i="11"/>
  <c r="H455" i="11"/>
  <c r="L445" i="11"/>
  <c r="D448" i="11"/>
  <c r="E462" i="11"/>
  <c r="D452" i="11"/>
  <c r="H450" i="11"/>
  <c r="O465" i="11"/>
  <c r="Q465" i="11" s="1"/>
  <c r="H445" i="11"/>
  <c r="L450" i="11"/>
  <c r="L449" i="11"/>
  <c r="O430" i="11"/>
  <c r="Q430" i="11" s="1"/>
  <c r="M435" i="11"/>
  <c r="H461" i="11"/>
  <c r="H462" i="11"/>
  <c r="E463" i="11"/>
  <c r="L427" i="11"/>
  <c r="L426" i="11"/>
  <c r="D432" i="11"/>
  <c r="D441" i="11"/>
  <c r="D446" i="11"/>
  <c r="E460" i="11"/>
  <c r="E461" i="11"/>
  <c r="H443" i="11"/>
  <c r="D468" i="11"/>
  <c r="D467" i="11"/>
  <c r="H447" i="11"/>
  <c r="H456" i="11"/>
  <c r="H452" i="11"/>
  <c r="L428" i="11"/>
  <c r="P427" i="11"/>
  <c r="R427" i="11" s="1"/>
  <c r="L434" i="11"/>
  <c r="E454" i="11"/>
  <c r="E455" i="11"/>
  <c r="N464" i="11"/>
  <c r="H460" i="11"/>
  <c r="L425" i="11"/>
  <c r="L436" i="11"/>
  <c r="L446" i="11"/>
  <c r="M448" i="11"/>
  <c r="E459" i="11"/>
  <c r="E457" i="11"/>
  <c r="D458" i="11"/>
  <c r="E469" i="11"/>
  <c r="E468" i="11"/>
  <c r="H457" i="11"/>
  <c r="H451" i="11"/>
  <c r="E464" i="11"/>
  <c r="L442" i="11"/>
  <c r="E446" i="11"/>
  <c r="E443" i="11"/>
  <c r="D435" i="11"/>
  <c r="E442" i="11"/>
  <c r="L429" i="11"/>
  <c r="M417" i="11"/>
  <c r="D443" i="11"/>
  <c r="P448" i="11"/>
  <c r="R448" i="11" s="1"/>
  <c r="D449" i="11"/>
  <c r="E440" i="11"/>
  <c r="E447" i="11"/>
  <c r="L439" i="11"/>
  <c r="E451" i="11"/>
  <c r="L438" i="11"/>
  <c r="E435" i="11"/>
  <c r="E449" i="11"/>
  <c r="H431" i="11"/>
  <c r="L440" i="11"/>
  <c r="P423" i="11"/>
  <c r="R423" i="11" s="1"/>
  <c r="E439" i="11"/>
  <c r="D431" i="11"/>
  <c r="M416" i="11"/>
  <c r="E444" i="11"/>
  <c r="E450" i="11"/>
  <c r="D438" i="11"/>
  <c r="D451" i="11"/>
  <c r="D450" i="11"/>
  <c r="E445" i="11"/>
  <c r="L441" i="11"/>
  <c r="P441" i="11"/>
  <c r="R441" i="11" s="1"/>
  <c r="L444" i="11"/>
  <c r="O451" i="11" s="1"/>
  <c r="Q451" i="11" s="1"/>
  <c r="L443" i="11"/>
  <c r="M441" i="11"/>
  <c r="E438" i="11"/>
  <c r="L448" i="11"/>
  <c r="P445" i="11"/>
  <c r="R445" i="11" s="1"/>
  <c r="L447" i="11"/>
  <c r="M445" i="11"/>
  <c r="C414" i="11"/>
  <c r="D416" i="11" s="1"/>
  <c r="D418" i="11"/>
  <c r="H424" i="11"/>
  <c r="D433" i="11"/>
  <c r="D424" i="11"/>
  <c r="E434" i="11"/>
  <c r="L417" i="11"/>
  <c r="M415" i="11"/>
  <c r="E429" i="11"/>
  <c r="D423" i="11"/>
  <c r="D436" i="11"/>
  <c r="C412" i="11"/>
  <c r="G414" i="11"/>
  <c r="H420" i="11" s="1"/>
  <c r="K413" i="11"/>
  <c r="E436" i="11"/>
  <c r="P421" i="11"/>
  <c r="R421" i="11" s="1"/>
  <c r="D419" i="11"/>
  <c r="H429" i="11"/>
  <c r="E430" i="11"/>
  <c r="H423" i="11"/>
  <c r="K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N423" i="11"/>
  <c r="K411" i="11"/>
  <c r="K410" i="11"/>
  <c r="G410" i="11"/>
  <c r="G411" i="11"/>
  <c r="C410" i="11"/>
  <c r="C411" i="11"/>
  <c r="N703" i="11" l="1"/>
  <c r="O703" i="11"/>
  <c r="Q703" i="11" s="1"/>
  <c r="M707" i="11"/>
  <c r="P707" i="11"/>
  <c r="R707" i="11" s="1"/>
  <c r="L708" i="11"/>
  <c r="M708" i="11"/>
  <c r="L707" i="11"/>
  <c r="L705" i="11"/>
  <c r="L709" i="11"/>
  <c r="L706" i="11"/>
  <c r="L710" i="11"/>
  <c r="H710" i="11"/>
  <c r="N704" i="11"/>
  <c r="O704" i="11"/>
  <c r="Q704" i="11" s="1"/>
  <c r="H709" i="11"/>
  <c r="I674" i="11"/>
  <c r="J673" i="11"/>
  <c r="K673" i="11"/>
  <c r="G674" i="11"/>
  <c r="F675" i="11"/>
  <c r="F676" i="11" s="1"/>
  <c r="H673" i="11"/>
  <c r="H674" i="11"/>
  <c r="B676" i="11"/>
  <c r="C675" i="11"/>
  <c r="D671" i="11" s="1"/>
  <c r="N669" i="11"/>
  <c r="O669" i="11"/>
  <c r="Q669" i="11" s="1"/>
  <c r="N668" i="11"/>
  <c r="O668" i="11"/>
  <c r="Q668" i="11" s="1"/>
  <c r="O655" i="11"/>
  <c r="Q655" i="11" s="1"/>
  <c r="N660" i="11"/>
  <c r="N656" i="11"/>
  <c r="O656" i="11"/>
  <c r="Q656" i="11" s="1"/>
  <c r="E656" i="11"/>
  <c r="E657" i="11"/>
  <c r="N658" i="11"/>
  <c r="N659" i="11"/>
  <c r="O659" i="11"/>
  <c r="Q659" i="11" s="1"/>
  <c r="N657" i="11"/>
  <c r="C657" i="11"/>
  <c r="D635" i="11"/>
  <c r="M650" i="11"/>
  <c r="L653" i="11"/>
  <c r="O660" i="11" s="1"/>
  <c r="Q660" i="11" s="1"/>
  <c r="L652" i="11"/>
  <c r="L651" i="11"/>
  <c r="L654" i="11"/>
  <c r="N655" i="11" s="1"/>
  <c r="M651" i="11"/>
  <c r="M652" i="11"/>
  <c r="E639" i="11"/>
  <c r="C650" i="11"/>
  <c r="N635" i="11"/>
  <c r="O634" i="11"/>
  <c r="Q634" i="11" s="1"/>
  <c r="N634" i="11"/>
  <c r="O635" i="11"/>
  <c r="Q635" i="11" s="1"/>
  <c r="C640" i="11"/>
  <c r="K640" i="11"/>
  <c r="P647" i="11" s="1"/>
  <c r="R647" i="11" s="1"/>
  <c r="P639" i="11"/>
  <c r="R639" i="11" s="1"/>
  <c r="M639" i="11"/>
  <c r="L636" i="11"/>
  <c r="I605" i="11"/>
  <c r="J604" i="11"/>
  <c r="O495" i="11"/>
  <c r="Q495" i="11" s="1"/>
  <c r="N426" i="11"/>
  <c r="N422" i="11"/>
  <c r="P599" i="11"/>
  <c r="R599" i="11" s="1"/>
  <c r="N586" i="11"/>
  <c r="N506" i="11"/>
  <c r="O496" i="11"/>
  <c r="Q496" i="11" s="1"/>
  <c r="O523" i="11"/>
  <c r="Q523" i="11" s="1"/>
  <c r="O461" i="11"/>
  <c r="Q461" i="11" s="1"/>
  <c r="N524" i="11"/>
  <c r="O452" i="11"/>
  <c r="Q452" i="11" s="1"/>
  <c r="O505" i="11"/>
  <c r="Q505" i="11" s="1"/>
  <c r="M593" i="11"/>
  <c r="O434" i="11"/>
  <c r="Q434" i="11" s="1"/>
  <c r="O459" i="11"/>
  <c r="Q459" i="11" s="1"/>
  <c r="N488" i="11"/>
  <c r="N584" i="11"/>
  <c r="N489" i="11"/>
  <c r="C613" i="11"/>
  <c r="B614" i="11"/>
  <c r="N471" i="11"/>
  <c r="O471" i="11"/>
  <c r="Q471" i="11" s="1"/>
  <c r="N461" i="11"/>
  <c r="L590" i="11"/>
  <c r="L591" i="11"/>
  <c r="L589" i="11"/>
  <c r="N436" i="11"/>
  <c r="N568" i="11"/>
  <c r="O427" i="11"/>
  <c r="Q427" i="11" s="1"/>
  <c r="N456" i="11"/>
  <c r="D567" i="11"/>
  <c r="D566" i="11"/>
  <c r="N453" i="11"/>
  <c r="M602" i="11"/>
  <c r="N427" i="11"/>
  <c r="B575" i="11"/>
  <c r="K574" i="11"/>
  <c r="L571" i="11" s="1"/>
  <c r="C574" i="11"/>
  <c r="K603" i="11"/>
  <c r="C603" i="11"/>
  <c r="P573" i="11"/>
  <c r="R573" i="11" s="1"/>
  <c r="M573" i="11"/>
  <c r="P580" i="11"/>
  <c r="R580" i="11" s="1"/>
  <c r="N566" i="11"/>
  <c r="O455" i="11"/>
  <c r="Q455" i="11" s="1"/>
  <c r="N516" i="11"/>
  <c r="N424" i="11"/>
  <c r="N480" i="11"/>
  <c r="N428" i="11"/>
  <c r="N432" i="11"/>
  <c r="O490" i="11"/>
  <c r="Q490" i="11" s="1"/>
  <c r="P564" i="11"/>
  <c r="R564" i="11" s="1"/>
  <c r="N567" i="11"/>
  <c r="O516" i="11"/>
  <c r="Q516" i="11" s="1"/>
  <c r="O433" i="11"/>
  <c r="Q433" i="11" s="1"/>
  <c r="N569" i="11"/>
  <c r="D568" i="11"/>
  <c r="L570" i="11"/>
  <c r="N433" i="11"/>
  <c r="O460" i="11"/>
  <c r="Q460" i="11" s="1"/>
  <c r="O439" i="11"/>
  <c r="Q439" i="11" s="1"/>
  <c r="O453" i="11"/>
  <c r="Q453" i="11" s="1"/>
  <c r="O456" i="11"/>
  <c r="Q456" i="11" s="1"/>
  <c r="N476" i="11"/>
  <c r="N434" i="11"/>
  <c r="O432" i="11"/>
  <c r="Q432" i="11" s="1"/>
  <c r="O425" i="11"/>
  <c r="Q425" i="11" s="1"/>
  <c r="N490" i="11"/>
  <c r="O493" i="11"/>
  <c r="Q493" i="11" s="1"/>
  <c r="N494" i="11"/>
  <c r="N493" i="11"/>
  <c r="N554" i="11"/>
  <c r="N455" i="11"/>
  <c r="O500" i="11"/>
  <c r="Q500" i="11" s="1"/>
  <c r="O501" i="11"/>
  <c r="Q501" i="11" s="1"/>
  <c r="N501" i="11"/>
  <c r="O507" i="11"/>
  <c r="Q507" i="11" s="1"/>
  <c r="N507" i="11"/>
  <c r="N482" i="11"/>
  <c r="O482" i="11"/>
  <c r="Q482" i="11" s="1"/>
  <c r="O489" i="11"/>
  <c r="Q489" i="11" s="1"/>
  <c r="N553" i="11"/>
  <c r="N521" i="11"/>
  <c r="N522" i="11"/>
  <c r="O521" i="11"/>
  <c r="Q521" i="11" s="1"/>
  <c r="O519" i="11"/>
  <c r="Q519" i="11" s="1"/>
  <c r="N519" i="11"/>
  <c r="N518" i="11"/>
  <c r="O518" i="11"/>
  <c r="Q518" i="11" s="1"/>
  <c r="E531" i="11"/>
  <c r="O502" i="11"/>
  <c r="Q502" i="11" s="1"/>
  <c r="N502" i="11"/>
  <c r="N552" i="11"/>
  <c r="O476" i="11"/>
  <c r="Q476" i="11" s="1"/>
  <c r="O503" i="11"/>
  <c r="Q503" i="11" s="1"/>
  <c r="N503" i="11"/>
  <c r="O499" i="11"/>
  <c r="Q499" i="11" s="1"/>
  <c r="N499" i="11"/>
  <c r="N500" i="11"/>
  <c r="O508" i="11"/>
  <c r="Q508" i="11" s="1"/>
  <c r="N508" i="11"/>
  <c r="N504" i="11"/>
  <c r="O513" i="11"/>
  <c r="Q513" i="11" s="1"/>
  <c r="N513" i="11"/>
  <c r="P544" i="11"/>
  <c r="R544" i="11" s="1"/>
  <c r="N469" i="11"/>
  <c r="O457" i="11"/>
  <c r="Q457" i="11" s="1"/>
  <c r="N470" i="11"/>
  <c r="O520" i="11"/>
  <c r="Q520" i="11" s="1"/>
  <c r="N520" i="11"/>
  <c r="N481" i="11"/>
  <c r="O481" i="11"/>
  <c r="Q481" i="11" s="1"/>
  <c r="O509" i="11"/>
  <c r="Q509" i="11" s="1"/>
  <c r="P553" i="11"/>
  <c r="R553" i="11" s="1"/>
  <c r="N485" i="11"/>
  <c r="O485" i="11"/>
  <c r="Q485" i="11" s="1"/>
  <c r="N515" i="11"/>
  <c r="O522" i="11"/>
  <c r="Q522" i="11" s="1"/>
  <c r="O515" i="11"/>
  <c r="Q515" i="11" s="1"/>
  <c r="O514" i="11"/>
  <c r="Q514" i="11" s="1"/>
  <c r="N514" i="11"/>
  <c r="O441" i="11"/>
  <c r="Q441" i="11" s="1"/>
  <c r="N454" i="11"/>
  <c r="P557" i="11"/>
  <c r="R557" i="11" s="1"/>
  <c r="M557" i="11"/>
  <c r="N483" i="11"/>
  <c r="O483" i="11"/>
  <c r="Q483" i="11" s="1"/>
  <c r="N497" i="11"/>
  <c r="O504" i="11"/>
  <c r="Q504" i="11" s="1"/>
  <c r="O497" i="11"/>
  <c r="Q497" i="11" s="1"/>
  <c r="O488" i="11"/>
  <c r="Q488" i="11" s="1"/>
  <c r="O486" i="11"/>
  <c r="Q486" i="11" s="1"/>
  <c r="N486" i="11"/>
  <c r="N487" i="11"/>
  <c r="O494" i="11"/>
  <c r="Q494" i="11" s="1"/>
  <c r="O487" i="11"/>
  <c r="Q487" i="11" s="1"/>
  <c r="B559" i="11"/>
  <c r="K558" i="11"/>
  <c r="P565" i="11" s="1"/>
  <c r="R565" i="11" s="1"/>
  <c r="C558" i="11"/>
  <c r="O517" i="11"/>
  <c r="Q517" i="11" s="1"/>
  <c r="N517" i="11"/>
  <c r="O524" i="11"/>
  <c r="Q524" i="11" s="1"/>
  <c r="N496" i="11"/>
  <c r="N510" i="11"/>
  <c r="O510" i="11"/>
  <c r="Q510" i="11" s="1"/>
  <c r="M546" i="11"/>
  <c r="K547" i="11"/>
  <c r="C548" i="11"/>
  <c r="C547" i="11"/>
  <c r="M537" i="11"/>
  <c r="L534" i="11"/>
  <c r="N534" i="11" s="1"/>
  <c r="C532" i="11"/>
  <c r="O445" i="11"/>
  <c r="Q445" i="11" s="1"/>
  <c r="N479" i="11"/>
  <c r="O479" i="11"/>
  <c r="Q479" i="11" s="1"/>
  <c r="N477" i="11"/>
  <c r="O477" i="11"/>
  <c r="Q477" i="11" s="1"/>
  <c r="N437" i="11"/>
  <c r="N467" i="11"/>
  <c r="O467" i="11"/>
  <c r="Q467" i="11" s="1"/>
  <c r="N475" i="11"/>
  <c r="O475" i="11"/>
  <c r="Q475" i="11" s="1"/>
  <c r="N466" i="11"/>
  <c r="O466" i="11"/>
  <c r="Q466" i="11" s="1"/>
  <c r="O478" i="11"/>
  <c r="Q478" i="11" s="1"/>
  <c r="N478" i="11"/>
  <c r="N468" i="11"/>
  <c r="N457" i="11"/>
  <c r="O435" i="11"/>
  <c r="Q435" i="11" s="1"/>
  <c r="N419" i="11"/>
  <c r="O474" i="11"/>
  <c r="Q474" i="11" s="1"/>
  <c r="N474" i="11"/>
  <c r="O438" i="11"/>
  <c r="Q438" i="11" s="1"/>
  <c r="O426" i="11"/>
  <c r="Q426" i="11" s="1"/>
  <c r="O428" i="11"/>
  <c r="Q428" i="11" s="1"/>
  <c r="N446" i="11"/>
  <c r="O447" i="11"/>
  <c r="Q447" i="11" s="1"/>
  <c r="N438" i="11"/>
  <c r="O454" i="11"/>
  <c r="Q454" i="11" s="1"/>
  <c r="N450" i="11"/>
  <c r="O431" i="11"/>
  <c r="Q431" i="11" s="1"/>
  <c r="O436" i="11"/>
  <c r="Q436" i="11" s="1"/>
  <c r="N445" i="11"/>
  <c r="N451" i="11"/>
  <c r="N441" i="11"/>
  <c r="O424" i="11"/>
  <c r="Q424" i="11" s="1"/>
  <c r="N425" i="11"/>
  <c r="O446" i="11"/>
  <c r="Q446" i="11" s="1"/>
  <c r="N435" i="11"/>
  <c r="N443" i="11"/>
  <c r="O450" i="11"/>
  <c r="Q450" i="11" s="1"/>
  <c r="O443" i="11"/>
  <c r="Q443" i="11" s="1"/>
  <c r="O444" i="11"/>
  <c r="Q444" i="11" s="1"/>
  <c r="N444" i="11"/>
  <c r="N429" i="11"/>
  <c r="O429" i="11"/>
  <c r="Q429" i="11" s="1"/>
  <c r="N440" i="11"/>
  <c r="N430" i="11"/>
  <c r="H417" i="11"/>
  <c r="O440" i="11"/>
  <c r="Q440" i="11" s="1"/>
  <c r="N439" i="11"/>
  <c r="O448" i="11"/>
  <c r="Q448" i="11" s="1"/>
  <c r="N449" i="11"/>
  <c r="N448" i="11"/>
  <c r="O442" i="11"/>
  <c r="Q442" i="11" s="1"/>
  <c r="O449" i="11"/>
  <c r="Q449" i="11" s="1"/>
  <c r="N442" i="11"/>
  <c r="N447" i="11"/>
  <c r="H418" i="11"/>
  <c r="L413" i="11"/>
  <c r="P417" i="11"/>
  <c r="R417" i="11" s="1"/>
  <c r="L415" i="11"/>
  <c r="P419" i="11"/>
  <c r="R419" i="11" s="1"/>
  <c r="M412" i="11"/>
  <c r="L416" i="11"/>
  <c r="N417" i="11" s="1"/>
  <c r="M413" i="11"/>
  <c r="P420" i="11"/>
  <c r="R420" i="11" s="1"/>
  <c r="M414" i="11"/>
  <c r="E424" i="11"/>
  <c r="D414" i="11"/>
  <c r="E427" i="11"/>
  <c r="D417" i="11"/>
  <c r="L414" i="11"/>
  <c r="P418" i="11"/>
  <c r="R418" i="11" s="1"/>
  <c r="E423" i="11"/>
  <c r="D413" i="11"/>
  <c r="E425" i="11"/>
  <c r="D415" i="11"/>
  <c r="H419" i="11"/>
  <c r="N418" i="11"/>
  <c r="H416" i="11"/>
  <c r="E426" i="11"/>
  <c r="M411" i="11"/>
  <c r="G408" i="11"/>
  <c r="G409" i="11"/>
  <c r="H415" i="11" s="1"/>
  <c r="K409" i="11"/>
  <c r="K408" i="11"/>
  <c r="C408" i="11"/>
  <c r="C409" i="11"/>
  <c r="N705" i="11" l="1"/>
  <c r="O705" i="11"/>
  <c r="Q705" i="11" s="1"/>
  <c r="N707" i="11"/>
  <c r="O707" i="11"/>
  <c r="Q707" i="11" s="1"/>
  <c r="N708" i="11"/>
  <c r="O708" i="11"/>
  <c r="Q708" i="11" s="1"/>
  <c r="O710" i="11"/>
  <c r="Q710" i="11" s="1"/>
  <c r="N710" i="11"/>
  <c r="O706" i="11"/>
  <c r="Q706" i="11" s="1"/>
  <c r="N706" i="11"/>
  <c r="N709" i="11"/>
  <c r="O709" i="11"/>
  <c r="Q709" i="11" s="1"/>
  <c r="P673" i="11"/>
  <c r="R673" i="11" s="1"/>
  <c r="M673" i="11"/>
  <c r="L670" i="11"/>
  <c r="I675" i="11"/>
  <c r="I676" i="11" s="1"/>
  <c r="J674" i="11"/>
  <c r="K674" i="11"/>
  <c r="L674" i="11" s="1"/>
  <c r="C677" i="11"/>
  <c r="C676" i="11"/>
  <c r="C658" i="11"/>
  <c r="C659" i="11"/>
  <c r="N654" i="11"/>
  <c r="N651" i="11"/>
  <c r="N652" i="11"/>
  <c r="N653" i="11"/>
  <c r="C651" i="11"/>
  <c r="C652" i="11"/>
  <c r="D653" i="11" s="1"/>
  <c r="E640" i="11"/>
  <c r="N636" i="11"/>
  <c r="O636" i="11"/>
  <c r="Q636" i="11" s="1"/>
  <c r="C641" i="11"/>
  <c r="K641" i="11"/>
  <c r="M640" i="11"/>
  <c r="P640" i="11"/>
  <c r="R640" i="11" s="1"/>
  <c r="L637" i="11"/>
  <c r="D636" i="11"/>
  <c r="J605" i="11"/>
  <c r="I606" i="11"/>
  <c r="C614" i="11"/>
  <c r="B615" i="11"/>
  <c r="N589" i="11"/>
  <c r="O589" i="11"/>
  <c r="Q589" i="11" s="1"/>
  <c r="O591" i="11"/>
  <c r="Q591" i="11" s="1"/>
  <c r="N591" i="11"/>
  <c r="N590" i="11"/>
  <c r="O590" i="11"/>
  <c r="Q590" i="11" s="1"/>
  <c r="N571" i="11"/>
  <c r="B576" i="11"/>
  <c r="K575" i="11"/>
  <c r="C575" i="11"/>
  <c r="D571" i="11" s="1"/>
  <c r="N570" i="11"/>
  <c r="M603" i="11"/>
  <c r="K604" i="11"/>
  <c r="C604" i="11"/>
  <c r="D570" i="11"/>
  <c r="M574" i="11"/>
  <c r="P574" i="11"/>
  <c r="R574" i="11" s="1"/>
  <c r="P581" i="11"/>
  <c r="R581" i="11" s="1"/>
  <c r="E556" i="11"/>
  <c r="M548" i="11"/>
  <c r="P554" i="11"/>
  <c r="R554" i="11" s="1"/>
  <c r="L550" i="11"/>
  <c r="M558" i="11"/>
  <c r="P558" i="11"/>
  <c r="R558" i="11" s="1"/>
  <c r="L555" i="11"/>
  <c r="E532" i="11"/>
  <c r="B560" i="11"/>
  <c r="K559" i="11"/>
  <c r="P566" i="11" s="1"/>
  <c r="R566" i="11" s="1"/>
  <c r="C559" i="11"/>
  <c r="D555" i="11" s="1"/>
  <c r="L545" i="11"/>
  <c r="O552" i="11" s="1"/>
  <c r="Q552" i="11" s="1"/>
  <c r="D548" i="11"/>
  <c r="E557" i="11"/>
  <c r="D549" i="11"/>
  <c r="D528" i="11"/>
  <c r="L548" i="11"/>
  <c r="D546" i="11"/>
  <c r="E558" i="11"/>
  <c r="D550" i="11"/>
  <c r="D551" i="11"/>
  <c r="D554" i="11"/>
  <c r="L549" i="11"/>
  <c r="M547" i="11"/>
  <c r="D547" i="11"/>
  <c r="L546" i="11"/>
  <c r="O553" i="11" s="1"/>
  <c r="Q553" i="11" s="1"/>
  <c r="L547" i="11"/>
  <c r="C533" i="11"/>
  <c r="D529" i="11" s="1"/>
  <c r="O421" i="11"/>
  <c r="Q421" i="11" s="1"/>
  <c r="N414" i="11"/>
  <c r="L411" i="11"/>
  <c r="O418" i="11" s="1"/>
  <c r="Q418" i="11" s="1"/>
  <c r="P415" i="11"/>
  <c r="R415" i="11" s="1"/>
  <c r="M410" i="11"/>
  <c r="L412" i="11"/>
  <c r="N413" i="11" s="1"/>
  <c r="P416" i="11"/>
  <c r="R416" i="11" s="1"/>
  <c r="N416" i="11"/>
  <c r="O423" i="11"/>
  <c r="Q423" i="11" s="1"/>
  <c r="H414" i="11"/>
  <c r="N415" i="11"/>
  <c r="O422" i="11"/>
  <c r="Q422" i="11" s="1"/>
  <c r="E422" i="11"/>
  <c r="D412" i="11"/>
  <c r="D411" i="11"/>
  <c r="E421" i="11"/>
  <c r="O420" i="11"/>
  <c r="Q420" i="11" s="1"/>
  <c r="M409" i="11"/>
  <c r="K407" i="11"/>
  <c r="P414" i="11" s="1"/>
  <c r="R414" i="11" s="1"/>
  <c r="I406" i="11"/>
  <c r="F406" i="11"/>
  <c r="G407" i="11" s="1"/>
  <c r="H413" i="11" s="1"/>
  <c r="B406" i="11"/>
  <c r="C406" i="11" s="1"/>
  <c r="C404" i="11"/>
  <c r="C405" i="11"/>
  <c r="G404" i="11"/>
  <c r="G405" i="11"/>
  <c r="K405" i="11"/>
  <c r="P412" i="11" s="1"/>
  <c r="R412" i="11" s="1"/>
  <c r="K404" i="11"/>
  <c r="P411" i="11" s="1"/>
  <c r="R411" i="11" s="1"/>
  <c r="O674" i="11" l="1"/>
  <c r="Q674" i="11" s="1"/>
  <c r="N670" i="11"/>
  <c r="O670" i="11"/>
  <c r="Q670" i="11" s="1"/>
  <c r="L673" i="11"/>
  <c r="M674" i="11"/>
  <c r="P674" i="11"/>
  <c r="R674" i="11" s="1"/>
  <c r="L671" i="11"/>
  <c r="L672" i="11"/>
  <c r="D672" i="11"/>
  <c r="D674" i="11"/>
  <c r="D673" i="11"/>
  <c r="D655" i="11"/>
  <c r="E658" i="11"/>
  <c r="D656" i="11"/>
  <c r="E659" i="11"/>
  <c r="D659" i="11"/>
  <c r="E660" i="11"/>
  <c r="D658" i="11"/>
  <c r="D657" i="11"/>
  <c r="D660" i="11"/>
  <c r="D654" i="11"/>
  <c r="E641" i="11"/>
  <c r="D652" i="11"/>
  <c r="D651" i="11"/>
  <c r="L638" i="11"/>
  <c r="O638" i="11" s="1"/>
  <c r="Q638" i="11" s="1"/>
  <c r="P648" i="11"/>
  <c r="R648" i="11" s="1"/>
  <c r="K642" i="11"/>
  <c r="P649" i="11" s="1"/>
  <c r="R649" i="11" s="1"/>
  <c r="C642" i="11"/>
  <c r="P641" i="11"/>
  <c r="R641" i="11" s="1"/>
  <c r="M641" i="11"/>
  <c r="D637" i="11"/>
  <c r="O637" i="11"/>
  <c r="Q637" i="11" s="1"/>
  <c r="N637" i="11"/>
  <c r="I607" i="11"/>
  <c r="J606" i="11"/>
  <c r="E533" i="11"/>
  <c r="C615" i="11"/>
  <c r="B616" i="11"/>
  <c r="M604" i="11"/>
  <c r="M575" i="11"/>
  <c r="P575" i="11"/>
  <c r="R575" i="11" s="1"/>
  <c r="P582" i="11"/>
  <c r="R582" i="11" s="1"/>
  <c r="K605" i="11"/>
  <c r="L602" i="11" s="1"/>
  <c r="C605" i="11"/>
  <c r="B577" i="11"/>
  <c r="K576" i="11"/>
  <c r="L573" i="11" s="1"/>
  <c r="C576" i="11"/>
  <c r="L572" i="11"/>
  <c r="N549" i="11"/>
  <c r="N551" i="11"/>
  <c r="N550" i="11"/>
  <c r="O555" i="11"/>
  <c r="Q555" i="11" s="1"/>
  <c r="N555" i="11"/>
  <c r="P559" i="11"/>
  <c r="R559" i="11" s="1"/>
  <c r="M559" i="11"/>
  <c r="L556" i="11"/>
  <c r="N548" i="11"/>
  <c r="O554" i="11"/>
  <c r="Q554" i="11" s="1"/>
  <c r="B561" i="11"/>
  <c r="K560" i="11"/>
  <c r="C560" i="11"/>
  <c r="E559" i="11"/>
  <c r="N546" i="11"/>
  <c r="N547" i="11"/>
  <c r="C534" i="11"/>
  <c r="O419" i="11"/>
  <c r="Q419" i="11" s="1"/>
  <c r="N412" i="11"/>
  <c r="G406" i="11"/>
  <c r="H412" i="11" s="1"/>
  <c r="K406" i="11"/>
  <c r="P413" i="11" s="1"/>
  <c r="R413" i="11" s="1"/>
  <c r="C407" i="11"/>
  <c r="E417" i="11" s="1"/>
  <c r="M405" i="11"/>
  <c r="L410" i="11"/>
  <c r="O417" i="11" s="1"/>
  <c r="Q417" i="11" s="1"/>
  <c r="M408" i="11"/>
  <c r="K403" i="11"/>
  <c r="M404" i="11" s="1"/>
  <c r="I402" i="11"/>
  <c r="F402" i="11"/>
  <c r="G402" i="11" s="1"/>
  <c r="B402" i="11"/>
  <c r="C402" i="11" s="1"/>
  <c r="N673" i="11" l="1"/>
  <c r="O673" i="11"/>
  <c r="Q673" i="11" s="1"/>
  <c r="O671" i="11"/>
  <c r="Q671" i="11" s="1"/>
  <c r="N671" i="11"/>
  <c r="N674" i="11"/>
  <c r="O672" i="11"/>
  <c r="Q672" i="11" s="1"/>
  <c r="N672" i="11"/>
  <c r="E642" i="11"/>
  <c r="N638" i="11"/>
  <c r="C643" i="11"/>
  <c r="K643" i="11"/>
  <c r="P650" i="11" s="1"/>
  <c r="R650" i="11" s="1"/>
  <c r="D638" i="11"/>
  <c r="M642" i="11"/>
  <c r="P642" i="11"/>
  <c r="R642" i="11" s="1"/>
  <c r="L639" i="11"/>
  <c r="I608" i="11"/>
  <c r="J607" i="11"/>
  <c r="B617" i="11"/>
  <c r="C616" i="11"/>
  <c r="C606" i="11"/>
  <c r="K606" i="11"/>
  <c r="O573" i="11"/>
  <c r="Q573" i="11" s="1"/>
  <c r="N573" i="11"/>
  <c r="P567" i="11"/>
  <c r="R567" i="11" s="1"/>
  <c r="M576" i="11"/>
  <c r="P576" i="11"/>
  <c r="R576" i="11" s="1"/>
  <c r="P583" i="11"/>
  <c r="R583" i="11" s="1"/>
  <c r="D572" i="11"/>
  <c r="O572" i="11"/>
  <c r="Q572" i="11" s="1"/>
  <c r="N572" i="11"/>
  <c r="C577" i="11"/>
  <c r="E577" i="11" s="1"/>
  <c r="K577" i="11"/>
  <c r="L574" i="11" s="1"/>
  <c r="C578" i="11"/>
  <c r="E576" i="11"/>
  <c r="M605" i="11"/>
  <c r="H410" i="11"/>
  <c r="E560" i="11"/>
  <c r="M560" i="11"/>
  <c r="P560" i="11"/>
  <c r="R560" i="11" s="1"/>
  <c r="L557" i="11"/>
  <c r="C562" i="11"/>
  <c r="K561" i="11"/>
  <c r="C561" i="11"/>
  <c r="E570" i="11" s="1"/>
  <c r="E534" i="11"/>
  <c r="D530" i="11"/>
  <c r="D556" i="11"/>
  <c r="N556" i="11"/>
  <c r="O556" i="11"/>
  <c r="Q556" i="11" s="1"/>
  <c r="C535" i="11"/>
  <c r="E419" i="11"/>
  <c r="M407" i="11"/>
  <c r="H411" i="11"/>
  <c r="E418" i="11"/>
  <c r="D410" i="11"/>
  <c r="E420" i="11"/>
  <c r="K402" i="11"/>
  <c r="M403" i="11" s="1"/>
  <c r="L409" i="11"/>
  <c r="O416" i="11" s="1"/>
  <c r="Q416" i="11" s="1"/>
  <c r="M406" i="11"/>
  <c r="D408" i="11"/>
  <c r="L407" i="11"/>
  <c r="O414" i="11" s="1"/>
  <c r="Q414" i="11" s="1"/>
  <c r="P410" i="11"/>
  <c r="R410" i="11" s="1"/>
  <c r="L406" i="11"/>
  <c r="O413" i="11" s="1"/>
  <c r="Q413" i="11" s="1"/>
  <c r="G403" i="11"/>
  <c r="H409" i="11" s="1"/>
  <c r="D407" i="11"/>
  <c r="N411" i="11"/>
  <c r="D409" i="11"/>
  <c r="C403" i="11"/>
  <c r="E415" i="11" s="1"/>
  <c r="L408" i="11"/>
  <c r="O415" i="11" s="1"/>
  <c r="Q415" i="11" s="1"/>
  <c r="G401" i="11"/>
  <c r="K401" i="11"/>
  <c r="C401" i="11"/>
  <c r="D639" i="11" l="1"/>
  <c r="E643" i="11"/>
  <c r="O639" i="11"/>
  <c r="Q639" i="11" s="1"/>
  <c r="N639" i="11"/>
  <c r="M643" i="11"/>
  <c r="P643" i="11"/>
  <c r="R643" i="11" s="1"/>
  <c r="L640" i="11"/>
  <c r="K644" i="11"/>
  <c r="P651" i="11" s="1"/>
  <c r="R651" i="11" s="1"/>
  <c r="C644" i="11"/>
  <c r="I609" i="11"/>
  <c r="J608" i="11"/>
  <c r="D579" i="11"/>
  <c r="B618" i="11"/>
  <c r="C617" i="11"/>
  <c r="E572" i="11"/>
  <c r="E573" i="11"/>
  <c r="D562" i="11"/>
  <c r="E565" i="11"/>
  <c r="N574" i="11"/>
  <c r="O574" i="11"/>
  <c r="Q574" i="11" s="1"/>
  <c r="O581" i="11"/>
  <c r="Q581" i="11" s="1"/>
  <c r="M578" i="11"/>
  <c r="L580" i="11"/>
  <c r="M577" i="11"/>
  <c r="P577" i="11"/>
  <c r="R577" i="11" s="1"/>
  <c r="P584" i="11"/>
  <c r="R584" i="11" s="1"/>
  <c r="D577" i="11"/>
  <c r="D563" i="11"/>
  <c r="P606" i="11"/>
  <c r="R606" i="11" s="1"/>
  <c r="M606" i="11"/>
  <c r="L603" i="11"/>
  <c r="L562" i="11"/>
  <c r="O569" i="11" s="1"/>
  <c r="Q569" i="11" s="1"/>
  <c r="L564" i="11"/>
  <c r="P568" i="11"/>
  <c r="R568" i="11" s="1"/>
  <c r="D559" i="11"/>
  <c r="E575" i="11"/>
  <c r="D565" i="11"/>
  <c r="E563" i="11"/>
  <c r="E569" i="11"/>
  <c r="E567" i="11"/>
  <c r="E590" i="11"/>
  <c r="D580" i="11"/>
  <c r="E584" i="11"/>
  <c r="D575" i="11"/>
  <c r="E589" i="11"/>
  <c r="E571" i="11"/>
  <c r="D578" i="11"/>
  <c r="E591" i="11"/>
  <c r="D581" i="11"/>
  <c r="D574" i="11"/>
  <c r="E580" i="11"/>
  <c r="L575" i="11"/>
  <c r="C607" i="11"/>
  <c r="K607" i="11"/>
  <c r="E579" i="11"/>
  <c r="E583" i="11"/>
  <c r="L577" i="11"/>
  <c r="L563" i="11"/>
  <c r="E581" i="11"/>
  <c r="D561" i="11"/>
  <c r="L578" i="11"/>
  <c r="D576" i="11"/>
  <c r="E566" i="11"/>
  <c r="E568" i="11"/>
  <c r="E578" i="11"/>
  <c r="E587" i="11"/>
  <c r="L579" i="11"/>
  <c r="L576" i="11"/>
  <c r="D557" i="11"/>
  <c r="D564" i="11"/>
  <c r="E574" i="11"/>
  <c r="E585" i="11"/>
  <c r="E582" i="11"/>
  <c r="E586" i="11"/>
  <c r="E564" i="11"/>
  <c r="D573" i="11"/>
  <c r="E588" i="11"/>
  <c r="D558" i="11"/>
  <c r="E562" i="11"/>
  <c r="D531" i="11"/>
  <c r="E535" i="11"/>
  <c r="M561" i="11"/>
  <c r="P561" i="11"/>
  <c r="R561" i="11" s="1"/>
  <c r="M562" i="11"/>
  <c r="L558" i="11"/>
  <c r="O565" i="11" s="1"/>
  <c r="Q565" i="11" s="1"/>
  <c r="L561" i="11"/>
  <c r="O568" i="11" s="1"/>
  <c r="Q568" i="11" s="1"/>
  <c r="N557" i="11"/>
  <c r="O557" i="11"/>
  <c r="Q557" i="11" s="1"/>
  <c r="E561" i="11"/>
  <c r="L559" i="11"/>
  <c r="O566" i="11" s="1"/>
  <c r="Q566" i="11" s="1"/>
  <c r="E414" i="11"/>
  <c r="L560" i="11"/>
  <c r="O567" i="11" s="1"/>
  <c r="Q567" i="11" s="1"/>
  <c r="D560" i="11"/>
  <c r="C537" i="11"/>
  <c r="C536" i="11"/>
  <c r="P409" i="11"/>
  <c r="R409" i="11" s="1"/>
  <c r="L405" i="11"/>
  <c r="O412" i="11" s="1"/>
  <c r="Q412" i="11" s="1"/>
  <c r="D406" i="11"/>
  <c r="E416" i="11"/>
  <c r="N409" i="11"/>
  <c r="N408" i="11"/>
  <c r="P408" i="11"/>
  <c r="R408" i="11" s="1"/>
  <c r="L404" i="11"/>
  <c r="M402" i="11"/>
  <c r="N407" i="11"/>
  <c r="H407" i="11"/>
  <c r="H408" i="11"/>
  <c r="D404" i="11"/>
  <c r="N410" i="11"/>
  <c r="D405" i="11"/>
  <c r="K400" i="11"/>
  <c r="M401" i="11" s="1"/>
  <c r="I399" i="11"/>
  <c r="F399" i="11"/>
  <c r="G399" i="11" s="1"/>
  <c r="B399" i="11"/>
  <c r="C400" i="11" s="1"/>
  <c r="N640" i="11" l="1"/>
  <c r="O640" i="11"/>
  <c r="Q640" i="11" s="1"/>
  <c r="P644" i="11"/>
  <c r="R644" i="11" s="1"/>
  <c r="M644" i="11"/>
  <c r="E644" i="11"/>
  <c r="K645" i="11"/>
  <c r="P652" i="11" s="1"/>
  <c r="R652" i="11" s="1"/>
  <c r="C645" i="11"/>
  <c r="D640" i="11"/>
  <c r="L641" i="11"/>
  <c r="I610" i="11"/>
  <c r="J609" i="11"/>
  <c r="O562" i="11"/>
  <c r="Q562" i="11" s="1"/>
  <c r="B619" i="11"/>
  <c r="C618" i="11"/>
  <c r="M607" i="11"/>
  <c r="P607" i="11"/>
  <c r="R607" i="11" s="1"/>
  <c r="L604" i="11"/>
  <c r="O578" i="11"/>
  <c r="Q578" i="11" s="1"/>
  <c r="N578" i="11"/>
  <c r="O585" i="11"/>
  <c r="Q585" i="11" s="1"/>
  <c r="N580" i="11"/>
  <c r="O580" i="11"/>
  <c r="Q580" i="11" s="1"/>
  <c r="O587" i="11"/>
  <c r="Q587" i="11" s="1"/>
  <c r="N581" i="11"/>
  <c r="O576" i="11"/>
  <c r="Q576" i="11" s="1"/>
  <c r="N576" i="11"/>
  <c r="O583" i="11"/>
  <c r="Q583" i="11" s="1"/>
  <c r="C608" i="11"/>
  <c r="K608" i="11"/>
  <c r="D603" i="11"/>
  <c r="N579" i="11"/>
  <c r="O579" i="11"/>
  <c r="Q579" i="11" s="1"/>
  <c r="O586" i="11"/>
  <c r="Q586" i="11" s="1"/>
  <c r="N575" i="11"/>
  <c r="O575" i="11"/>
  <c r="Q575" i="11" s="1"/>
  <c r="O582" i="11"/>
  <c r="Q582" i="11" s="1"/>
  <c r="N564" i="11"/>
  <c r="O564" i="11"/>
  <c r="Q564" i="11" s="1"/>
  <c r="N565" i="11"/>
  <c r="O571" i="11"/>
  <c r="Q571" i="11" s="1"/>
  <c r="N563" i="11"/>
  <c r="O563" i="11"/>
  <c r="Q563" i="11" s="1"/>
  <c r="O570" i="11"/>
  <c r="Q570" i="11" s="1"/>
  <c r="N577" i="11"/>
  <c r="O584" i="11"/>
  <c r="Q584" i="11" s="1"/>
  <c r="O577" i="11"/>
  <c r="Q577" i="11" s="1"/>
  <c r="N603" i="11"/>
  <c r="N561" i="11"/>
  <c r="O561" i="11"/>
  <c r="Q561" i="11" s="1"/>
  <c r="E536" i="11"/>
  <c r="D532" i="11"/>
  <c r="N558" i="11"/>
  <c r="O558" i="11"/>
  <c r="Q558" i="11" s="1"/>
  <c r="E537" i="11"/>
  <c r="D533" i="11"/>
  <c r="N559" i="11"/>
  <c r="O559" i="11"/>
  <c r="Q559" i="11" s="1"/>
  <c r="N562" i="11"/>
  <c r="N560" i="11"/>
  <c r="O560" i="11"/>
  <c r="Q560" i="11" s="1"/>
  <c r="N406" i="11"/>
  <c r="D403" i="11"/>
  <c r="E413" i="11"/>
  <c r="C399" i="11"/>
  <c r="E412" i="11" s="1"/>
  <c r="K399" i="11"/>
  <c r="M400" i="11" s="1"/>
  <c r="O411" i="11"/>
  <c r="Q411" i="11" s="1"/>
  <c r="P407" i="11"/>
  <c r="R407" i="11" s="1"/>
  <c r="L403" i="11"/>
  <c r="N405" i="11"/>
  <c r="G400" i="11"/>
  <c r="H406" i="11" s="1"/>
  <c r="K398" i="11"/>
  <c r="G398" i="11"/>
  <c r="C398" i="11"/>
  <c r="D641" i="11" l="1"/>
  <c r="M645" i="11"/>
  <c r="P645" i="11"/>
  <c r="R645" i="11" s="1"/>
  <c r="L642" i="11"/>
  <c r="C646" i="11"/>
  <c r="K646" i="11"/>
  <c r="C647" i="11"/>
  <c r="N641" i="11"/>
  <c r="O641" i="11"/>
  <c r="Q641" i="11" s="1"/>
  <c r="E645" i="11"/>
  <c r="J610" i="11"/>
  <c r="I611" i="11"/>
  <c r="B620" i="11"/>
  <c r="C619" i="11"/>
  <c r="D604" i="11"/>
  <c r="C609" i="11"/>
  <c r="K609" i="11"/>
  <c r="N604" i="11"/>
  <c r="D402" i="11"/>
  <c r="M608" i="11"/>
  <c r="P608" i="11"/>
  <c r="R608" i="11" s="1"/>
  <c r="L605" i="11"/>
  <c r="H404" i="11"/>
  <c r="P406" i="11"/>
  <c r="R406" i="11" s="1"/>
  <c r="L402" i="11"/>
  <c r="N403" i="11" s="1"/>
  <c r="O410" i="11"/>
  <c r="Q410" i="11" s="1"/>
  <c r="E411" i="11"/>
  <c r="D401" i="11"/>
  <c r="P405" i="11"/>
  <c r="R405" i="11" s="1"/>
  <c r="L401" i="11"/>
  <c r="H405" i="11"/>
  <c r="M399" i="11"/>
  <c r="N404" i="11"/>
  <c r="K397" i="11"/>
  <c r="M398" i="11" s="1"/>
  <c r="G397" i="11"/>
  <c r="H403" i="11" s="1"/>
  <c r="C397" i="11"/>
  <c r="E654" i="11" l="1"/>
  <c r="L648" i="11"/>
  <c r="O648" i="11" s="1"/>
  <c r="Q648" i="11" s="1"/>
  <c r="P653" i="11"/>
  <c r="R653" i="11" s="1"/>
  <c r="L649" i="11"/>
  <c r="D650" i="11"/>
  <c r="E651" i="11"/>
  <c r="E649" i="11"/>
  <c r="E652" i="11"/>
  <c r="E653" i="11"/>
  <c r="E650" i="11"/>
  <c r="E646" i="11"/>
  <c r="D649" i="11"/>
  <c r="D648" i="11"/>
  <c r="E647" i="11"/>
  <c r="E648" i="11"/>
  <c r="D643" i="11"/>
  <c r="L644" i="11"/>
  <c r="M647" i="11"/>
  <c r="L647" i="11"/>
  <c r="D647" i="11"/>
  <c r="L643" i="11"/>
  <c r="O650" i="11" s="1"/>
  <c r="Q650" i="11" s="1"/>
  <c r="D642" i="11"/>
  <c r="D644" i="11"/>
  <c r="N642" i="11"/>
  <c r="O642" i="11"/>
  <c r="Q642" i="11" s="1"/>
  <c r="P646" i="11"/>
  <c r="R646" i="11" s="1"/>
  <c r="M646" i="11"/>
  <c r="L646" i="11"/>
  <c r="O653" i="11" s="1"/>
  <c r="Q653" i="11" s="1"/>
  <c r="L645" i="11"/>
  <c r="O652" i="11" s="1"/>
  <c r="Q652" i="11" s="1"/>
  <c r="D646" i="11"/>
  <c r="D645" i="11"/>
  <c r="J611" i="11"/>
  <c r="I612" i="11"/>
  <c r="K611" i="11"/>
  <c r="P611" i="11" s="1"/>
  <c r="R611" i="11" s="1"/>
  <c r="N402" i="11"/>
  <c r="D615" i="11"/>
  <c r="C620" i="11"/>
  <c r="D616" i="11" s="1"/>
  <c r="B621" i="11"/>
  <c r="M609" i="11"/>
  <c r="P609" i="11"/>
  <c r="R609" i="11" s="1"/>
  <c r="L606" i="11"/>
  <c r="D605" i="11"/>
  <c r="K610" i="11"/>
  <c r="C610" i="11"/>
  <c r="C611" i="11"/>
  <c r="E619" i="11" s="1"/>
  <c r="N605" i="11"/>
  <c r="O409" i="11"/>
  <c r="Q409" i="11" s="1"/>
  <c r="E410" i="11"/>
  <c r="D400" i="11"/>
  <c r="P404" i="11"/>
  <c r="R404" i="11" s="1"/>
  <c r="L400" i="11"/>
  <c r="O408" i="11"/>
  <c r="Q408" i="11" s="1"/>
  <c r="K396" i="11"/>
  <c r="G396" i="11"/>
  <c r="H402" i="11" s="1"/>
  <c r="C396" i="11"/>
  <c r="O644" i="11" l="1"/>
  <c r="Q644" i="11" s="1"/>
  <c r="O651" i="11"/>
  <c r="Q651" i="11" s="1"/>
  <c r="N649" i="11"/>
  <c r="O649" i="11"/>
  <c r="Q649" i="11" s="1"/>
  <c r="N650" i="11"/>
  <c r="O647" i="11"/>
  <c r="Q647" i="11" s="1"/>
  <c r="O654" i="11"/>
  <c r="Q654" i="11" s="1"/>
  <c r="N648" i="11"/>
  <c r="N647" i="11"/>
  <c r="N643" i="11"/>
  <c r="O643" i="11"/>
  <c r="Q643" i="11" s="1"/>
  <c r="N645" i="11"/>
  <c r="O645" i="11"/>
  <c r="Q645" i="11" s="1"/>
  <c r="O646" i="11"/>
  <c r="Q646" i="11" s="1"/>
  <c r="N646" i="11"/>
  <c r="N644" i="11"/>
  <c r="J612" i="11"/>
  <c r="I613" i="11"/>
  <c r="K612" i="11"/>
  <c r="D607" i="11"/>
  <c r="L608" i="11"/>
  <c r="C621" i="11"/>
  <c r="E621" i="11" s="1"/>
  <c r="B622" i="11"/>
  <c r="D611" i="11"/>
  <c r="L609" i="11"/>
  <c r="O609" i="11" s="1"/>
  <c r="Q609" i="11" s="1"/>
  <c r="E613" i="11"/>
  <c r="D614" i="11"/>
  <c r="E615" i="11"/>
  <c r="E614" i="11"/>
  <c r="E616" i="11"/>
  <c r="E617" i="11"/>
  <c r="E618" i="11"/>
  <c r="D612" i="11"/>
  <c r="E620" i="11"/>
  <c r="N606" i="11"/>
  <c r="D613" i="11"/>
  <c r="D606" i="11"/>
  <c r="D608" i="11"/>
  <c r="D610" i="11"/>
  <c r="D609" i="11"/>
  <c r="M610" i="11"/>
  <c r="P610" i="11"/>
  <c r="R610" i="11" s="1"/>
  <c r="M611" i="11"/>
  <c r="L607" i="11"/>
  <c r="P403" i="11"/>
  <c r="R403" i="11" s="1"/>
  <c r="L399" i="11"/>
  <c r="N400" i="11" s="1"/>
  <c r="O407" i="11"/>
  <c r="Q407" i="11" s="1"/>
  <c r="E409" i="11"/>
  <c r="D399" i="11"/>
  <c r="N401" i="11"/>
  <c r="M397" i="11"/>
  <c r="G395" i="11"/>
  <c r="H401" i="11" s="1"/>
  <c r="K395" i="11"/>
  <c r="M396" i="11" s="1"/>
  <c r="C395" i="11"/>
  <c r="M612" i="11" l="1"/>
  <c r="P612" i="11"/>
  <c r="R612" i="11" s="1"/>
  <c r="J613" i="11"/>
  <c r="I614" i="11"/>
  <c r="K613" i="11"/>
  <c r="N609" i="11"/>
  <c r="C622" i="11"/>
  <c r="B623" i="11"/>
  <c r="D617" i="11"/>
  <c r="N607" i="11"/>
  <c r="N608" i="11"/>
  <c r="E408" i="11"/>
  <c r="D398" i="11"/>
  <c r="O406" i="11"/>
  <c r="Q406" i="11" s="1"/>
  <c r="P402" i="11"/>
  <c r="R402" i="11" s="1"/>
  <c r="L398" i="11"/>
  <c r="G394" i="11"/>
  <c r="H400" i="11" s="1"/>
  <c r="K394" i="11"/>
  <c r="C394" i="11"/>
  <c r="I615" i="11" l="1"/>
  <c r="J614" i="11"/>
  <c r="K614" i="11"/>
  <c r="M613" i="11"/>
  <c r="P613" i="11"/>
  <c r="R613" i="11" s="1"/>
  <c r="L610" i="11"/>
  <c r="L611" i="11"/>
  <c r="C623" i="11"/>
  <c r="B624" i="11"/>
  <c r="D618" i="11"/>
  <c r="E622" i="11"/>
  <c r="P401" i="11"/>
  <c r="R401" i="11" s="1"/>
  <c r="L397" i="11"/>
  <c r="N398" i="11" s="1"/>
  <c r="M395" i="11"/>
  <c r="O405" i="11"/>
  <c r="Q405" i="11" s="1"/>
  <c r="N399" i="11"/>
  <c r="E407" i="11"/>
  <c r="D397" i="11"/>
  <c r="K393" i="11"/>
  <c r="I392" i="11"/>
  <c r="F392" i="11"/>
  <c r="G393" i="11" s="1"/>
  <c r="H399" i="11" s="1"/>
  <c r="B392" i="11"/>
  <c r="C393" i="11" s="1"/>
  <c r="I616" i="11" l="1"/>
  <c r="J615" i="11"/>
  <c r="K615" i="11"/>
  <c r="N611" i="11"/>
  <c r="O611" i="11"/>
  <c r="Q611" i="11" s="1"/>
  <c r="M614" i="11"/>
  <c r="P614" i="11"/>
  <c r="R614" i="11" s="1"/>
  <c r="O610" i="11"/>
  <c r="Q610" i="11" s="1"/>
  <c r="N610" i="11"/>
  <c r="L612" i="11"/>
  <c r="E623" i="11"/>
  <c r="D619" i="11"/>
  <c r="C624" i="11"/>
  <c r="B625" i="11"/>
  <c r="C392" i="11"/>
  <c r="E405" i="11" s="1"/>
  <c r="G392" i="11"/>
  <c r="H398" i="11" s="1"/>
  <c r="E406" i="11"/>
  <c r="D396" i="11"/>
  <c r="P400" i="11"/>
  <c r="R400" i="11" s="1"/>
  <c r="L396" i="11"/>
  <c r="M394" i="11"/>
  <c r="O404" i="11"/>
  <c r="Q404" i="11" s="1"/>
  <c r="K392" i="11"/>
  <c r="K390" i="11"/>
  <c r="K391" i="11"/>
  <c r="G390" i="11"/>
  <c r="G391" i="11"/>
  <c r="C390" i="11"/>
  <c r="C391" i="11"/>
  <c r="O612" i="11" l="1"/>
  <c r="Q612" i="11" s="1"/>
  <c r="N612" i="11"/>
  <c r="M615" i="11"/>
  <c r="P615" i="11"/>
  <c r="R615" i="11" s="1"/>
  <c r="L613" i="11"/>
  <c r="I617" i="11"/>
  <c r="J616" i="11"/>
  <c r="K616" i="11"/>
  <c r="D395" i="11"/>
  <c r="H397" i="11"/>
  <c r="C626" i="11"/>
  <c r="C625" i="11"/>
  <c r="D620" i="11"/>
  <c r="E624" i="11"/>
  <c r="O403" i="11"/>
  <c r="Q403" i="11" s="1"/>
  <c r="P398" i="11"/>
  <c r="R398" i="11" s="1"/>
  <c r="L394" i="11"/>
  <c r="E404" i="11"/>
  <c r="D394" i="11"/>
  <c r="P399" i="11"/>
  <c r="R399" i="11" s="1"/>
  <c r="L395" i="11"/>
  <c r="N396" i="11" s="1"/>
  <c r="M392" i="11"/>
  <c r="N397" i="11"/>
  <c r="E403" i="11"/>
  <c r="D393" i="11"/>
  <c r="M391" i="11"/>
  <c r="P397" i="11"/>
  <c r="R397" i="11" s="1"/>
  <c r="L393" i="11"/>
  <c r="H396" i="11"/>
  <c r="M393" i="11"/>
  <c r="K389" i="11"/>
  <c r="G389" i="11"/>
  <c r="H395" i="11" s="1"/>
  <c r="C389" i="11"/>
  <c r="N613" i="11" l="1"/>
  <c r="O613" i="11"/>
  <c r="Q613" i="11" s="1"/>
  <c r="M616" i="11"/>
  <c r="P616" i="11"/>
  <c r="R616" i="11" s="1"/>
  <c r="I618" i="11"/>
  <c r="J617" i="11"/>
  <c r="K617" i="11"/>
  <c r="D624" i="11"/>
  <c r="D623" i="11"/>
  <c r="E625" i="11"/>
  <c r="D622" i="11"/>
  <c r="D621" i="11"/>
  <c r="D626" i="11"/>
  <c r="E626" i="11"/>
  <c r="D625" i="11"/>
  <c r="O401" i="11"/>
  <c r="Q401" i="11" s="1"/>
  <c r="N394" i="11"/>
  <c r="P396" i="11"/>
  <c r="R396" i="11" s="1"/>
  <c r="L392" i="11"/>
  <c r="E402" i="11"/>
  <c r="D392" i="11"/>
  <c r="M390" i="11"/>
  <c r="O400" i="11"/>
  <c r="Q400" i="11" s="1"/>
  <c r="O402" i="11"/>
  <c r="Q402" i="11" s="1"/>
  <c r="N395" i="11"/>
  <c r="K388" i="11"/>
  <c r="M389" i="11" s="1"/>
  <c r="G388" i="11"/>
  <c r="H394" i="11" s="1"/>
  <c r="C388" i="11"/>
  <c r="L614" i="11" l="1"/>
  <c r="M617" i="11"/>
  <c r="P617" i="11"/>
  <c r="R617" i="11" s="1"/>
  <c r="L615" i="11"/>
  <c r="J618" i="11"/>
  <c r="I619" i="11"/>
  <c r="K618" i="11"/>
  <c r="P395" i="11"/>
  <c r="R395" i="11" s="1"/>
  <c r="L391" i="11"/>
  <c r="N392" i="11" s="1"/>
  <c r="O399" i="11"/>
  <c r="Q399" i="11" s="1"/>
  <c r="N393" i="11"/>
  <c r="D391" i="11"/>
  <c r="E401" i="11"/>
  <c r="K387" i="11"/>
  <c r="G387" i="11"/>
  <c r="H393" i="11" s="1"/>
  <c r="C387" i="11"/>
  <c r="N615" i="11" l="1"/>
  <c r="O615" i="11"/>
  <c r="Q615" i="11" s="1"/>
  <c r="O614" i="11"/>
  <c r="Q614" i="11" s="1"/>
  <c r="N614" i="11"/>
  <c r="P618" i="11"/>
  <c r="R618" i="11" s="1"/>
  <c r="M618" i="11"/>
  <c r="J619" i="11"/>
  <c r="I620" i="11"/>
  <c r="K619" i="11"/>
  <c r="O398" i="11"/>
  <c r="Q398" i="11" s="1"/>
  <c r="D390" i="11"/>
  <c r="E400" i="11"/>
  <c r="M388" i="11"/>
  <c r="P394" i="11"/>
  <c r="R394" i="11" s="1"/>
  <c r="L390" i="11"/>
  <c r="K386" i="11"/>
  <c r="P393" i="11" s="1"/>
  <c r="R393" i="11" s="1"/>
  <c r="I385" i="11"/>
  <c r="F385" i="11"/>
  <c r="G385" i="11" s="1"/>
  <c r="B385" i="11"/>
  <c r="C385" i="11" s="1"/>
  <c r="I621" i="11" l="1"/>
  <c r="J620" i="11"/>
  <c r="K620" i="11"/>
  <c r="P619" i="11"/>
  <c r="R619" i="11" s="1"/>
  <c r="M619" i="11"/>
  <c r="L616" i="11"/>
  <c r="L617" i="11"/>
  <c r="O397" i="11"/>
  <c r="Q397" i="11" s="1"/>
  <c r="N391" i="11"/>
  <c r="K385" i="11"/>
  <c r="L389" i="11"/>
  <c r="M387" i="11"/>
  <c r="G386" i="11"/>
  <c r="H392" i="11" s="1"/>
  <c r="C386" i="11"/>
  <c r="E398" i="11" s="1"/>
  <c r="K384" i="11"/>
  <c r="F383" i="11"/>
  <c r="G383" i="11" s="1"/>
  <c r="I383" i="11"/>
  <c r="B383" i="11"/>
  <c r="C383" i="11" s="1"/>
  <c r="K382" i="11"/>
  <c r="G382" i="11"/>
  <c r="C382" i="11"/>
  <c r="N617" i="11" l="1"/>
  <c r="O617" i="11"/>
  <c r="Q617" i="11" s="1"/>
  <c r="M620" i="11"/>
  <c r="P620" i="11"/>
  <c r="R620" i="11" s="1"/>
  <c r="N616" i="11"/>
  <c r="O616" i="11"/>
  <c r="Q616" i="11" s="1"/>
  <c r="J621" i="11"/>
  <c r="I622" i="11"/>
  <c r="K621" i="11"/>
  <c r="M385" i="11"/>
  <c r="N390" i="11"/>
  <c r="O396" i="11"/>
  <c r="Q396" i="11" s="1"/>
  <c r="H391" i="11"/>
  <c r="L388" i="11"/>
  <c r="O395" i="11" s="1"/>
  <c r="Q395" i="11" s="1"/>
  <c r="P392" i="11"/>
  <c r="R392" i="11" s="1"/>
  <c r="K383" i="11"/>
  <c r="P390" i="11" s="1"/>
  <c r="R390" i="11" s="1"/>
  <c r="L387" i="11"/>
  <c r="O394" i="11" s="1"/>
  <c r="Q394" i="11" s="1"/>
  <c r="P391" i="11"/>
  <c r="R391" i="11" s="1"/>
  <c r="D389" i="11"/>
  <c r="E399" i="11"/>
  <c r="M386" i="11"/>
  <c r="D388" i="11"/>
  <c r="P389" i="11"/>
  <c r="R389" i="11" s="1"/>
  <c r="C384" i="11"/>
  <c r="D385" i="11" s="1"/>
  <c r="G384" i="11"/>
  <c r="H390" i="11" s="1"/>
  <c r="K381" i="11"/>
  <c r="G381" i="11"/>
  <c r="C381" i="11"/>
  <c r="K380" i="11"/>
  <c r="G380" i="11"/>
  <c r="C380" i="11"/>
  <c r="P621" i="11" l="1"/>
  <c r="R621" i="11" s="1"/>
  <c r="M621" i="11"/>
  <c r="L618" i="11"/>
  <c r="I623" i="11"/>
  <c r="J622" i="11"/>
  <c r="K622" i="11"/>
  <c r="H386" i="11"/>
  <c r="M384" i="11"/>
  <c r="D383" i="11"/>
  <c r="E393" i="11"/>
  <c r="D387" i="11"/>
  <c r="E397" i="11"/>
  <c r="H387" i="11"/>
  <c r="E395" i="11"/>
  <c r="D384" i="11"/>
  <c r="E394" i="11"/>
  <c r="E396" i="11"/>
  <c r="N389" i="11"/>
  <c r="H389" i="11"/>
  <c r="N388" i="11"/>
  <c r="L385" i="11"/>
  <c r="O392" i="11" s="1"/>
  <c r="Q392" i="11" s="1"/>
  <c r="L386" i="11"/>
  <c r="O393" i="11" s="1"/>
  <c r="Q393" i="11" s="1"/>
  <c r="M383" i="11"/>
  <c r="H388" i="11"/>
  <c r="P387" i="11"/>
  <c r="R387" i="11" s="1"/>
  <c r="L383" i="11"/>
  <c r="O390" i="11" s="1"/>
  <c r="Q390" i="11" s="1"/>
  <c r="P388" i="11"/>
  <c r="R388" i="11" s="1"/>
  <c r="L384" i="11"/>
  <c r="O391" i="11" s="1"/>
  <c r="Q391" i="11" s="1"/>
  <c r="D386" i="11"/>
  <c r="M381" i="11"/>
  <c r="M382" i="11"/>
  <c r="K379" i="11"/>
  <c r="P386" i="11" s="1"/>
  <c r="R386" i="11" s="1"/>
  <c r="I378" i="11"/>
  <c r="F378" i="11"/>
  <c r="G379" i="11" s="1"/>
  <c r="H385" i="11" s="1"/>
  <c r="B378" i="11"/>
  <c r="I624" i="11" l="1"/>
  <c r="J623" i="11"/>
  <c r="K623" i="11"/>
  <c r="M622" i="11"/>
  <c r="P622" i="11"/>
  <c r="R622" i="11" s="1"/>
  <c r="L620" i="11"/>
  <c r="N618" i="11"/>
  <c r="O618" i="11"/>
  <c r="Q618" i="11" s="1"/>
  <c r="L619" i="11"/>
  <c r="N387" i="11"/>
  <c r="K378" i="11"/>
  <c r="P385" i="11" s="1"/>
  <c r="R385" i="11" s="1"/>
  <c r="N386" i="11"/>
  <c r="N384" i="11"/>
  <c r="N385" i="11"/>
  <c r="M380" i="11"/>
  <c r="L382" i="11"/>
  <c r="C379" i="11"/>
  <c r="G378" i="11"/>
  <c r="H384" i="11" s="1"/>
  <c r="C378" i="11"/>
  <c r="G377" i="11"/>
  <c r="K377" i="11"/>
  <c r="C377" i="11"/>
  <c r="O620" i="11" l="1"/>
  <c r="Q620" i="11" s="1"/>
  <c r="N620" i="11"/>
  <c r="O619" i="11"/>
  <c r="Q619" i="11" s="1"/>
  <c r="N619" i="11"/>
  <c r="P623" i="11"/>
  <c r="R623" i="11" s="1"/>
  <c r="M623" i="11"/>
  <c r="I625" i="11"/>
  <c r="J624" i="11"/>
  <c r="K624" i="11"/>
  <c r="L624" i="11" s="1"/>
  <c r="N625" i="11" s="1"/>
  <c r="H383" i="11"/>
  <c r="M379" i="11"/>
  <c r="L381" i="11"/>
  <c r="O388" i="11" s="1"/>
  <c r="Q388" i="11" s="1"/>
  <c r="D382" i="11"/>
  <c r="E392" i="11"/>
  <c r="N383" i="11"/>
  <c r="O389" i="11"/>
  <c r="Q389" i="11" s="1"/>
  <c r="E390" i="11"/>
  <c r="L380" i="11"/>
  <c r="P384" i="11"/>
  <c r="R384" i="11" s="1"/>
  <c r="D381" i="11"/>
  <c r="E391" i="11"/>
  <c r="D380" i="11"/>
  <c r="M378" i="11"/>
  <c r="K376" i="11"/>
  <c r="M377" i="11" s="1"/>
  <c r="G376" i="11"/>
  <c r="H382" i="11" s="1"/>
  <c r="C376" i="11"/>
  <c r="O624" i="11" l="1"/>
  <c r="Q624" i="11" s="1"/>
  <c r="J626" i="11"/>
  <c r="J625" i="11"/>
  <c r="L621" i="11"/>
  <c r="M624" i="11"/>
  <c r="P624" i="11"/>
  <c r="R624" i="11" s="1"/>
  <c r="L622" i="11"/>
  <c r="L623" i="11"/>
  <c r="N382" i="11"/>
  <c r="L379" i="11"/>
  <c r="P383" i="11"/>
  <c r="R383" i="11" s="1"/>
  <c r="D379" i="11"/>
  <c r="E389" i="11"/>
  <c r="N381" i="11"/>
  <c r="O387" i="11"/>
  <c r="Q387" i="11" s="1"/>
  <c r="G375" i="11"/>
  <c r="H381" i="11" s="1"/>
  <c r="K375" i="11"/>
  <c r="C375" i="11"/>
  <c r="K374" i="11"/>
  <c r="P381" i="11" s="1"/>
  <c r="R381" i="11" s="1"/>
  <c r="G374" i="11"/>
  <c r="C374" i="11"/>
  <c r="K373" i="11"/>
  <c r="G373" i="11"/>
  <c r="C373" i="11"/>
  <c r="N623" i="11" l="1"/>
  <c r="O623" i="11"/>
  <c r="Q623" i="11" s="1"/>
  <c r="O622" i="11"/>
  <c r="Q622" i="11" s="1"/>
  <c r="N622" i="11"/>
  <c r="O621" i="11"/>
  <c r="Q621" i="11" s="1"/>
  <c r="N621" i="11"/>
  <c r="N624" i="11"/>
  <c r="D378" i="11"/>
  <c r="E388" i="11"/>
  <c r="E386" i="11"/>
  <c r="H380" i="11"/>
  <c r="E387" i="11"/>
  <c r="N380" i="11"/>
  <c r="O386" i="11"/>
  <c r="Q386" i="11" s="1"/>
  <c r="H379" i="11"/>
  <c r="D377" i="11"/>
  <c r="L378" i="11"/>
  <c r="O385" i="11" s="1"/>
  <c r="Q385" i="11" s="1"/>
  <c r="P382" i="11"/>
  <c r="R382" i="11" s="1"/>
  <c r="M374" i="11"/>
  <c r="L377" i="11"/>
  <c r="M375" i="11"/>
  <c r="M376" i="11"/>
  <c r="P380" i="11"/>
  <c r="R380" i="11" s="1"/>
  <c r="L376" i="11"/>
  <c r="O383" i="11" s="1"/>
  <c r="Q383" i="11" s="1"/>
  <c r="D376" i="11"/>
  <c r="E2" i="11"/>
  <c r="D371" i="14"/>
  <c r="D372" i="14"/>
  <c r="K372" i="11"/>
  <c r="P379" i="11" s="1"/>
  <c r="R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K21" i="11" s="1"/>
  <c r="N379" i="11" l="1"/>
  <c r="N378" i="11"/>
  <c r="O384" i="11"/>
  <c r="Q384" i="11" s="1"/>
  <c r="H19" i="11"/>
  <c r="L7" i="11"/>
  <c r="L9" i="11"/>
  <c r="L11" i="11"/>
  <c r="L15" i="11"/>
  <c r="H10" i="11"/>
  <c r="H18" i="11"/>
  <c r="L6" i="11"/>
  <c r="G372" i="11"/>
  <c r="H378" i="11" s="1"/>
  <c r="N377" i="11"/>
  <c r="H11" i="11"/>
  <c r="H13" i="11"/>
  <c r="H21" i="11"/>
  <c r="E17" i="11"/>
  <c r="H14" i="11"/>
  <c r="H22" i="11"/>
  <c r="E18" i="11"/>
  <c r="H15" i="11"/>
  <c r="H23" i="11"/>
  <c r="E19" i="11"/>
  <c r="H16" i="11"/>
  <c r="M373" i="11"/>
  <c r="L375" i="11"/>
  <c r="H9" i="11"/>
  <c r="H17" i="11"/>
  <c r="L4" i="11"/>
  <c r="L13" i="11"/>
  <c r="H12" i="11"/>
  <c r="H20" i="11"/>
  <c r="K371" i="11"/>
  <c r="M372" i="11" s="1"/>
  <c r="C20" i="11"/>
  <c r="C22" i="11"/>
  <c r="D3" i="11"/>
  <c r="D5" i="11"/>
  <c r="D17" i="11"/>
  <c r="D15" i="11"/>
  <c r="D13" i="11"/>
  <c r="D11" i="11"/>
  <c r="D9" i="11"/>
  <c r="D7" i="11"/>
  <c r="H8" i="11"/>
  <c r="K20" i="11"/>
  <c r="L18" i="11" s="1"/>
  <c r="L2" i="11"/>
  <c r="L16" i="11"/>
  <c r="L14" i="11"/>
  <c r="L12" i="11"/>
  <c r="L10" i="11"/>
  <c r="L8" i="11"/>
  <c r="L3" i="11"/>
  <c r="L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K370" i="11"/>
  <c r="P377" i="11" s="1"/>
  <c r="R377" i="11" s="1"/>
  <c r="G370" i="11"/>
  <c r="H376" i="11" s="1"/>
  <c r="C370" i="11"/>
  <c r="K369" i="11"/>
  <c r="P376" i="11" s="1"/>
  <c r="R376" i="11" s="1"/>
  <c r="I368" i="11"/>
  <c r="F368" i="11"/>
  <c r="G369" i="11" s="1"/>
  <c r="B368" i="11"/>
  <c r="K367" i="11"/>
  <c r="P374" i="11" s="1"/>
  <c r="R374" i="11" s="1"/>
  <c r="G367" i="11"/>
  <c r="C367" i="11"/>
  <c r="K366" i="11"/>
  <c r="G366" i="11"/>
  <c r="C366" i="11"/>
  <c r="K365" i="11"/>
  <c r="I364" i="11"/>
  <c r="F364" i="11"/>
  <c r="G365" i="11" s="1"/>
  <c r="B364" i="11"/>
  <c r="C364" i="11" s="1"/>
  <c r="G363" i="11"/>
  <c r="K363" i="11"/>
  <c r="C363" i="11"/>
  <c r="K362" i="11"/>
  <c r="G362" i="11"/>
  <c r="C362" i="11"/>
  <c r="K361" i="11"/>
  <c r="G361" i="11"/>
  <c r="C361" i="11"/>
  <c r="G360" i="11"/>
  <c r="K360" i="11"/>
  <c r="C360" i="11"/>
  <c r="K359" i="11"/>
  <c r="G359" i="11"/>
  <c r="C359" i="11"/>
  <c r="K358" i="11"/>
  <c r="I357" i="11"/>
  <c r="F357" i="11"/>
  <c r="G358" i="11" s="1"/>
  <c r="B357" i="11"/>
  <c r="C357" i="11" s="1"/>
  <c r="K356" i="11"/>
  <c r="G356" i="11"/>
  <c r="C356" i="11"/>
  <c r="G355" i="11"/>
  <c r="C355" i="11"/>
  <c r="K355" i="11"/>
  <c r="K354" i="11"/>
  <c r="G354" i="11"/>
  <c r="C354" i="11"/>
  <c r="K353" i="11"/>
  <c r="G353" i="11"/>
  <c r="C353" i="11"/>
  <c r="K352" i="11"/>
  <c r="G352" i="11"/>
  <c r="C352" i="11"/>
  <c r="K351" i="11"/>
  <c r="I350" i="11"/>
  <c r="F350" i="11"/>
  <c r="G351" i="11" s="1"/>
  <c r="B350" i="11"/>
  <c r="K349" i="11"/>
  <c r="G349" i="11"/>
  <c r="C349" i="11"/>
  <c r="K348" i="11"/>
  <c r="C348" i="11"/>
  <c r="G348" i="11"/>
  <c r="K347" i="11"/>
  <c r="G347" i="11"/>
  <c r="C347" i="11"/>
  <c r="K346" i="11"/>
  <c r="G346" i="11"/>
  <c r="C346" i="11"/>
  <c r="G345" i="11"/>
  <c r="K345" i="11"/>
  <c r="C345" i="11"/>
  <c r="K344" i="11"/>
  <c r="I343" i="11"/>
  <c r="F343" i="11"/>
  <c r="G344" i="11" s="1"/>
  <c r="B343" i="11"/>
  <c r="C344" i="11" s="1"/>
  <c r="G342" i="11"/>
  <c r="K342" i="11"/>
  <c r="C342" i="11"/>
  <c r="G341" i="11"/>
  <c r="K341" i="11"/>
  <c r="C341" i="11"/>
  <c r="K340" i="11"/>
  <c r="G340" i="11"/>
  <c r="C340" i="11"/>
  <c r="K339" i="11"/>
  <c r="G339" i="11"/>
  <c r="C339" i="11"/>
  <c r="K338" i="11"/>
  <c r="G338" i="11"/>
  <c r="C338" i="11"/>
  <c r="K337" i="11"/>
  <c r="I336" i="11"/>
  <c r="F336" i="11"/>
  <c r="G336" i="11" s="1"/>
  <c r="B336" i="11"/>
  <c r="C336" i="11" s="1"/>
  <c r="G335" i="11"/>
  <c r="K335" i="11"/>
  <c r="C335" i="11"/>
  <c r="G334" i="11"/>
  <c r="K334" i="11"/>
  <c r="C334" i="11"/>
  <c r="G333" i="11"/>
  <c r="C333" i="11"/>
  <c r="K333" i="11"/>
  <c r="G332" i="11"/>
  <c r="K332" i="11"/>
  <c r="C332" i="11"/>
  <c r="G331" i="11"/>
  <c r="C331" i="11"/>
  <c r="K331" i="11"/>
  <c r="K330" i="11"/>
  <c r="I329" i="11"/>
  <c r="F329" i="11"/>
  <c r="G329" i="11" s="1"/>
  <c r="B329" i="11"/>
  <c r="C329" i="11" s="1"/>
  <c r="G327" i="11"/>
  <c r="G328" i="11"/>
  <c r="K328" i="11"/>
  <c r="K327" i="11"/>
  <c r="M328" i="11" s="1"/>
  <c r="C328" i="11"/>
  <c r="C327" i="11"/>
  <c r="G326" i="11"/>
  <c r="K326" i="11"/>
  <c r="C326" i="11"/>
  <c r="K325" i="11"/>
  <c r="G325" i="11"/>
  <c r="C325" i="11"/>
  <c r="C324" i="11"/>
  <c r="G324" i="11"/>
  <c r="K324" i="11"/>
  <c r="K323" i="11"/>
  <c r="I322" i="11"/>
  <c r="F322" i="11"/>
  <c r="G322" i="11" s="1"/>
  <c r="B322" i="11"/>
  <c r="C322" i="11" s="1"/>
  <c r="K316" i="11"/>
  <c r="K317" i="11"/>
  <c r="K318" i="11"/>
  <c r="K319" i="11"/>
  <c r="K320" i="11"/>
  <c r="K321" i="11"/>
  <c r="G317" i="11"/>
  <c r="G318" i="11"/>
  <c r="G319" i="11"/>
  <c r="G320" i="11"/>
  <c r="G321" i="11"/>
  <c r="F315" i="11"/>
  <c r="G315" i="11" s="1"/>
  <c r="K314" i="11"/>
  <c r="K313" i="11"/>
  <c r="G312" i="11"/>
  <c r="G313" i="11"/>
  <c r="G314" i="11"/>
  <c r="K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K311" i="11"/>
  <c r="K310" i="11"/>
  <c r="G310" i="11"/>
  <c r="C310" i="11"/>
  <c r="K309" i="11"/>
  <c r="I308" i="11"/>
  <c r="G307" i="11"/>
  <c r="F308" i="11"/>
  <c r="G309" i="11" s="1"/>
  <c r="B308" i="11"/>
  <c r="C309" i="11" s="1"/>
  <c r="K307" i="11"/>
  <c r="C307" i="11"/>
  <c r="C306" i="11"/>
  <c r="G306" i="11"/>
  <c r="K306" i="11"/>
  <c r="G305" i="11"/>
  <c r="C305" i="11"/>
  <c r="K305" i="11"/>
  <c r="G304" i="11"/>
  <c r="C304" i="11"/>
  <c r="K304" i="11"/>
  <c r="G303" i="11"/>
  <c r="K303" i="11"/>
  <c r="C303" i="11"/>
  <c r="K302" i="11"/>
  <c r="I301" i="11"/>
  <c r="F301" i="11"/>
  <c r="G301" i="11" s="1"/>
  <c r="B301" i="11"/>
  <c r="C302" i="11" s="1"/>
  <c r="G300" i="11"/>
  <c r="C300" i="11"/>
  <c r="K300" i="11"/>
  <c r="K299" i="11"/>
  <c r="C299" i="11"/>
  <c r="G299" i="11"/>
  <c r="K298" i="11"/>
  <c r="G298" i="11"/>
  <c r="C298" i="11"/>
  <c r="H377" i="11" l="1"/>
  <c r="E384" i="11"/>
  <c r="D373" i="11"/>
  <c r="E383" i="11"/>
  <c r="D375" i="11"/>
  <c r="E385" i="11"/>
  <c r="N376" i="11"/>
  <c r="O382" i="11"/>
  <c r="Q382" i="11" s="1"/>
  <c r="L374" i="11"/>
  <c r="O381" i="11" s="1"/>
  <c r="Q381" i="11" s="1"/>
  <c r="P378" i="11"/>
  <c r="R378" i="11" s="1"/>
  <c r="P328" i="11"/>
  <c r="R328" i="11" s="1"/>
  <c r="K368" i="11"/>
  <c r="L369" i="11" s="1"/>
  <c r="O376" i="11" s="1"/>
  <c r="Q376" i="11" s="1"/>
  <c r="H375" i="11"/>
  <c r="D374" i="11"/>
  <c r="P373" i="11"/>
  <c r="R373" i="11" s="1"/>
  <c r="P370" i="11"/>
  <c r="R370" i="11" s="1"/>
  <c r="L373" i="11"/>
  <c r="P372" i="11"/>
  <c r="R372" i="11" s="1"/>
  <c r="E20" i="11"/>
  <c r="M362" i="11"/>
  <c r="L372" i="11"/>
  <c r="O379" i="11" s="1"/>
  <c r="Q379" i="11" s="1"/>
  <c r="D19" i="11"/>
  <c r="L17" i="11"/>
  <c r="M371" i="11"/>
  <c r="E21" i="11"/>
  <c r="E22" i="11"/>
  <c r="M370" i="11"/>
  <c r="G364" i="11"/>
  <c r="H366" i="11" s="1"/>
  <c r="H315" i="11"/>
  <c r="M331" i="11"/>
  <c r="M342" i="11"/>
  <c r="M361" i="11"/>
  <c r="P335" i="11"/>
  <c r="R335" i="11" s="1"/>
  <c r="M345" i="11"/>
  <c r="M346" i="11"/>
  <c r="P348" i="11"/>
  <c r="R348" i="11" s="1"/>
  <c r="K350" i="11"/>
  <c r="L352" i="11" s="1"/>
  <c r="P352" i="11"/>
  <c r="R352" i="11" s="1"/>
  <c r="G357" i="11"/>
  <c r="H363" i="11" s="1"/>
  <c r="P309" i="11"/>
  <c r="R309" i="11" s="1"/>
  <c r="P311" i="11"/>
  <c r="R311" i="11" s="1"/>
  <c r="P320" i="11"/>
  <c r="R320" i="11" s="1"/>
  <c r="P333" i="11"/>
  <c r="R333" i="11" s="1"/>
  <c r="C337" i="11"/>
  <c r="D335" i="11" s="1"/>
  <c r="G337" i="11"/>
  <c r="H340" i="11" s="1"/>
  <c r="M367" i="11"/>
  <c r="P318" i="11"/>
  <c r="R318" i="11" s="1"/>
  <c r="P316" i="11"/>
  <c r="R316" i="11" s="1"/>
  <c r="G343" i="11"/>
  <c r="H349" i="11" s="1"/>
  <c r="P363" i="11"/>
  <c r="R363" i="11" s="1"/>
  <c r="M363" i="11"/>
  <c r="M303" i="11"/>
  <c r="M307" i="11"/>
  <c r="M310" i="11"/>
  <c r="P331" i="11"/>
  <c r="R331" i="11" s="1"/>
  <c r="K336" i="11"/>
  <c r="L335" i="11" s="1"/>
  <c r="P340" i="11"/>
  <c r="R340" i="11" s="1"/>
  <c r="P349" i="11"/>
  <c r="R349" i="11" s="1"/>
  <c r="C351" i="11"/>
  <c r="G350" i="11"/>
  <c r="H356" i="11" s="1"/>
  <c r="P351" i="11"/>
  <c r="R351" i="11" s="1"/>
  <c r="P353" i="11"/>
  <c r="R353" i="11" s="1"/>
  <c r="M355" i="11"/>
  <c r="P367" i="11"/>
  <c r="R367" i="11" s="1"/>
  <c r="C369" i="11"/>
  <c r="G368" i="11"/>
  <c r="H373" i="11" s="1"/>
  <c r="P369" i="11"/>
  <c r="R369" i="11" s="1"/>
  <c r="M326" i="11"/>
  <c r="C315" i="11"/>
  <c r="E322" i="11" s="1"/>
  <c r="M312" i="11"/>
  <c r="K322" i="11"/>
  <c r="M323" i="11" s="1"/>
  <c r="M325" i="11"/>
  <c r="P332" i="11"/>
  <c r="R332" i="11" s="1"/>
  <c r="M334" i="11"/>
  <c r="M338" i="11"/>
  <c r="P339" i="11"/>
  <c r="R339" i="11" s="1"/>
  <c r="P346" i="11"/>
  <c r="R346" i="11" s="1"/>
  <c r="P347" i="11"/>
  <c r="R347" i="11" s="1"/>
  <c r="P359" i="11"/>
  <c r="R359" i="11" s="1"/>
  <c r="M366" i="11"/>
  <c r="P366" i="11"/>
  <c r="R366" i="11" s="1"/>
  <c r="G302" i="11"/>
  <c r="H304" i="11" s="1"/>
  <c r="C308" i="11"/>
  <c r="D309" i="11" s="1"/>
  <c r="G308" i="11"/>
  <c r="H314" i="11" s="1"/>
  <c r="K308" i="11"/>
  <c r="L306" i="11" s="1"/>
  <c r="M318" i="11"/>
  <c r="K315" i="11"/>
  <c r="L317" i="11" s="1"/>
  <c r="C323" i="11"/>
  <c r="G323" i="11"/>
  <c r="H329" i="11" s="1"/>
  <c r="M324" i="11"/>
  <c r="P325" i="11"/>
  <c r="R325" i="11" s="1"/>
  <c r="G330" i="11"/>
  <c r="H336" i="11" s="1"/>
  <c r="M332" i="11"/>
  <c r="M333" i="11"/>
  <c r="P334" i="11"/>
  <c r="R334" i="11" s="1"/>
  <c r="M335" i="11"/>
  <c r="P338" i="11"/>
  <c r="R338" i="11" s="1"/>
  <c r="M339" i="11"/>
  <c r="M340" i="11"/>
  <c r="M341" i="11"/>
  <c r="C343" i="11"/>
  <c r="D340" i="11" s="1"/>
  <c r="K343" i="11"/>
  <c r="L340" i="11" s="1"/>
  <c r="P345" i="11"/>
  <c r="R345" i="11" s="1"/>
  <c r="M347" i="11"/>
  <c r="M352" i="11"/>
  <c r="M353" i="11"/>
  <c r="P354" i="11"/>
  <c r="R354" i="11" s="1"/>
  <c r="P355" i="11"/>
  <c r="R355" i="11" s="1"/>
  <c r="K357" i="11"/>
  <c r="L360" i="11" s="1"/>
  <c r="C358" i="11"/>
  <c r="D358" i="11" s="1"/>
  <c r="P358" i="11"/>
  <c r="R358" i="11" s="1"/>
  <c r="M359" i="11"/>
  <c r="M360" i="11"/>
  <c r="P361" i="11"/>
  <c r="R361" i="11" s="1"/>
  <c r="P362" i="11"/>
  <c r="R362" i="11" s="1"/>
  <c r="K364" i="11"/>
  <c r="L362" i="11" s="1"/>
  <c r="C365" i="11"/>
  <c r="P365" i="11"/>
  <c r="R365" i="11" s="1"/>
  <c r="P337" i="11"/>
  <c r="R337" i="11" s="1"/>
  <c r="P341" i="11"/>
  <c r="R341" i="11" s="1"/>
  <c r="P342" i="11"/>
  <c r="R342" i="11" s="1"/>
  <c r="P344" i="11"/>
  <c r="R344" i="11" s="1"/>
  <c r="M348" i="11"/>
  <c r="M349" i="11"/>
  <c r="C350" i="11"/>
  <c r="M354" i="11"/>
  <c r="M356" i="11"/>
  <c r="P360" i="11"/>
  <c r="R360" i="11" s="1"/>
  <c r="C368" i="11"/>
  <c r="P356" i="11"/>
  <c r="R356" i="11" s="1"/>
  <c r="M299" i="11"/>
  <c r="M300" i="11"/>
  <c r="C301" i="11"/>
  <c r="M305" i="11"/>
  <c r="P305" i="11"/>
  <c r="R305" i="11" s="1"/>
  <c r="M306" i="11"/>
  <c r="P306" i="11"/>
  <c r="R306" i="11" s="1"/>
  <c r="P307" i="11"/>
  <c r="R307" i="11" s="1"/>
  <c r="P310" i="11"/>
  <c r="R310" i="11" s="1"/>
  <c r="P313" i="11"/>
  <c r="R313" i="11" s="1"/>
  <c r="M313" i="11"/>
  <c r="G316" i="11"/>
  <c r="H322" i="11" s="1"/>
  <c r="M314" i="11"/>
  <c r="P314" i="11"/>
  <c r="R314" i="11" s="1"/>
  <c r="P327" i="11"/>
  <c r="R327" i="11" s="1"/>
  <c r="M327" i="11"/>
  <c r="K301" i="11"/>
  <c r="L301" i="11" s="1"/>
  <c r="P321" i="11"/>
  <c r="R321" i="11" s="1"/>
  <c r="M321" i="11"/>
  <c r="P319" i="11"/>
  <c r="R319" i="11" s="1"/>
  <c r="M319" i="11"/>
  <c r="P317" i="11"/>
  <c r="R317" i="11" s="1"/>
  <c r="M317" i="11"/>
  <c r="M320" i="11"/>
  <c r="P312" i="11"/>
  <c r="R312" i="11" s="1"/>
  <c r="K329" i="11"/>
  <c r="L327" i="11" s="1"/>
  <c r="C330" i="11"/>
  <c r="M304" i="11"/>
  <c r="M311" i="11"/>
  <c r="P323" i="11"/>
  <c r="R323" i="11" s="1"/>
  <c r="P324" i="11"/>
  <c r="R324" i="11" s="1"/>
  <c r="P326" i="11"/>
  <c r="R326" i="11" s="1"/>
  <c r="P330" i="11"/>
  <c r="R330" i="11" s="1"/>
  <c r="D319" i="11"/>
  <c r="L309" i="11"/>
  <c r="K297" i="11"/>
  <c r="G297" i="11"/>
  <c r="C297" i="11"/>
  <c r="K296" i="11"/>
  <c r="G296" i="11"/>
  <c r="C296" i="11"/>
  <c r="K295" i="11"/>
  <c r="F294" i="11"/>
  <c r="G295" i="11" s="1"/>
  <c r="I294" i="11"/>
  <c r="B294" i="11"/>
  <c r="C294" i="11" s="1"/>
  <c r="K293" i="11"/>
  <c r="P300" i="11" s="1"/>
  <c r="R300" i="11" s="1"/>
  <c r="I292" i="11"/>
  <c r="G292" i="11"/>
  <c r="G293" i="11"/>
  <c r="B292" i="11"/>
  <c r="L311" i="11" l="1"/>
  <c r="L305" i="11"/>
  <c r="L353" i="11"/>
  <c r="N353" i="11" s="1"/>
  <c r="D338" i="11"/>
  <c r="E381" i="11"/>
  <c r="H364" i="11"/>
  <c r="H365" i="11"/>
  <c r="M369" i="11"/>
  <c r="M368" i="11"/>
  <c r="P368" i="11"/>
  <c r="R368" i="11" s="1"/>
  <c r="E312" i="11"/>
  <c r="D315" i="11"/>
  <c r="E326" i="11"/>
  <c r="E361" i="11"/>
  <c r="M322" i="11"/>
  <c r="M337" i="11"/>
  <c r="L338" i="11"/>
  <c r="E343" i="11"/>
  <c r="D312" i="11"/>
  <c r="M351" i="11"/>
  <c r="M350" i="11"/>
  <c r="L348" i="11"/>
  <c r="D334" i="11"/>
  <c r="D372" i="11"/>
  <c r="E382" i="11"/>
  <c r="L368" i="11"/>
  <c r="O375" i="11" s="1"/>
  <c r="Q375" i="11" s="1"/>
  <c r="N375" i="11"/>
  <c r="E377" i="11"/>
  <c r="E315" i="11"/>
  <c r="D337" i="11"/>
  <c r="N374" i="11"/>
  <c r="O380" i="11"/>
  <c r="Q380" i="11" s="1"/>
  <c r="E380" i="11"/>
  <c r="E376" i="11"/>
  <c r="E378" i="11"/>
  <c r="L366" i="11"/>
  <c r="O373" i="11" s="1"/>
  <c r="Q373" i="11" s="1"/>
  <c r="E346" i="11"/>
  <c r="E374" i="11"/>
  <c r="E379" i="11"/>
  <c r="E358" i="11"/>
  <c r="E353" i="11"/>
  <c r="E349" i="11"/>
  <c r="D368" i="11"/>
  <c r="E348" i="11"/>
  <c r="L320" i="11"/>
  <c r="O327" i="11" s="1"/>
  <c r="Q327" i="11" s="1"/>
  <c r="L322" i="11"/>
  <c r="E327" i="11"/>
  <c r="E310" i="11"/>
  <c r="L319" i="11"/>
  <c r="D307" i="11"/>
  <c r="D359" i="11"/>
  <c r="E324" i="11"/>
  <c r="E354" i="11"/>
  <c r="E344" i="11"/>
  <c r="L371" i="11"/>
  <c r="O378" i="11" s="1"/>
  <c r="Q378" i="11" s="1"/>
  <c r="P375" i="11"/>
  <c r="R375" i="11" s="1"/>
  <c r="L361" i="11"/>
  <c r="E375" i="11"/>
  <c r="L324" i="11"/>
  <c r="O324" i="11" s="1"/>
  <c r="Q324" i="11" s="1"/>
  <c r="L321" i="11"/>
  <c r="H350" i="11"/>
  <c r="H360" i="11"/>
  <c r="E319" i="11"/>
  <c r="E317" i="11"/>
  <c r="H369" i="11"/>
  <c r="H374" i="11"/>
  <c r="H372" i="11"/>
  <c r="L318" i="11"/>
  <c r="N318" i="11" s="1"/>
  <c r="L323" i="11"/>
  <c r="P322" i="11"/>
  <c r="R322" i="11" s="1"/>
  <c r="E359" i="11"/>
  <c r="L325" i="11"/>
  <c r="L337" i="11"/>
  <c r="N338" i="11" s="1"/>
  <c r="H358" i="11"/>
  <c r="L370" i="11"/>
  <c r="O377" i="11" s="1"/>
  <c r="Q377" i="11" s="1"/>
  <c r="D363" i="11"/>
  <c r="L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M316" i="11"/>
  <c r="L314" i="11"/>
  <c r="L312" i="11"/>
  <c r="O312" i="11" s="1"/>
  <c r="Q312" i="11" s="1"/>
  <c r="L313" i="11"/>
  <c r="D304" i="11"/>
  <c r="E314" i="11"/>
  <c r="L355" i="11"/>
  <c r="D371" i="11"/>
  <c r="D351" i="11"/>
  <c r="E363" i="11"/>
  <c r="L367" i="11"/>
  <c r="O374" i="11" s="1"/>
  <c r="Q374" i="11" s="1"/>
  <c r="P371" i="11"/>
  <c r="R371" i="11" s="1"/>
  <c r="D356" i="11"/>
  <c r="E371" i="11"/>
  <c r="D361" i="11"/>
  <c r="L351" i="11"/>
  <c r="N352" i="11" s="1"/>
  <c r="D346" i="11"/>
  <c r="E356" i="11"/>
  <c r="D326" i="11"/>
  <c r="E336" i="11"/>
  <c r="D306" i="11"/>
  <c r="E321" i="11"/>
  <c r="L350" i="11"/>
  <c r="L349" i="11"/>
  <c r="D318" i="11"/>
  <c r="E328" i="11"/>
  <c r="E364" i="11"/>
  <c r="L347" i="11"/>
  <c r="D339" i="11"/>
  <c r="E350" i="11"/>
  <c r="D370" i="11"/>
  <c r="H371" i="11"/>
  <c r="L365" i="11"/>
  <c r="O372" i="11" s="1"/>
  <c r="Q372" i="11" s="1"/>
  <c r="D365" i="11"/>
  <c r="E373" i="11"/>
  <c r="L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N373" i="11"/>
  <c r="D369" i="11"/>
  <c r="L364" i="11"/>
  <c r="L363" i="11"/>
  <c r="D362" i="11"/>
  <c r="D360" i="11"/>
  <c r="L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L354" i="11"/>
  <c r="H348" i="11"/>
  <c r="H346" i="11"/>
  <c r="P350" i="11"/>
  <c r="R350" i="11" s="1"/>
  <c r="D320" i="11"/>
  <c r="D313" i="11"/>
  <c r="L307" i="11"/>
  <c r="N307" i="11" s="1"/>
  <c r="M308" i="11"/>
  <c r="L336" i="11"/>
  <c r="H342" i="11"/>
  <c r="H347" i="11"/>
  <c r="D300" i="11"/>
  <c r="L356" i="11"/>
  <c r="L334" i="11"/>
  <c r="O334" i="11" s="1"/>
  <c r="Q334" i="11" s="1"/>
  <c r="M336" i="11"/>
  <c r="D354" i="11"/>
  <c r="D336" i="11"/>
  <c r="H361" i="11"/>
  <c r="H370" i="11"/>
  <c r="M315" i="11"/>
  <c r="D314" i="11"/>
  <c r="L316" i="11"/>
  <c r="N317" i="11" s="1"/>
  <c r="L315" i="11"/>
  <c r="L339" i="11"/>
  <c r="N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L343" i="11"/>
  <c r="D316" i="11"/>
  <c r="H354" i="11"/>
  <c r="H334" i="11"/>
  <c r="H330" i="11"/>
  <c r="H318" i="11"/>
  <c r="H352" i="11"/>
  <c r="L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L302" i="11"/>
  <c r="N302" i="11" s="1"/>
  <c r="P364" i="11"/>
  <c r="R364" i="11" s="1"/>
  <c r="M364" i="11"/>
  <c r="D322" i="11"/>
  <c r="D305" i="11"/>
  <c r="M365" i="11"/>
  <c r="D341" i="11"/>
  <c r="D308" i="11"/>
  <c r="D343" i="11"/>
  <c r="K292" i="11"/>
  <c r="P299" i="11" s="1"/>
  <c r="R299" i="11" s="1"/>
  <c r="C295" i="11"/>
  <c r="L299" i="11"/>
  <c r="D321" i="11"/>
  <c r="D311" i="11"/>
  <c r="L310" i="11"/>
  <c r="N310" i="11" s="1"/>
  <c r="D329" i="11"/>
  <c r="L329" i="11"/>
  <c r="L332" i="11"/>
  <c r="P315" i="11"/>
  <c r="R315" i="11" s="1"/>
  <c r="D310" i="11"/>
  <c r="D325" i="11"/>
  <c r="L308" i="11"/>
  <c r="N309" i="11" s="1"/>
  <c r="L303" i="11"/>
  <c r="M309" i="11"/>
  <c r="D353" i="11"/>
  <c r="D352" i="11"/>
  <c r="P357" i="11"/>
  <c r="R357" i="11" s="1"/>
  <c r="M357" i="11"/>
  <c r="M343" i="11"/>
  <c r="L346" i="11"/>
  <c r="P343" i="11"/>
  <c r="R343" i="11" s="1"/>
  <c r="M344" i="11"/>
  <c r="L345" i="11"/>
  <c r="L344" i="11"/>
  <c r="D324" i="11"/>
  <c r="M358" i="11"/>
  <c r="D347" i="11"/>
  <c r="D345" i="11"/>
  <c r="D342" i="11"/>
  <c r="D344" i="11"/>
  <c r="L342" i="11"/>
  <c r="L341" i="11"/>
  <c r="P336" i="11"/>
  <c r="R336" i="11" s="1"/>
  <c r="D348" i="11"/>
  <c r="D332" i="11"/>
  <c r="C293" i="11"/>
  <c r="P302" i="11"/>
  <c r="R302" i="11" s="1"/>
  <c r="L298" i="11"/>
  <c r="O305" i="11" s="1"/>
  <c r="Q305" i="11" s="1"/>
  <c r="G294" i="11"/>
  <c r="H300" i="11" s="1"/>
  <c r="M296" i="11"/>
  <c r="L300" i="11"/>
  <c r="P304" i="11"/>
  <c r="R304" i="11" s="1"/>
  <c r="M297" i="11"/>
  <c r="M330" i="11"/>
  <c r="L331" i="11"/>
  <c r="D327" i="11"/>
  <c r="L304" i="11"/>
  <c r="O311" i="11" s="1"/>
  <c r="Q311" i="11" s="1"/>
  <c r="M301" i="11"/>
  <c r="M302" i="11"/>
  <c r="L328" i="11"/>
  <c r="O335" i="11" s="1"/>
  <c r="Q335" i="11" s="1"/>
  <c r="P303" i="11"/>
  <c r="R303" i="11" s="1"/>
  <c r="M298" i="11"/>
  <c r="C292" i="11"/>
  <c r="K294" i="11"/>
  <c r="L296" i="11" s="1"/>
  <c r="M329" i="11"/>
  <c r="P329" i="11"/>
  <c r="R329" i="11" s="1"/>
  <c r="O318" i="11"/>
  <c r="Q318" i="11" s="1"/>
  <c r="D299" i="11"/>
  <c r="L330" i="11"/>
  <c r="L326" i="11"/>
  <c r="D303" i="11"/>
  <c r="D302" i="11"/>
  <c r="D301" i="11"/>
  <c r="N306" i="11"/>
  <c r="P308" i="11"/>
  <c r="R308" i="11" s="1"/>
  <c r="K291" i="11"/>
  <c r="G291" i="11"/>
  <c r="C291" i="11"/>
  <c r="C290" i="11"/>
  <c r="K290" i="11"/>
  <c r="G290" i="11"/>
  <c r="K289" i="11"/>
  <c r="G289" i="11"/>
  <c r="C289" i="11"/>
  <c r="K286" i="11"/>
  <c r="P293" i="11" s="1"/>
  <c r="R293" i="11" s="1"/>
  <c r="K288" i="11"/>
  <c r="P295" i="11" s="1"/>
  <c r="R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O329" i="11" l="1"/>
  <c r="Q329" i="11" s="1"/>
  <c r="O356" i="11"/>
  <c r="Q356" i="11" s="1"/>
  <c r="O354" i="11"/>
  <c r="Q354" i="11" s="1"/>
  <c r="O325" i="11"/>
  <c r="Q325" i="11" s="1"/>
  <c r="N339" i="11"/>
  <c r="H297" i="11"/>
  <c r="O321" i="11"/>
  <c r="Q321" i="11" s="1"/>
  <c r="O322" i="11"/>
  <c r="Q322" i="11" s="1"/>
  <c r="N319" i="11"/>
  <c r="O358" i="11"/>
  <c r="Q358" i="11" s="1"/>
  <c r="N348" i="11"/>
  <c r="N314" i="11"/>
  <c r="O371" i="11"/>
  <c r="Q371" i="11" s="1"/>
  <c r="N303" i="11"/>
  <c r="N369" i="11"/>
  <c r="O319" i="11"/>
  <c r="Q319" i="11" s="1"/>
  <c r="N349" i="11"/>
  <c r="N312" i="11"/>
  <c r="N320" i="11"/>
  <c r="N372" i="11"/>
  <c r="O355" i="11"/>
  <c r="Q355" i="11" s="1"/>
  <c r="N337" i="11"/>
  <c r="E303" i="11"/>
  <c r="E304" i="11"/>
  <c r="N350" i="11"/>
  <c r="O323" i="11"/>
  <c r="Q323" i="11" s="1"/>
  <c r="N321" i="11"/>
  <c r="N325" i="11"/>
  <c r="N313" i="11"/>
  <c r="O313" i="11"/>
  <c r="Q313" i="11" s="1"/>
  <c r="O320" i="11"/>
  <c r="Q320" i="11" s="1"/>
  <c r="N323" i="11"/>
  <c r="N324" i="11"/>
  <c r="O347" i="11"/>
  <c r="Q347" i="11" s="1"/>
  <c r="N371" i="11"/>
  <c r="M293" i="11"/>
  <c r="O314" i="11"/>
  <c r="Q314" i="11" s="1"/>
  <c r="E301" i="11"/>
  <c r="N354" i="11"/>
  <c r="N322" i="11"/>
  <c r="O336" i="11"/>
  <c r="Q336" i="11" s="1"/>
  <c r="O343" i="11"/>
  <c r="Q343" i="11" s="1"/>
  <c r="O337" i="11"/>
  <c r="Q337" i="11" s="1"/>
  <c r="N351" i="11"/>
  <c r="N334" i="11"/>
  <c r="O365" i="11"/>
  <c r="Q365" i="11" s="1"/>
  <c r="E302" i="11"/>
  <c r="E305" i="11"/>
  <c r="N299" i="11"/>
  <c r="N336" i="11"/>
  <c r="D296" i="11"/>
  <c r="E306" i="11"/>
  <c r="D297" i="11"/>
  <c r="E308" i="11"/>
  <c r="O307" i="11"/>
  <c r="Q307" i="11" s="1"/>
  <c r="E307" i="11"/>
  <c r="N357" i="11"/>
  <c r="N356" i="11"/>
  <c r="D291" i="11"/>
  <c r="H295" i="11"/>
  <c r="N315" i="11"/>
  <c r="N335" i="11"/>
  <c r="O359" i="11"/>
  <c r="Q359" i="11" s="1"/>
  <c r="N359" i="11"/>
  <c r="H294" i="11"/>
  <c r="O316" i="11"/>
  <c r="Q316" i="11" s="1"/>
  <c r="N355" i="11"/>
  <c r="N316" i="11"/>
  <c r="N308" i="11"/>
  <c r="N370" i="11"/>
  <c r="O370" i="11"/>
  <c r="Q370" i="11" s="1"/>
  <c r="H296" i="11"/>
  <c r="O306" i="11"/>
  <c r="Q306" i="11" s="1"/>
  <c r="D295" i="11"/>
  <c r="O315" i="11"/>
  <c r="Q315" i="11" s="1"/>
  <c r="D298" i="11"/>
  <c r="O308" i="11"/>
  <c r="Q308" i="11" s="1"/>
  <c r="N332" i="11"/>
  <c r="O350" i="11"/>
  <c r="Q350" i="11" s="1"/>
  <c r="H298" i="11"/>
  <c r="O340" i="11"/>
  <c r="Q340" i="11" s="1"/>
  <c r="H299" i="11"/>
  <c r="G285" i="11"/>
  <c r="N327" i="11"/>
  <c r="O333" i="11"/>
  <c r="Q333" i="11" s="1"/>
  <c r="O342" i="11"/>
  <c r="Q342" i="11" s="1"/>
  <c r="N342" i="11"/>
  <c r="O344" i="11"/>
  <c r="Q344" i="11" s="1"/>
  <c r="N344" i="11"/>
  <c r="O353" i="11"/>
  <c r="Q353" i="11" s="1"/>
  <c r="O346" i="11"/>
  <c r="Q346" i="11" s="1"/>
  <c r="N347" i="11"/>
  <c r="N346" i="11"/>
  <c r="N343" i="11"/>
  <c r="O310" i="11"/>
  <c r="Q310" i="11" s="1"/>
  <c r="O349" i="11"/>
  <c r="Q349" i="11" s="1"/>
  <c r="O362" i="11"/>
  <c r="Q362" i="11" s="1"/>
  <c r="N362" i="11"/>
  <c r="O338" i="11"/>
  <c r="Q338" i="11" s="1"/>
  <c r="O351" i="11"/>
  <c r="Q351" i="11" s="1"/>
  <c r="O367" i="11"/>
  <c r="Q367" i="11" s="1"/>
  <c r="N368" i="11"/>
  <c r="N367" i="11"/>
  <c r="O309" i="11"/>
  <c r="Q309" i="11" s="1"/>
  <c r="O317" i="11"/>
  <c r="Q317" i="11" s="1"/>
  <c r="C285" i="11"/>
  <c r="K285" i="11"/>
  <c r="P292" i="11" s="1"/>
  <c r="R292" i="11" s="1"/>
  <c r="D293" i="11"/>
  <c r="O341" i="11"/>
  <c r="Q341" i="11" s="1"/>
  <c r="O348" i="11"/>
  <c r="Q348" i="11" s="1"/>
  <c r="N341" i="11"/>
  <c r="O357" i="11"/>
  <c r="Q357" i="11" s="1"/>
  <c r="N358" i="11"/>
  <c r="O352" i="11"/>
  <c r="Q352" i="11" s="1"/>
  <c r="N345" i="11"/>
  <c r="O345" i="11"/>
  <c r="Q345" i="11" s="1"/>
  <c r="N360" i="11"/>
  <c r="O360" i="11"/>
  <c r="Q360" i="11" s="1"/>
  <c r="O364" i="11"/>
  <c r="Q364" i="11" s="1"/>
  <c r="N364" i="11"/>
  <c r="N365" i="11"/>
  <c r="O369" i="11"/>
  <c r="Q369" i="11" s="1"/>
  <c r="O332" i="11"/>
  <c r="Q332" i="11" s="1"/>
  <c r="O339" i="11"/>
  <c r="Q339" i="11" s="1"/>
  <c r="N333" i="11"/>
  <c r="N361" i="11"/>
  <c r="O368" i="11"/>
  <c r="Q368" i="11" s="1"/>
  <c r="O361" i="11"/>
  <c r="Q361" i="11" s="1"/>
  <c r="O363" i="11"/>
  <c r="Q363" i="11" s="1"/>
  <c r="N363" i="11"/>
  <c r="N366" i="11"/>
  <c r="O366" i="11"/>
  <c r="Q366" i="11" s="1"/>
  <c r="N311" i="11"/>
  <c r="O303" i="11"/>
  <c r="Q303" i="11" s="1"/>
  <c r="C287" i="11"/>
  <c r="E299" i="11" s="1"/>
  <c r="G287" i="11"/>
  <c r="H293" i="11" s="1"/>
  <c r="K287" i="11"/>
  <c r="L289" i="11" s="1"/>
  <c r="D292" i="11"/>
  <c r="L292" i="11"/>
  <c r="M289" i="11"/>
  <c r="L293" i="11"/>
  <c r="O300" i="11" s="1"/>
  <c r="Q300" i="11" s="1"/>
  <c r="P297" i="11"/>
  <c r="R297" i="11" s="1"/>
  <c r="M290" i="11"/>
  <c r="L291" i="11"/>
  <c r="O298" i="11" s="1"/>
  <c r="Q298" i="11" s="1"/>
  <c r="O330" i="11"/>
  <c r="Q330" i="11" s="1"/>
  <c r="N330" i="11"/>
  <c r="D294" i="11"/>
  <c r="O328" i="11"/>
  <c r="Q328" i="11" s="1"/>
  <c r="N328" i="11"/>
  <c r="N305" i="11"/>
  <c r="N304" i="11"/>
  <c r="O331" i="11"/>
  <c r="Q331" i="11" s="1"/>
  <c r="N331" i="11"/>
  <c r="N301" i="11"/>
  <c r="N300" i="11"/>
  <c r="P296" i="11"/>
  <c r="R296" i="11" s="1"/>
  <c r="N329" i="11"/>
  <c r="L294" i="11"/>
  <c r="P298" i="11"/>
  <c r="R298" i="11" s="1"/>
  <c r="M291" i="11"/>
  <c r="O326" i="11"/>
  <c r="Q326" i="11" s="1"/>
  <c r="N326" i="11"/>
  <c r="L297" i="11"/>
  <c r="M295" i="11"/>
  <c r="M294" i="11"/>
  <c r="P301" i="11"/>
  <c r="R301" i="11" s="1"/>
  <c r="L295" i="11"/>
  <c r="M292" i="11"/>
  <c r="K284" i="11"/>
  <c r="G284" i="11"/>
  <c r="C284" i="11"/>
  <c r="G283" i="11"/>
  <c r="C283" i="11"/>
  <c r="K283" i="11"/>
  <c r="K282" i="11"/>
  <c r="G282" i="11"/>
  <c r="C282" i="11"/>
  <c r="K281" i="11"/>
  <c r="P288" i="11" s="1"/>
  <c r="R288" i="11" s="1"/>
  <c r="I280" i="11"/>
  <c r="F280" i="11"/>
  <c r="G280" i="11" s="1"/>
  <c r="B280" i="11"/>
  <c r="K279" i="11"/>
  <c r="P286" i="11" s="1"/>
  <c r="R286" i="11" s="1"/>
  <c r="G279" i="11"/>
  <c r="C279" i="11"/>
  <c r="G278" i="11"/>
  <c r="K278" i="11"/>
  <c r="C278" i="11"/>
  <c r="G277" i="11"/>
  <c r="C277" i="11"/>
  <c r="K277" i="11"/>
  <c r="K276" i="11"/>
  <c r="K275" i="11"/>
  <c r="G275" i="11"/>
  <c r="G276" i="11"/>
  <c r="C275" i="11"/>
  <c r="C276" i="11"/>
  <c r="D289" i="11" l="1"/>
  <c r="E298" i="11"/>
  <c r="E296" i="11"/>
  <c r="E297" i="11"/>
  <c r="E295" i="11"/>
  <c r="H290" i="11"/>
  <c r="N292" i="11"/>
  <c r="D290" i="11"/>
  <c r="E300" i="11"/>
  <c r="H288" i="11"/>
  <c r="H289" i="11"/>
  <c r="P294" i="11"/>
  <c r="R294" i="11" s="1"/>
  <c r="M288" i="11"/>
  <c r="D286" i="11"/>
  <c r="L288" i="11"/>
  <c r="N289" i="11" s="1"/>
  <c r="H291" i="11"/>
  <c r="M282" i="11"/>
  <c r="D287" i="11"/>
  <c r="L287" i="11"/>
  <c r="O294" i="11" s="1"/>
  <c r="Q294" i="11" s="1"/>
  <c r="M286" i="11"/>
  <c r="D288" i="11"/>
  <c r="H292" i="11"/>
  <c r="K280" i="11"/>
  <c r="L280" i="11" s="1"/>
  <c r="G281" i="11"/>
  <c r="H287" i="11" s="1"/>
  <c r="P285" i="11"/>
  <c r="R285" i="11" s="1"/>
  <c r="M278" i="11"/>
  <c r="C281" i="11"/>
  <c r="E294" i="11" s="1"/>
  <c r="D285" i="11"/>
  <c r="P290" i="11"/>
  <c r="R290" i="11" s="1"/>
  <c r="L286" i="11"/>
  <c r="O293" i="11" s="1"/>
  <c r="Q293" i="11" s="1"/>
  <c r="P283" i="11"/>
  <c r="R283" i="11" s="1"/>
  <c r="L284" i="11"/>
  <c r="P284" i="11"/>
  <c r="R284" i="11" s="1"/>
  <c r="O302" i="11"/>
  <c r="Q302" i="11" s="1"/>
  <c r="N295" i="11"/>
  <c r="N297" i="11"/>
  <c r="N298" i="11"/>
  <c r="O304" i="11"/>
  <c r="Q304" i="11" s="1"/>
  <c r="N293" i="11"/>
  <c r="O299" i="11"/>
  <c r="Q299" i="11" s="1"/>
  <c r="L290" i="11"/>
  <c r="N291" i="11" s="1"/>
  <c r="M287" i="11"/>
  <c r="N296" i="11"/>
  <c r="O296" i="11"/>
  <c r="Q296" i="11" s="1"/>
  <c r="M279" i="11"/>
  <c r="C280" i="11"/>
  <c r="P289" i="11"/>
  <c r="R289" i="11" s="1"/>
  <c r="L285" i="11"/>
  <c r="P282" i="11"/>
  <c r="R282" i="11" s="1"/>
  <c r="M283" i="11"/>
  <c r="M284" i="11"/>
  <c r="O301" i="11"/>
  <c r="Q301" i="11" s="1"/>
  <c r="N294" i="11"/>
  <c r="M285" i="11"/>
  <c r="P291" i="11"/>
  <c r="R291" i="11" s="1"/>
  <c r="M276" i="11"/>
  <c r="M277" i="11"/>
  <c r="G272" i="11"/>
  <c r="G271" i="11"/>
  <c r="I273" i="11"/>
  <c r="F273" i="11"/>
  <c r="G273" i="11" s="1"/>
  <c r="K274" i="11"/>
  <c r="P281" i="11" s="1"/>
  <c r="R281" i="11" s="1"/>
  <c r="K272" i="11"/>
  <c r="P279" i="11" s="1"/>
  <c r="R279" i="11" s="1"/>
  <c r="C272" i="11"/>
  <c r="B273" i="11"/>
  <c r="K271" i="11"/>
  <c r="P278" i="11" s="1"/>
  <c r="R278" i="11" s="1"/>
  <c r="G270" i="11"/>
  <c r="C271" i="11"/>
  <c r="E293" i="11" l="1"/>
  <c r="E292" i="11"/>
  <c r="E290" i="11"/>
  <c r="H283" i="11"/>
  <c r="E291" i="11"/>
  <c r="E289" i="11"/>
  <c r="E288" i="11"/>
  <c r="L283" i="11"/>
  <c r="N284" i="11" s="1"/>
  <c r="L282" i="11"/>
  <c r="L278" i="11"/>
  <c r="O285" i="11" s="1"/>
  <c r="Q285" i="11" s="1"/>
  <c r="L281" i="11"/>
  <c r="O288" i="11" s="1"/>
  <c r="Q288" i="11" s="1"/>
  <c r="H285" i="11"/>
  <c r="N288" i="11"/>
  <c r="O295" i="11"/>
  <c r="Q295" i="11" s="1"/>
  <c r="H281" i="11"/>
  <c r="H284" i="11"/>
  <c r="H286" i="11"/>
  <c r="H282" i="11"/>
  <c r="O287" i="11"/>
  <c r="Q287" i="11" s="1"/>
  <c r="D278" i="11"/>
  <c r="N287" i="11"/>
  <c r="P287" i="11"/>
  <c r="R287" i="11" s="1"/>
  <c r="M281" i="11"/>
  <c r="M280" i="11"/>
  <c r="L279" i="11"/>
  <c r="O286" i="11" s="1"/>
  <c r="Q286" i="11" s="1"/>
  <c r="N285" i="11"/>
  <c r="D283" i="11"/>
  <c r="N290" i="11"/>
  <c r="O292" i="11"/>
  <c r="Q292" i="11" s="1"/>
  <c r="O297" i="11"/>
  <c r="Q297" i="11" s="1"/>
  <c r="N286" i="11"/>
  <c r="D281" i="11"/>
  <c r="O291" i="11"/>
  <c r="Q291" i="11" s="1"/>
  <c r="D279" i="11"/>
  <c r="D284" i="11"/>
  <c r="D282" i="11"/>
  <c r="D280" i="11"/>
  <c r="L277" i="11"/>
  <c r="O284" i="11" s="1"/>
  <c r="Q284" i="11" s="1"/>
  <c r="M275" i="11"/>
  <c r="K273" i="11"/>
  <c r="P280" i="11" s="1"/>
  <c r="R280" i="11" s="1"/>
  <c r="C273" i="11"/>
  <c r="M272" i="11"/>
  <c r="C274" i="11"/>
  <c r="G274" i="11"/>
  <c r="H280" i="11" s="1"/>
  <c r="K270" i="11"/>
  <c r="C270" i="11"/>
  <c r="N281" i="11" l="1"/>
  <c r="O290" i="11"/>
  <c r="Q290" i="11" s="1"/>
  <c r="E284" i="11"/>
  <c r="D273" i="11"/>
  <c r="E283" i="11"/>
  <c r="D277" i="11"/>
  <c r="E287" i="11"/>
  <c r="E286" i="11"/>
  <c r="N279" i="11"/>
  <c r="E285" i="11"/>
  <c r="N282" i="11"/>
  <c r="O289" i="11"/>
  <c r="Q289" i="11" s="1"/>
  <c r="N283" i="11"/>
  <c r="H279" i="11"/>
  <c r="H278" i="11"/>
  <c r="H277" i="11"/>
  <c r="H276" i="11"/>
  <c r="N280" i="11"/>
  <c r="N278" i="11"/>
  <c r="D276" i="11"/>
  <c r="D274" i="11"/>
  <c r="L273" i="11"/>
  <c r="P277" i="11"/>
  <c r="R277" i="11" s="1"/>
  <c r="L276" i="11"/>
  <c r="L275" i="11"/>
  <c r="L274" i="11"/>
  <c r="D275" i="11"/>
  <c r="M274" i="11"/>
  <c r="M273" i="11"/>
  <c r="M271" i="11"/>
  <c r="G269" i="11"/>
  <c r="H275" i="11" s="1"/>
  <c r="K269" i="11"/>
  <c r="C269" i="11"/>
  <c r="K268" i="11"/>
  <c r="G268" i="11"/>
  <c r="C268" i="11"/>
  <c r="K267" i="11"/>
  <c r="I266" i="11"/>
  <c r="F266" i="11"/>
  <c r="G266" i="11" s="1"/>
  <c r="B266" i="11"/>
  <c r="E281" i="11" l="1"/>
  <c r="H274" i="11"/>
  <c r="D272" i="11"/>
  <c r="E282" i="11"/>
  <c r="N275" i="11"/>
  <c r="O282" i="11"/>
  <c r="Q282" i="11" s="1"/>
  <c r="N274" i="11"/>
  <c r="O281" i="11"/>
  <c r="Q281" i="11" s="1"/>
  <c r="N276" i="11"/>
  <c r="O283" i="11"/>
  <c r="Q283" i="11" s="1"/>
  <c r="O280" i="11"/>
  <c r="Q280" i="11" s="1"/>
  <c r="N277" i="11"/>
  <c r="K266" i="11"/>
  <c r="M267" i="11" s="1"/>
  <c r="L271" i="11"/>
  <c r="P275" i="11"/>
  <c r="R275" i="11" s="1"/>
  <c r="L270" i="11"/>
  <c r="L272" i="11"/>
  <c r="N273" i="11" s="1"/>
  <c r="P276" i="11"/>
  <c r="R276" i="11" s="1"/>
  <c r="C267" i="11"/>
  <c r="D271" i="11"/>
  <c r="P274" i="11"/>
  <c r="R274" i="11" s="1"/>
  <c r="M270" i="11"/>
  <c r="G267" i="11"/>
  <c r="H273" i="11" s="1"/>
  <c r="C266" i="11"/>
  <c r="M268" i="11"/>
  <c r="M269" i="11"/>
  <c r="G265" i="11"/>
  <c r="K265" i="11"/>
  <c r="C265" i="11"/>
  <c r="K264" i="11"/>
  <c r="C264" i="11"/>
  <c r="G264" i="11"/>
  <c r="G263" i="11"/>
  <c r="C263" i="11"/>
  <c r="K263" i="11"/>
  <c r="P273" i="11" l="1"/>
  <c r="R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N271" i="11"/>
  <c r="O278" i="11"/>
  <c r="Q278" i="11" s="1"/>
  <c r="N272" i="11"/>
  <c r="O279" i="11"/>
  <c r="Q279" i="11" s="1"/>
  <c r="L267" i="11"/>
  <c r="L268" i="11"/>
  <c r="O277" i="11"/>
  <c r="Q277" i="11" s="1"/>
  <c r="L266" i="11"/>
  <c r="L269" i="11"/>
  <c r="N270" i="11" s="1"/>
  <c r="D266" i="11"/>
  <c r="P271" i="11"/>
  <c r="R271" i="11" s="1"/>
  <c r="P272" i="11"/>
  <c r="R272" i="11" s="1"/>
  <c r="M265" i="11"/>
  <c r="P270" i="11"/>
  <c r="R270" i="11" s="1"/>
  <c r="M266" i="11"/>
  <c r="M264" i="11"/>
  <c r="I259" i="11"/>
  <c r="K262" i="11"/>
  <c r="K261" i="11"/>
  <c r="K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N268" i="11"/>
  <c r="D264" i="11"/>
  <c r="N269" i="11"/>
  <c r="N267" i="11"/>
  <c r="L264" i="11"/>
  <c r="O273" i="11"/>
  <c r="Q273" i="11" s="1"/>
  <c r="O274" i="11"/>
  <c r="Q274" i="11" s="1"/>
  <c r="L263" i="11"/>
  <c r="L265" i="11"/>
  <c r="O276" i="11"/>
  <c r="Q276" i="11" s="1"/>
  <c r="O275" i="11"/>
  <c r="Q275" i="11" s="1"/>
  <c r="D263" i="11"/>
  <c r="P268" i="11"/>
  <c r="R268" i="11" s="1"/>
  <c r="P267" i="11"/>
  <c r="R267" i="11" s="1"/>
  <c r="M263" i="11"/>
  <c r="P269" i="11"/>
  <c r="R269" i="11" s="1"/>
  <c r="K259" i="11"/>
  <c r="M260" i="11" s="1"/>
  <c r="C259" i="11"/>
  <c r="M261" i="11"/>
  <c r="M262" i="11"/>
  <c r="G258" i="11"/>
  <c r="H264" i="11" s="1"/>
  <c r="K258" i="11"/>
  <c r="C258" i="11"/>
  <c r="K257" i="11"/>
  <c r="G257" i="11"/>
  <c r="C257" i="11"/>
  <c r="N265" i="11" l="1"/>
  <c r="D261" i="11"/>
  <c r="E271" i="11"/>
  <c r="E270" i="11"/>
  <c r="D262" i="11"/>
  <c r="E272" i="11"/>
  <c r="H263" i="11"/>
  <c r="N264" i="11"/>
  <c r="N266" i="11"/>
  <c r="O272" i="11"/>
  <c r="Q272" i="11" s="1"/>
  <c r="O271" i="11"/>
  <c r="Q271" i="11" s="1"/>
  <c r="L260" i="11"/>
  <c r="L261" i="11"/>
  <c r="L262" i="11"/>
  <c r="O270" i="11"/>
  <c r="Q270" i="11" s="1"/>
  <c r="D260" i="11"/>
  <c r="P265" i="11"/>
  <c r="R265" i="11" s="1"/>
  <c r="P266" i="11"/>
  <c r="R266" i="11" s="1"/>
  <c r="P264" i="11"/>
  <c r="R264" i="11" s="1"/>
  <c r="M258" i="11"/>
  <c r="M259" i="11"/>
  <c r="K256" i="11"/>
  <c r="K255" i="11"/>
  <c r="G255" i="11"/>
  <c r="G256" i="11"/>
  <c r="H262" i="11" s="1"/>
  <c r="C255" i="11"/>
  <c r="C256" i="11"/>
  <c r="D259" i="11" l="1"/>
  <c r="E269" i="11"/>
  <c r="E268" i="11"/>
  <c r="H261" i="11"/>
  <c r="N262" i="11"/>
  <c r="N261" i="11"/>
  <c r="N263" i="11"/>
  <c r="O269" i="11"/>
  <c r="Q269" i="11" s="1"/>
  <c r="O267" i="11"/>
  <c r="Q267" i="11" s="1"/>
  <c r="L259" i="11"/>
  <c r="N260" i="11" s="1"/>
  <c r="L258" i="11"/>
  <c r="O268" i="11"/>
  <c r="Q268" i="11" s="1"/>
  <c r="D258" i="11"/>
  <c r="P262" i="11"/>
  <c r="R262" i="11" s="1"/>
  <c r="P263" i="11"/>
  <c r="R263" i="11" s="1"/>
  <c r="M256" i="11"/>
  <c r="M257" i="11"/>
  <c r="G234" i="12"/>
  <c r="E234" i="12"/>
  <c r="C234" i="12"/>
  <c r="G234" i="8"/>
  <c r="E234" i="8"/>
  <c r="C234" i="8"/>
  <c r="G234" i="7"/>
  <c r="E234" i="7"/>
  <c r="C234" i="7"/>
  <c r="K254" i="11"/>
  <c r="G254" i="11"/>
  <c r="H260" i="11" s="1"/>
  <c r="C254" i="11"/>
  <c r="D257" i="11" l="1"/>
  <c r="E267" i="11"/>
  <c r="N259" i="11"/>
  <c r="O266" i="11"/>
  <c r="Q266" i="11" s="1"/>
  <c r="L257" i="11"/>
  <c r="N258" i="11" s="1"/>
  <c r="O265" i="11"/>
  <c r="Q265" i="11" s="1"/>
  <c r="P261" i="11"/>
  <c r="R261" i="11" s="1"/>
  <c r="M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K253" i="11"/>
  <c r="I252" i="11"/>
  <c r="G253" i="11"/>
  <c r="H259" i="11" s="1"/>
  <c r="G252" i="11"/>
  <c r="B252" i="11"/>
  <c r="C253" i="11" s="1"/>
  <c r="D256" i="11" l="1"/>
  <c r="E266" i="11"/>
  <c r="H258" i="11"/>
  <c r="K252" i="11"/>
  <c r="M253" i="11" s="1"/>
  <c r="O264" i="11"/>
  <c r="Q264" i="11" s="1"/>
  <c r="L256" i="11"/>
  <c r="C252" i="11"/>
  <c r="P260" i="11"/>
  <c r="R260" i="11" s="1"/>
  <c r="M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K251" i="11"/>
  <c r="E264" i="11" l="1"/>
  <c r="D255" i="11"/>
  <c r="E265" i="11"/>
  <c r="D254" i="11"/>
  <c r="P259" i="11"/>
  <c r="R259" i="11" s="1"/>
  <c r="L255" i="11"/>
  <c r="N256" i="11" s="1"/>
  <c r="N257" i="11"/>
  <c r="L254" i="11"/>
  <c r="O263" i="11"/>
  <c r="Q263" i="11" s="1"/>
  <c r="P258" i="11"/>
  <c r="R258" i="11" s="1"/>
  <c r="M252" i="11"/>
  <c r="K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O262" i="11"/>
  <c r="Q262" i="11" s="1"/>
  <c r="N255" i="11"/>
  <c r="O261" i="11"/>
  <c r="Q261" i="11" s="1"/>
  <c r="L253" i="11"/>
  <c r="N254" i="11" s="1"/>
  <c r="P257" i="11"/>
  <c r="R257" i="11" s="1"/>
  <c r="M251" i="11"/>
  <c r="G229" i="7"/>
  <c r="E229" i="7"/>
  <c r="C229" i="7"/>
  <c r="G229" i="8"/>
  <c r="E229" i="8"/>
  <c r="C229" i="8"/>
  <c r="G229" i="12"/>
  <c r="E229" i="12"/>
  <c r="C229" i="12"/>
  <c r="G249" i="11"/>
  <c r="H255" i="11" s="1"/>
  <c r="K249" i="11"/>
  <c r="C249" i="11"/>
  <c r="D252" i="11" l="1"/>
  <c r="E262" i="11"/>
  <c r="L252" i="11"/>
  <c r="N253" i="11" s="1"/>
  <c r="O260" i="11"/>
  <c r="Q260" i="11" s="1"/>
  <c r="P256" i="11"/>
  <c r="R256" i="11" s="1"/>
  <c r="M250" i="11"/>
  <c r="G228" i="7"/>
  <c r="E228" i="7"/>
  <c r="C228" i="7"/>
  <c r="G228" i="8"/>
  <c r="E228" i="8"/>
  <c r="C228" i="8"/>
  <c r="G228" i="12"/>
  <c r="E228" i="12"/>
  <c r="C228" i="12"/>
  <c r="G248" i="11"/>
  <c r="H254" i="11" s="1"/>
  <c r="K248" i="11"/>
  <c r="C248" i="11"/>
  <c r="D251" i="11" l="1"/>
  <c r="E261" i="11"/>
  <c r="L251" i="11"/>
  <c r="N252" i="11" s="1"/>
  <c r="O259" i="11"/>
  <c r="Q259" i="11" s="1"/>
  <c r="M249" i="11"/>
  <c r="P255" i="11"/>
  <c r="R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K247" i="11"/>
  <c r="K246" i="11"/>
  <c r="I245" i="11"/>
  <c r="G247" i="11"/>
  <c r="H253" i="11" s="1"/>
  <c r="F245" i="11"/>
  <c r="G245" i="11" s="1"/>
  <c r="C247" i="11"/>
  <c r="B245" i="11"/>
  <c r="D250" i="11" l="1"/>
  <c r="E260" i="11"/>
  <c r="G225" i="8"/>
  <c r="K245" i="11"/>
  <c r="P252" i="11" s="1"/>
  <c r="R252" i="11" s="1"/>
  <c r="L249" i="11"/>
  <c r="O258" i="11"/>
  <c r="Q258" i="11" s="1"/>
  <c r="L250" i="11"/>
  <c r="M247" i="11"/>
  <c r="G246" i="11"/>
  <c r="H252" i="11" s="1"/>
  <c r="C246" i="11"/>
  <c r="P253" i="11"/>
  <c r="R253" i="11" s="1"/>
  <c r="C245" i="11"/>
  <c r="E258" i="11" s="1"/>
  <c r="P254" i="11"/>
  <c r="R254" i="11" s="1"/>
  <c r="M248" i="11"/>
  <c r="C226" i="7"/>
  <c r="C225" i="7"/>
  <c r="E225" i="7"/>
  <c r="C226" i="8"/>
  <c r="C225" i="8"/>
  <c r="E225" i="8"/>
  <c r="C226" i="12"/>
  <c r="C225" i="12"/>
  <c r="E225" i="12"/>
  <c r="K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L248" i="11"/>
  <c r="O255" i="11" s="1"/>
  <c r="Q255" i="11" s="1"/>
  <c r="H251" i="11"/>
  <c r="M246" i="11"/>
  <c r="N250" i="11"/>
  <c r="N251" i="11"/>
  <c r="O257" i="11"/>
  <c r="Q257" i="11" s="1"/>
  <c r="O256" i="11"/>
  <c r="Q256" i="11" s="1"/>
  <c r="L247" i="11"/>
  <c r="P251" i="11"/>
  <c r="R251" i="11" s="1"/>
  <c r="M245" i="11"/>
  <c r="G223" i="7"/>
  <c r="E223" i="7"/>
  <c r="C223" i="7"/>
  <c r="G223" i="8"/>
  <c r="E223" i="8"/>
  <c r="C223" i="8"/>
  <c r="G223" i="12"/>
  <c r="E223" i="12"/>
  <c r="C223" i="12"/>
  <c r="G243" i="11"/>
  <c r="H249" i="11" s="1"/>
  <c r="K243" i="11"/>
  <c r="C243" i="11"/>
  <c r="N249" i="11" l="1"/>
  <c r="D246" i="11"/>
  <c r="E256" i="11"/>
  <c r="N248" i="11"/>
  <c r="L246" i="11"/>
  <c r="O254" i="11"/>
  <c r="Q254" i="11" s="1"/>
  <c r="P250" i="11"/>
  <c r="R250" i="11" s="1"/>
  <c r="M244" i="11"/>
  <c r="K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N247" i="11"/>
  <c r="L245" i="11"/>
  <c r="O253" i="11"/>
  <c r="Q253" i="11" s="1"/>
  <c r="P249" i="11"/>
  <c r="R249" i="11" s="1"/>
  <c r="M243" i="11"/>
  <c r="G221" i="7"/>
  <c r="C221" i="7"/>
  <c r="G221" i="8"/>
  <c r="E221" i="8"/>
  <c r="C221" i="8"/>
  <c r="G221" i="12"/>
  <c r="E221" i="12"/>
  <c r="C221" i="12"/>
  <c r="K241" i="11"/>
  <c r="G241" i="11"/>
  <c r="H247" i="11" s="1"/>
  <c r="C241" i="11"/>
  <c r="D244" i="11" l="1"/>
  <c r="E254" i="11"/>
  <c r="N246" i="11"/>
  <c r="O252" i="11"/>
  <c r="Q252" i="11" s="1"/>
  <c r="L244" i="11"/>
  <c r="M242" i="11"/>
  <c r="P248" i="11"/>
  <c r="R248" i="11" s="1"/>
  <c r="K240" i="11"/>
  <c r="G240" i="11"/>
  <c r="H246" i="11" s="1"/>
  <c r="C240" i="11"/>
  <c r="K239" i="11"/>
  <c r="I238" i="11"/>
  <c r="F238" i="11"/>
  <c r="G239" i="11" s="1"/>
  <c r="B238" i="11"/>
  <c r="K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N245" i="11"/>
  <c r="L243" i="11"/>
  <c r="O251" i="11"/>
  <c r="Q251" i="11" s="1"/>
  <c r="L242" i="11"/>
  <c r="K238" i="11"/>
  <c r="P244" i="11"/>
  <c r="R244" i="11" s="1"/>
  <c r="P246" i="11"/>
  <c r="R246" i="11" s="1"/>
  <c r="M241" i="11"/>
  <c r="P247" i="11"/>
  <c r="R247" i="11" s="1"/>
  <c r="M240" i="11"/>
  <c r="C239" i="11"/>
  <c r="C238" i="11"/>
  <c r="G238" i="11"/>
  <c r="H244" i="11" s="1"/>
  <c r="C219" i="12"/>
  <c r="C218" i="12"/>
  <c r="E218" i="12"/>
  <c r="C219" i="8"/>
  <c r="C218" i="8"/>
  <c r="E218" i="8"/>
  <c r="K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N243" i="11"/>
  <c r="N244" i="11"/>
  <c r="L239" i="11"/>
  <c r="L241" i="11"/>
  <c r="O249" i="11"/>
  <c r="Q249" i="11" s="1"/>
  <c r="O250" i="11"/>
  <c r="Q250" i="11" s="1"/>
  <c r="M239" i="11"/>
  <c r="L240" i="11"/>
  <c r="M238" i="11"/>
  <c r="P245" i="11"/>
  <c r="R245" i="11" s="1"/>
  <c r="D240" i="11"/>
  <c r="M237" i="11"/>
  <c r="P243" i="11"/>
  <c r="R243" i="11" s="1"/>
  <c r="K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N240" i="11"/>
  <c r="N241" i="11"/>
  <c r="N242" i="11"/>
  <c r="L238" i="11"/>
  <c r="O247" i="11"/>
  <c r="Q247" i="11" s="1"/>
  <c r="O246" i="11"/>
  <c r="Q246" i="11" s="1"/>
  <c r="O248" i="11"/>
  <c r="Q248" i="11" s="1"/>
  <c r="M236" i="11"/>
  <c r="P242" i="11"/>
  <c r="R242" i="11" s="1"/>
  <c r="K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N239" i="11"/>
  <c r="O245" i="11"/>
  <c r="Q245" i="11" s="1"/>
  <c r="L237" i="11"/>
  <c r="P241" i="11"/>
  <c r="R241" i="11" s="1"/>
  <c r="M235" i="11"/>
  <c r="K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N238" i="11"/>
  <c r="L236" i="11"/>
  <c r="N237" i="11" s="1"/>
  <c r="O244" i="11"/>
  <c r="Q244" i="11" s="1"/>
  <c r="G232" i="11"/>
  <c r="H238" i="11" s="1"/>
  <c r="K232" i="11"/>
  <c r="P239" i="11" s="1"/>
  <c r="R239" i="11" s="1"/>
  <c r="C231" i="11"/>
  <c r="G231" i="11"/>
  <c r="K231" i="11"/>
  <c r="P240" i="11"/>
  <c r="R240" i="11" s="1"/>
  <c r="M234" i="11"/>
  <c r="K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L233" i="11"/>
  <c r="O243" i="11"/>
  <c r="Q243" i="11" s="1"/>
  <c r="L234" i="11"/>
  <c r="M233" i="11"/>
  <c r="L235" i="11"/>
  <c r="D233" i="11"/>
  <c r="M232" i="11"/>
  <c r="P237" i="11"/>
  <c r="R237" i="11" s="1"/>
  <c r="P238" i="11"/>
  <c r="R238" i="11" s="1"/>
  <c r="M231" i="11"/>
  <c r="K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N235" i="11" l="1"/>
  <c r="N234" i="11"/>
  <c r="D232" i="11"/>
  <c r="E242" i="11"/>
  <c r="N236" i="11"/>
  <c r="L232" i="11"/>
  <c r="N233" i="11" s="1"/>
  <c r="O240" i="11"/>
  <c r="Q240" i="11" s="1"/>
  <c r="O242" i="11"/>
  <c r="Q242" i="11" s="1"/>
  <c r="O241" i="11"/>
  <c r="Q241" i="11" s="1"/>
  <c r="P236" i="11"/>
  <c r="R236" i="11" s="1"/>
  <c r="M230" i="11"/>
  <c r="K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O239" i="11"/>
  <c r="Q239" i="11" s="1"/>
  <c r="L231" i="11"/>
  <c r="P235" i="11"/>
  <c r="R235" i="11" s="1"/>
  <c r="M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K227" i="11"/>
  <c r="G227" i="11"/>
  <c r="H233" i="11" s="1"/>
  <c r="C227" i="11"/>
  <c r="K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N232" i="11"/>
  <c r="O238" i="11"/>
  <c r="Q238" i="11" s="1"/>
  <c r="L230" i="11"/>
  <c r="L229" i="11"/>
  <c r="D229" i="11"/>
  <c r="G177" i="12"/>
  <c r="P233" i="11"/>
  <c r="R233" i="11" s="1"/>
  <c r="M228" i="11"/>
  <c r="P234" i="11"/>
  <c r="R234" i="11" s="1"/>
  <c r="M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K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N230" i="11"/>
  <c r="N231" i="11"/>
  <c r="L228" i="11"/>
  <c r="O237" i="11"/>
  <c r="Q237" i="11" s="1"/>
  <c r="O236" i="11"/>
  <c r="Q236" i="11" s="1"/>
  <c r="I224" i="11"/>
  <c r="F204" i="12" s="1"/>
  <c r="G204" i="12" s="1"/>
  <c r="F203" i="12"/>
  <c r="G203" i="12" s="1"/>
  <c r="P232" i="11"/>
  <c r="R232" i="11" s="1"/>
  <c r="K223" i="11"/>
  <c r="B224" i="11"/>
  <c r="C225" i="11" s="1"/>
  <c r="M226" i="11"/>
  <c r="C205" i="12"/>
  <c r="C204" i="12"/>
  <c r="G204" i="8"/>
  <c r="C204" i="8"/>
  <c r="K222" i="11"/>
  <c r="G222" i="11"/>
  <c r="H228" i="11" s="1"/>
  <c r="C222" i="11"/>
  <c r="G202" i="8"/>
  <c r="E202" i="8"/>
  <c r="C202" i="8"/>
  <c r="K221" i="11"/>
  <c r="G221" i="11"/>
  <c r="H227" i="11" s="1"/>
  <c r="C221" i="11"/>
  <c r="K220" i="11"/>
  <c r="G220" i="11"/>
  <c r="C220" i="11"/>
  <c r="K219" i="11"/>
  <c r="G219" i="11"/>
  <c r="C219" i="11"/>
  <c r="K218" i="11"/>
  <c r="I217" i="11"/>
  <c r="F217" i="11"/>
  <c r="B217" i="11"/>
  <c r="K216" i="11"/>
  <c r="G216" i="11"/>
  <c r="C216" i="11"/>
  <c r="K215" i="11"/>
  <c r="G215" i="11"/>
  <c r="C215" i="11"/>
  <c r="K214" i="11"/>
  <c r="G214" i="11"/>
  <c r="C214" i="11"/>
  <c r="K213" i="11"/>
  <c r="G213" i="11"/>
  <c r="C213" i="11"/>
  <c r="K212" i="11"/>
  <c r="I210" i="11"/>
  <c r="F210" i="11"/>
  <c r="F211" i="11" s="1"/>
  <c r="G211" i="11" s="1"/>
  <c r="B210" i="11"/>
  <c r="B211" i="11" s="1"/>
  <c r="C212" i="11" s="1"/>
  <c r="K209" i="11"/>
  <c r="G209" i="11"/>
  <c r="C209" i="11"/>
  <c r="K208" i="11"/>
  <c r="G208" i="11"/>
  <c r="C208" i="11"/>
  <c r="K207" i="11"/>
  <c r="G207" i="11"/>
  <c r="C207" i="11"/>
  <c r="K206" i="11"/>
  <c r="G206" i="11"/>
  <c r="C206" i="11"/>
  <c r="K205" i="11"/>
  <c r="G205" i="11"/>
  <c r="C205" i="11"/>
  <c r="K204" i="11"/>
  <c r="I203" i="11"/>
  <c r="F203" i="11"/>
  <c r="G203" i="11" s="1"/>
  <c r="B203" i="11"/>
  <c r="C204" i="11" s="1"/>
  <c r="K202" i="11"/>
  <c r="G202" i="11"/>
  <c r="C202" i="11"/>
  <c r="K201" i="11"/>
  <c r="G201" i="11"/>
  <c r="C201" i="11"/>
  <c r="K200" i="11"/>
  <c r="G200" i="11"/>
  <c r="C200" i="11"/>
  <c r="K199" i="11"/>
  <c r="G199" i="11"/>
  <c r="C199" i="11"/>
  <c r="K198" i="11"/>
  <c r="G198" i="11"/>
  <c r="C198" i="11"/>
  <c r="K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K123" i="11"/>
  <c r="G123" i="11"/>
  <c r="C123" i="11"/>
  <c r="K122" i="11"/>
  <c r="G122" i="11"/>
  <c r="C122" i="11"/>
  <c r="K121" i="11"/>
  <c r="G121" i="11"/>
  <c r="C121" i="11"/>
  <c r="K120" i="11"/>
  <c r="I119" i="11"/>
  <c r="F119" i="11"/>
  <c r="G120" i="11" s="1"/>
  <c r="B119" i="11"/>
  <c r="C120" i="11" s="1"/>
  <c r="K118" i="11"/>
  <c r="G118" i="11"/>
  <c r="C118" i="11"/>
  <c r="K117" i="11"/>
  <c r="I115" i="11"/>
  <c r="I116" i="11" s="1"/>
  <c r="F115" i="11"/>
  <c r="F116" i="11" s="1"/>
  <c r="B115" i="11"/>
  <c r="B116" i="11" s="1"/>
  <c r="K114" i="11"/>
  <c r="G114" i="11"/>
  <c r="C114" i="11"/>
  <c r="K113" i="11"/>
  <c r="I112" i="11"/>
  <c r="F112" i="11"/>
  <c r="G112" i="11" s="1"/>
  <c r="B112" i="11"/>
  <c r="C113" i="11" s="1"/>
  <c r="K111" i="11"/>
  <c r="G111" i="11"/>
  <c r="C111" i="11"/>
  <c r="K110" i="11"/>
  <c r="G110" i="11"/>
  <c r="C110" i="11"/>
  <c r="K109" i="11"/>
  <c r="G109" i="11"/>
  <c r="C109" i="11"/>
  <c r="K108" i="11"/>
  <c r="G108" i="11"/>
  <c r="C108" i="11"/>
  <c r="K107" i="11"/>
  <c r="G107" i="11"/>
  <c r="C107" i="11"/>
  <c r="K106" i="11"/>
  <c r="I105" i="11"/>
  <c r="F105" i="11"/>
  <c r="G106" i="11" s="1"/>
  <c r="B105" i="11"/>
  <c r="C106" i="11" s="1"/>
  <c r="K104" i="11"/>
  <c r="G104" i="11"/>
  <c r="C104" i="11"/>
  <c r="K103" i="11"/>
  <c r="G103" i="11"/>
  <c r="C103" i="11"/>
  <c r="K102" i="11"/>
  <c r="G102" i="11"/>
  <c r="C102" i="11"/>
  <c r="K101" i="11"/>
  <c r="G101" i="11"/>
  <c r="C101" i="11"/>
  <c r="K100" i="11"/>
  <c r="G100" i="11"/>
  <c r="C100" i="11"/>
  <c r="K99" i="11"/>
  <c r="I98" i="11"/>
  <c r="F98" i="11"/>
  <c r="G98" i="11" s="1"/>
  <c r="B98" i="11"/>
  <c r="C99" i="11" s="1"/>
  <c r="K97" i="11"/>
  <c r="G97" i="11"/>
  <c r="C97" i="11"/>
  <c r="K96" i="11"/>
  <c r="G96" i="11"/>
  <c r="C96" i="11"/>
  <c r="K95" i="11"/>
  <c r="G95" i="11"/>
  <c r="C95" i="11"/>
  <c r="K94" i="11"/>
  <c r="G94" i="11"/>
  <c r="C94" i="11"/>
  <c r="K93" i="11"/>
  <c r="G93" i="11"/>
  <c r="C93" i="11"/>
  <c r="K92" i="11"/>
  <c r="I91" i="11"/>
  <c r="F91" i="11"/>
  <c r="G92" i="11" s="1"/>
  <c r="B91" i="11"/>
  <c r="C92" i="11" s="1"/>
  <c r="K90" i="11"/>
  <c r="G90" i="11"/>
  <c r="C90" i="11"/>
  <c r="K89" i="11"/>
  <c r="F88" i="11"/>
  <c r="G88" i="11" s="1"/>
  <c r="B88" i="11"/>
  <c r="C89" i="11" s="1"/>
  <c r="K87" i="11"/>
  <c r="G87" i="11"/>
  <c r="C87" i="11"/>
  <c r="K86" i="11"/>
  <c r="G86" i="11"/>
  <c r="C86" i="11"/>
  <c r="K85" i="11"/>
  <c r="I84" i="11"/>
  <c r="F84" i="11"/>
  <c r="G85" i="11" s="1"/>
  <c r="B84" i="11"/>
  <c r="C85" i="11" s="1"/>
  <c r="K83" i="11"/>
  <c r="G83" i="11"/>
  <c r="C83" i="11"/>
  <c r="K82" i="11"/>
  <c r="G82" i="11"/>
  <c r="C82" i="11"/>
  <c r="K81" i="11"/>
  <c r="G81" i="11"/>
  <c r="C81" i="11"/>
  <c r="K80" i="11"/>
  <c r="G80" i="11"/>
  <c r="C80" i="11"/>
  <c r="K79" i="11"/>
  <c r="G79" i="11"/>
  <c r="C79" i="11"/>
  <c r="K78" i="11"/>
  <c r="G78" i="11"/>
  <c r="G77" i="11"/>
  <c r="B77" i="11"/>
  <c r="C78" i="11" s="1"/>
  <c r="K76" i="11"/>
  <c r="G76" i="11"/>
  <c r="C76" i="11"/>
  <c r="K75" i="11"/>
  <c r="G75" i="11"/>
  <c r="C75" i="11"/>
  <c r="K74" i="11"/>
  <c r="G74" i="11"/>
  <c r="C74" i="11"/>
  <c r="K73" i="11"/>
  <c r="G73" i="11"/>
  <c r="C73" i="11"/>
  <c r="K72" i="11"/>
  <c r="G72" i="11"/>
  <c r="G71" i="11"/>
  <c r="I70" i="11"/>
  <c r="I71" i="11" s="1"/>
  <c r="G70" i="11"/>
  <c r="B70" i="11"/>
  <c r="B71" i="11" s="1"/>
  <c r="K69" i="11"/>
  <c r="G69" i="11"/>
  <c r="C69" i="11"/>
  <c r="K68" i="11"/>
  <c r="G68" i="11"/>
  <c r="C68" i="11"/>
  <c r="K67" i="11"/>
  <c r="G67" i="11"/>
  <c r="C67" i="11"/>
  <c r="K66" i="11"/>
  <c r="G66" i="11"/>
  <c r="C66" i="11"/>
  <c r="K65" i="11"/>
  <c r="G65" i="11"/>
  <c r="C65" i="11"/>
  <c r="I64" i="11"/>
  <c r="K64" i="11" s="1"/>
  <c r="F63" i="11"/>
  <c r="G63" i="11" s="1"/>
  <c r="B63" i="11"/>
  <c r="C64" i="11" s="1"/>
  <c r="K62" i="11"/>
  <c r="G62" i="11"/>
  <c r="C62" i="11"/>
  <c r="K61" i="11"/>
  <c r="G61" i="11"/>
  <c r="C61" i="11"/>
  <c r="K60" i="11"/>
  <c r="G60" i="11"/>
  <c r="I59" i="11"/>
  <c r="G59" i="11"/>
  <c r="B59" i="11"/>
  <c r="C60" i="11" s="1"/>
  <c r="K58" i="11"/>
  <c r="G58" i="11"/>
  <c r="C58" i="11"/>
  <c r="K57" i="11"/>
  <c r="G57" i="11"/>
  <c r="I56" i="11"/>
  <c r="G56" i="11"/>
  <c r="B56" i="11"/>
  <c r="G55" i="11"/>
  <c r="C55" i="11"/>
  <c r="K54" i="11"/>
  <c r="G54" i="11"/>
  <c r="C54" i="11"/>
  <c r="K53" i="11"/>
  <c r="G53" i="11"/>
  <c r="C53" i="11"/>
  <c r="K52" i="11"/>
  <c r="G52" i="11"/>
  <c r="C52" i="11"/>
  <c r="K51" i="11"/>
  <c r="G51" i="11"/>
  <c r="C51" i="11"/>
  <c r="K50" i="11"/>
  <c r="I49" i="11"/>
  <c r="F49" i="11"/>
  <c r="G50" i="11" s="1"/>
  <c r="B49" i="11"/>
  <c r="C50" i="11" s="1"/>
  <c r="K48" i="11"/>
  <c r="G48" i="11"/>
  <c r="G47" i="11"/>
  <c r="B47" i="11"/>
  <c r="K47" i="11" s="1"/>
  <c r="K46" i="11"/>
  <c r="G46" i="11"/>
  <c r="C46" i="11"/>
  <c r="K45" i="11"/>
  <c r="G45" i="11"/>
  <c r="C45" i="11"/>
  <c r="K44" i="11"/>
  <c r="G44" i="11"/>
  <c r="C44" i="11"/>
  <c r="K43" i="11"/>
  <c r="I42" i="11"/>
  <c r="F42" i="11"/>
  <c r="G43" i="11" s="1"/>
  <c r="B42" i="11"/>
  <c r="K41" i="11"/>
  <c r="G41" i="11"/>
  <c r="C41" i="11"/>
  <c r="K40" i="11"/>
  <c r="G40" i="11"/>
  <c r="C40" i="11"/>
  <c r="K39" i="11"/>
  <c r="G39" i="11"/>
  <c r="C39" i="11"/>
  <c r="K38" i="11"/>
  <c r="G38" i="11"/>
  <c r="I37" i="11"/>
  <c r="G37" i="11"/>
  <c r="B37" i="11"/>
  <c r="K36" i="11"/>
  <c r="G36" i="11"/>
  <c r="C36" i="11"/>
  <c r="K35" i="11"/>
  <c r="G35" i="11"/>
  <c r="C35" i="11"/>
  <c r="K34" i="11"/>
  <c r="G34" i="11"/>
  <c r="C34" i="11"/>
  <c r="K33" i="11"/>
  <c r="G33" i="11"/>
  <c r="C33" i="11"/>
  <c r="K32" i="11"/>
  <c r="G32" i="11"/>
  <c r="C32" i="11"/>
  <c r="K31" i="11"/>
  <c r="G31" i="11"/>
  <c r="C31" i="11"/>
  <c r="K30" i="11"/>
  <c r="G30" i="11"/>
  <c r="C30" i="11"/>
  <c r="K29" i="11"/>
  <c r="G29" i="11"/>
  <c r="I28" i="11"/>
  <c r="G28" i="11"/>
  <c r="B28" i="11"/>
  <c r="C29" i="11" s="1"/>
  <c r="I27" i="11"/>
  <c r="G27" i="11"/>
  <c r="B27" i="11"/>
  <c r="I26" i="11"/>
  <c r="G26" i="11"/>
  <c r="B26" i="11"/>
  <c r="I25" i="11"/>
  <c r="G25" i="11"/>
  <c r="B25" i="11"/>
  <c r="K24" i="11"/>
  <c r="G24" i="11"/>
  <c r="C24" i="11"/>
  <c r="K23" i="11"/>
  <c r="C23" i="11"/>
  <c r="K22" i="11"/>
  <c r="E202" i="7"/>
  <c r="C202" i="7"/>
  <c r="G202" i="7"/>
  <c r="H34" i="11" l="1"/>
  <c r="H58" i="11"/>
  <c r="K37" i="11"/>
  <c r="H189" i="11"/>
  <c r="K56" i="11"/>
  <c r="H37" i="11"/>
  <c r="D20" i="11"/>
  <c r="E23" i="11"/>
  <c r="D21" i="11"/>
  <c r="E24" i="11"/>
  <c r="D228" i="11"/>
  <c r="E238" i="11"/>
  <c r="M22" i="11"/>
  <c r="L20" i="11"/>
  <c r="L19" i="11"/>
  <c r="L21" i="11"/>
  <c r="H26" i="11"/>
  <c r="H25" i="11"/>
  <c r="H24" i="11"/>
  <c r="H27" i="11"/>
  <c r="H32" i="11"/>
  <c r="H35" i="11"/>
  <c r="H30" i="11"/>
  <c r="K27" i="11"/>
  <c r="P34" i="11" s="1"/>
  <c r="R34" i="11" s="1"/>
  <c r="K25" i="11"/>
  <c r="P32" i="11" s="1"/>
  <c r="R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N229" i="11"/>
  <c r="L33" i="11"/>
  <c r="L35" i="11"/>
  <c r="L37" i="11"/>
  <c r="K55" i="11"/>
  <c r="L54" i="11" s="1"/>
  <c r="O235" i="11"/>
  <c r="Q235" i="11" s="1"/>
  <c r="L32" i="11"/>
  <c r="L34" i="11"/>
  <c r="L36" i="11"/>
  <c r="L38" i="11"/>
  <c r="D32" i="11"/>
  <c r="D33" i="11"/>
  <c r="C84" i="11"/>
  <c r="G84" i="11"/>
  <c r="C105" i="11"/>
  <c r="G105" i="11"/>
  <c r="H111" i="11" s="1"/>
  <c r="K105" i="11"/>
  <c r="M105" i="11" s="1"/>
  <c r="K42" i="11"/>
  <c r="M42" i="11" s="1"/>
  <c r="C49" i="11"/>
  <c r="G49" i="11"/>
  <c r="H55" i="11" s="1"/>
  <c r="K49" i="11"/>
  <c r="P56" i="11" s="1"/>
  <c r="R56" i="11" s="1"/>
  <c r="K84" i="11"/>
  <c r="M84" i="11" s="1"/>
  <c r="C210" i="11"/>
  <c r="G210" i="11"/>
  <c r="K210" i="11"/>
  <c r="K224" i="11"/>
  <c r="L224" i="11" s="1"/>
  <c r="C91" i="11"/>
  <c r="G91" i="11"/>
  <c r="H97" i="11" s="1"/>
  <c r="K91" i="11"/>
  <c r="L92" i="11" s="1"/>
  <c r="C115" i="11"/>
  <c r="G115" i="11"/>
  <c r="K115" i="11"/>
  <c r="P115" i="11" s="1"/>
  <c r="R115" i="11" s="1"/>
  <c r="C119" i="11"/>
  <c r="G119" i="11"/>
  <c r="H125" i="11" s="1"/>
  <c r="K119" i="11"/>
  <c r="M120" i="11" s="1"/>
  <c r="C147" i="11"/>
  <c r="G147" i="11"/>
  <c r="H153" i="11" s="1"/>
  <c r="C161" i="11"/>
  <c r="G161" i="11"/>
  <c r="H167" i="11" s="1"/>
  <c r="C175" i="11"/>
  <c r="G175" i="11"/>
  <c r="G212" i="11"/>
  <c r="P64" i="11"/>
  <c r="R64" i="11" s="1"/>
  <c r="M24" i="11"/>
  <c r="C25" i="11"/>
  <c r="P30" i="11"/>
  <c r="R30" i="11" s="1"/>
  <c r="M30" i="11"/>
  <c r="M32" i="11"/>
  <c r="M34" i="11"/>
  <c r="P36" i="11"/>
  <c r="R36" i="11" s="1"/>
  <c r="M36" i="11"/>
  <c r="C37" i="11"/>
  <c r="P39" i="11"/>
  <c r="R39" i="11" s="1"/>
  <c r="M39" i="11"/>
  <c r="P41" i="11"/>
  <c r="R41" i="11" s="1"/>
  <c r="M41" i="11"/>
  <c r="P43" i="11"/>
  <c r="R43" i="11" s="1"/>
  <c r="P45" i="11"/>
  <c r="R45" i="11" s="1"/>
  <c r="M45" i="11"/>
  <c r="P47" i="11"/>
  <c r="R47" i="11" s="1"/>
  <c r="M47" i="11"/>
  <c r="P51" i="11"/>
  <c r="R51" i="11" s="1"/>
  <c r="M51" i="11"/>
  <c r="P53" i="11"/>
  <c r="R53" i="11" s="1"/>
  <c r="M53" i="11"/>
  <c r="C56" i="11"/>
  <c r="P58" i="11"/>
  <c r="R58" i="11" s="1"/>
  <c r="M58" i="11"/>
  <c r="P61" i="11"/>
  <c r="R61" i="11" s="1"/>
  <c r="M61" i="11"/>
  <c r="P65" i="11"/>
  <c r="R65" i="11" s="1"/>
  <c r="M65" i="11"/>
  <c r="P67" i="11"/>
  <c r="R67" i="11" s="1"/>
  <c r="M67" i="11"/>
  <c r="P69" i="11"/>
  <c r="R69" i="11" s="1"/>
  <c r="M69" i="11"/>
  <c r="P73" i="11"/>
  <c r="R73" i="11" s="1"/>
  <c r="M73" i="11"/>
  <c r="P75" i="11"/>
  <c r="R75" i="11" s="1"/>
  <c r="M75" i="11"/>
  <c r="P79" i="11"/>
  <c r="R79" i="11" s="1"/>
  <c r="M79" i="11"/>
  <c r="P81" i="11"/>
  <c r="R81" i="11" s="1"/>
  <c r="M81" i="11"/>
  <c r="P83" i="11"/>
  <c r="R83" i="11" s="1"/>
  <c r="M83" i="11"/>
  <c r="P85" i="11"/>
  <c r="R85" i="11" s="1"/>
  <c r="P87" i="11"/>
  <c r="R87" i="11" s="1"/>
  <c r="M87" i="11"/>
  <c r="P90" i="11"/>
  <c r="R90" i="11" s="1"/>
  <c r="M90" i="11"/>
  <c r="P92" i="11"/>
  <c r="R92" i="11" s="1"/>
  <c r="P94" i="11"/>
  <c r="R94" i="11" s="1"/>
  <c r="M94" i="11"/>
  <c r="P96" i="11"/>
  <c r="R96" i="11" s="1"/>
  <c r="M96" i="11"/>
  <c r="G99" i="11"/>
  <c r="P100" i="11"/>
  <c r="R100" i="11" s="1"/>
  <c r="M100" i="11"/>
  <c r="P102" i="11"/>
  <c r="R102" i="11" s="1"/>
  <c r="M102" i="11"/>
  <c r="P104" i="11"/>
  <c r="R104" i="11" s="1"/>
  <c r="M104" i="11"/>
  <c r="P106" i="11"/>
  <c r="R106" i="11" s="1"/>
  <c r="P108" i="11"/>
  <c r="R108" i="11" s="1"/>
  <c r="M108" i="11"/>
  <c r="P110" i="11"/>
  <c r="R110" i="11" s="1"/>
  <c r="M110" i="11"/>
  <c r="G113" i="11"/>
  <c r="P114" i="11"/>
  <c r="R114" i="11" s="1"/>
  <c r="M114" i="11"/>
  <c r="P118" i="11"/>
  <c r="R118" i="11" s="1"/>
  <c r="M118" i="11"/>
  <c r="P120" i="11"/>
  <c r="R120" i="11" s="1"/>
  <c r="M122" i="11"/>
  <c r="G141" i="11"/>
  <c r="G155" i="11"/>
  <c r="G169" i="11"/>
  <c r="G190" i="11"/>
  <c r="M199" i="11"/>
  <c r="M201" i="11"/>
  <c r="G204" i="11"/>
  <c r="P205" i="11"/>
  <c r="R205" i="11" s="1"/>
  <c r="M205" i="11"/>
  <c r="P207" i="11"/>
  <c r="R207" i="11" s="1"/>
  <c r="M207" i="11"/>
  <c r="P209" i="11"/>
  <c r="R209" i="11" s="1"/>
  <c r="M209" i="11"/>
  <c r="P213" i="11"/>
  <c r="R213" i="11" s="1"/>
  <c r="M213" i="11"/>
  <c r="P215" i="11"/>
  <c r="R215" i="11" s="1"/>
  <c r="M215" i="11"/>
  <c r="P219" i="11"/>
  <c r="R219" i="11" s="1"/>
  <c r="M219" i="11"/>
  <c r="P226" i="11"/>
  <c r="R226" i="11" s="1"/>
  <c r="P221" i="11"/>
  <c r="R221" i="11" s="1"/>
  <c r="M221" i="11"/>
  <c r="P228" i="11"/>
  <c r="R228" i="11" s="1"/>
  <c r="P222" i="11"/>
  <c r="R222" i="11" s="1"/>
  <c r="P229" i="11"/>
  <c r="R229" i="11" s="1"/>
  <c r="M222" i="11"/>
  <c r="M225" i="11"/>
  <c r="M23" i="11"/>
  <c r="C26" i="11"/>
  <c r="P29" i="11"/>
  <c r="R29" i="11" s="1"/>
  <c r="P31" i="11"/>
  <c r="R31" i="11" s="1"/>
  <c r="M31" i="11"/>
  <c r="M33" i="11"/>
  <c r="M35" i="11"/>
  <c r="P37" i="11"/>
  <c r="R37" i="11" s="1"/>
  <c r="M37" i="11"/>
  <c r="C38" i="11"/>
  <c r="P38" i="11"/>
  <c r="R38" i="11" s="1"/>
  <c r="M38" i="11"/>
  <c r="P40" i="11"/>
  <c r="R40" i="11" s="1"/>
  <c r="M40" i="11"/>
  <c r="P44" i="11"/>
  <c r="R44" i="11" s="1"/>
  <c r="M44" i="11"/>
  <c r="P46" i="11"/>
  <c r="R46" i="11" s="1"/>
  <c r="M46" i="11"/>
  <c r="P48" i="11"/>
  <c r="R48" i="11" s="1"/>
  <c r="M48" i="11"/>
  <c r="P50" i="11"/>
  <c r="R50" i="11" s="1"/>
  <c r="P52" i="11"/>
  <c r="R52" i="11" s="1"/>
  <c r="M52" i="11"/>
  <c r="P54" i="11"/>
  <c r="R54" i="11" s="1"/>
  <c r="M54" i="11"/>
  <c r="C57" i="11"/>
  <c r="P57" i="11"/>
  <c r="R57" i="11" s="1"/>
  <c r="M57" i="11"/>
  <c r="P60" i="11"/>
  <c r="R60" i="11" s="1"/>
  <c r="M62" i="11"/>
  <c r="M66" i="11"/>
  <c r="P68" i="11"/>
  <c r="R68" i="11" s="1"/>
  <c r="M68" i="11"/>
  <c r="P72" i="11"/>
  <c r="R72" i="11" s="1"/>
  <c r="P74" i="11"/>
  <c r="R74" i="11" s="1"/>
  <c r="M74" i="11"/>
  <c r="P76" i="11"/>
  <c r="R76" i="11" s="1"/>
  <c r="M76" i="11"/>
  <c r="C77" i="11"/>
  <c r="E86" i="11" s="1"/>
  <c r="K77" i="11"/>
  <c r="P80" i="11"/>
  <c r="R80" i="11" s="1"/>
  <c r="M80" i="11"/>
  <c r="P82" i="11"/>
  <c r="R82" i="11" s="1"/>
  <c r="M82" i="11"/>
  <c r="P86" i="11"/>
  <c r="R86" i="11" s="1"/>
  <c r="M86" i="11"/>
  <c r="P89" i="11"/>
  <c r="R89" i="11" s="1"/>
  <c r="P93" i="11"/>
  <c r="R93" i="11" s="1"/>
  <c r="M93" i="11"/>
  <c r="M95" i="11"/>
  <c r="P97" i="11"/>
  <c r="R97" i="11" s="1"/>
  <c r="M97" i="11"/>
  <c r="C98" i="11"/>
  <c r="K98" i="11"/>
  <c r="P99" i="11"/>
  <c r="R99" i="11" s="1"/>
  <c r="P101" i="11"/>
  <c r="R101" i="11" s="1"/>
  <c r="M101" i="11"/>
  <c r="P103" i="11"/>
  <c r="R103" i="11" s="1"/>
  <c r="M103" i="11"/>
  <c r="P107" i="11"/>
  <c r="R107" i="11" s="1"/>
  <c r="M107" i="11"/>
  <c r="P109" i="11"/>
  <c r="R109" i="11" s="1"/>
  <c r="M109" i="11"/>
  <c r="P111" i="11"/>
  <c r="R111" i="11" s="1"/>
  <c r="M111" i="11"/>
  <c r="C112" i="11"/>
  <c r="K112" i="11"/>
  <c r="L110" i="11" s="1"/>
  <c r="P113" i="11"/>
  <c r="R113" i="11" s="1"/>
  <c r="P117" i="11"/>
  <c r="R117" i="11" s="1"/>
  <c r="P121" i="11"/>
  <c r="R121" i="11" s="1"/>
  <c r="M121" i="11"/>
  <c r="M123" i="11"/>
  <c r="C140" i="11"/>
  <c r="C154" i="11"/>
  <c r="C168" i="11"/>
  <c r="C189" i="11"/>
  <c r="M198" i="11"/>
  <c r="M200" i="11"/>
  <c r="M202" i="11"/>
  <c r="C203" i="11"/>
  <c r="K203" i="11"/>
  <c r="P204" i="11"/>
  <c r="R204" i="11" s="1"/>
  <c r="P206" i="11"/>
  <c r="R206" i="11" s="1"/>
  <c r="M206" i="11"/>
  <c r="P208" i="11"/>
  <c r="R208" i="11" s="1"/>
  <c r="M208" i="11"/>
  <c r="I211" i="11"/>
  <c r="P212" i="11"/>
  <c r="R212" i="11" s="1"/>
  <c r="P214" i="11"/>
  <c r="R214" i="11" s="1"/>
  <c r="M214" i="11"/>
  <c r="P216" i="11"/>
  <c r="R216" i="11" s="1"/>
  <c r="M216" i="11"/>
  <c r="P220" i="11"/>
  <c r="R220" i="11" s="1"/>
  <c r="M220" i="11"/>
  <c r="P227" i="11"/>
  <c r="R227" i="11" s="1"/>
  <c r="C224" i="11"/>
  <c r="E232" i="11" s="1"/>
  <c r="P223" i="11"/>
  <c r="R223" i="11" s="1"/>
  <c r="P230" i="11"/>
  <c r="R230" i="11" s="1"/>
  <c r="M223" i="11"/>
  <c r="P225" i="11"/>
  <c r="R225" i="11" s="1"/>
  <c r="K71" i="11"/>
  <c r="C72" i="11"/>
  <c r="C71" i="11"/>
  <c r="C117" i="11"/>
  <c r="K116" i="11"/>
  <c r="C116" i="11"/>
  <c r="G117" i="11"/>
  <c r="G116" i="11"/>
  <c r="K124" i="11"/>
  <c r="K26" i="11"/>
  <c r="C27" i="11"/>
  <c r="K28" i="11"/>
  <c r="L31" i="11" s="1"/>
  <c r="C43" i="11"/>
  <c r="C48" i="11"/>
  <c r="K59" i="11"/>
  <c r="K63" i="11"/>
  <c r="G64" i="11"/>
  <c r="H70" i="11" s="1"/>
  <c r="K70" i="11"/>
  <c r="K88" i="11"/>
  <c r="G89" i="11"/>
  <c r="C127" i="11"/>
  <c r="B134" i="11"/>
  <c r="G134" i="11"/>
  <c r="H140" i="11" s="1"/>
  <c r="G176" i="11"/>
  <c r="K217" i="11"/>
  <c r="L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P62" i="11" l="1"/>
  <c r="R62" i="11" s="1"/>
  <c r="H182" i="11"/>
  <c r="L57" i="11"/>
  <c r="E107" i="11"/>
  <c r="D180" i="11"/>
  <c r="M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L24" i="11"/>
  <c r="M50" i="11"/>
  <c r="D198" i="11"/>
  <c r="E182" i="11"/>
  <c r="D196" i="11"/>
  <c r="E91" i="11"/>
  <c r="E74" i="11"/>
  <c r="E72" i="11"/>
  <c r="H123" i="11"/>
  <c r="E59" i="11"/>
  <c r="M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L23" i="11"/>
  <c r="L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L26" i="11"/>
  <c r="L22" i="11"/>
  <c r="N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M113" i="11"/>
  <c r="H175" i="11"/>
  <c r="M115" i="11"/>
  <c r="H161" i="11"/>
  <c r="M55" i="11"/>
  <c r="D184" i="11"/>
  <c r="D214" i="11"/>
  <c r="H116" i="11"/>
  <c r="D129" i="11"/>
  <c r="H210" i="11"/>
  <c r="P122" i="11"/>
  <c r="R122" i="11" s="1"/>
  <c r="L53" i="11"/>
  <c r="N54" i="11" s="1"/>
  <c r="H214" i="11"/>
  <c r="H95" i="11"/>
  <c r="M56" i="11"/>
  <c r="H105" i="11"/>
  <c r="P55" i="11"/>
  <c r="R55" i="11" s="1"/>
  <c r="D197" i="11"/>
  <c r="D195" i="11"/>
  <c r="D193" i="11"/>
  <c r="D183" i="11"/>
  <c r="D181" i="11"/>
  <c r="L55" i="11"/>
  <c r="N55" i="11" s="1"/>
  <c r="N38" i="11"/>
  <c r="N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L89" i="11"/>
  <c r="L226" i="11"/>
  <c r="O233" i="11" s="1"/>
  <c r="Q233" i="11" s="1"/>
  <c r="D62" i="11"/>
  <c r="D46" i="11"/>
  <c r="D74" i="11"/>
  <c r="D147" i="11"/>
  <c r="N36" i="11"/>
  <c r="N32" i="11"/>
  <c r="N37" i="11"/>
  <c r="N33" i="11"/>
  <c r="L121" i="11"/>
  <c r="N35" i="11"/>
  <c r="M72" i="11"/>
  <c r="L74" i="11"/>
  <c r="L73" i="11"/>
  <c r="L66" i="11"/>
  <c r="L29" i="11"/>
  <c r="O36" i="11" s="1"/>
  <c r="Q36" i="11" s="1"/>
  <c r="L206" i="11"/>
  <c r="L101" i="11"/>
  <c r="L80" i="11"/>
  <c r="M91" i="11"/>
  <c r="L118" i="11"/>
  <c r="L227" i="11"/>
  <c r="L87" i="11"/>
  <c r="L45" i="11"/>
  <c r="D204" i="11"/>
  <c r="D190" i="11"/>
  <c r="D186" i="11"/>
  <c r="D163" i="11"/>
  <c r="D159" i="11"/>
  <c r="D154" i="11"/>
  <c r="D149" i="11"/>
  <c r="D145" i="11"/>
  <c r="L108" i="11"/>
  <c r="D64" i="11"/>
  <c r="D203" i="11"/>
  <c r="D100" i="11"/>
  <c r="D65" i="11"/>
  <c r="L225" i="11"/>
  <c r="N225" i="11" s="1"/>
  <c r="L222" i="11"/>
  <c r="L218" i="11"/>
  <c r="L216" i="11"/>
  <c r="N216" i="11" s="1"/>
  <c r="L207" i="11"/>
  <c r="L205" i="11"/>
  <c r="L203" i="11"/>
  <c r="L201" i="11"/>
  <c r="L120" i="11"/>
  <c r="L117" i="11"/>
  <c r="L113" i="11"/>
  <c r="L111" i="11"/>
  <c r="N111" i="11" s="1"/>
  <c r="L109" i="11"/>
  <c r="L107" i="11"/>
  <c r="L105" i="11"/>
  <c r="L103" i="11"/>
  <c r="L99" i="11"/>
  <c r="L97" i="11"/>
  <c r="L95" i="11"/>
  <c r="L93" i="11"/>
  <c r="N93" i="11" s="1"/>
  <c r="L90" i="11"/>
  <c r="L88" i="11"/>
  <c r="L86" i="11"/>
  <c r="L84" i="11"/>
  <c r="L82" i="11"/>
  <c r="L78" i="11"/>
  <c r="L76" i="11"/>
  <c r="L71" i="11"/>
  <c r="L69" i="11"/>
  <c r="L67" i="11"/>
  <c r="L64" i="11"/>
  <c r="L61" i="11"/>
  <c r="L51" i="11"/>
  <c r="L49" i="11"/>
  <c r="L47" i="11"/>
  <c r="O54" i="11" s="1"/>
  <c r="Q54" i="11" s="1"/>
  <c r="L43" i="11"/>
  <c r="L41" i="11"/>
  <c r="L40" i="11"/>
  <c r="O38" i="11"/>
  <c r="Q38" i="11" s="1"/>
  <c r="L27" i="11"/>
  <c r="L223" i="11"/>
  <c r="L221" i="11"/>
  <c r="L219" i="11"/>
  <c r="L217" i="11"/>
  <c r="N217" i="11" s="1"/>
  <c r="L204" i="11"/>
  <c r="L202" i="11"/>
  <c r="L200" i="11"/>
  <c r="L116" i="11"/>
  <c r="L114" i="11"/>
  <c r="L112" i="11"/>
  <c r="L106" i="11"/>
  <c r="L104" i="11"/>
  <c r="L102" i="11"/>
  <c r="L100" i="11"/>
  <c r="L98" i="11"/>
  <c r="L96" i="11"/>
  <c r="L85" i="11"/>
  <c r="L83" i="11"/>
  <c r="L81" i="11"/>
  <c r="L79" i="11"/>
  <c r="L77" i="11"/>
  <c r="L75" i="11"/>
  <c r="L72" i="11"/>
  <c r="L70" i="11"/>
  <c r="L58" i="11"/>
  <c r="L220" i="11"/>
  <c r="L91" i="11"/>
  <c r="L62" i="11"/>
  <c r="L119" i="11"/>
  <c r="L115" i="11"/>
  <c r="L94" i="11"/>
  <c r="M210" i="11"/>
  <c r="D213" i="11"/>
  <c r="L52" i="11"/>
  <c r="D200" i="11"/>
  <c r="D188" i="11"/>
  <c r="D156" i="11"/>
  <c r="D152" i="11"/>
  <c r="D112" i="11"/>
  <c r="D97" i="11"/>
  <c r="D87" i="11"/>
  <c r="D48" i="11"/>
  <c r="D96" i="11"/>
  <c r="D49" i="11"/>
  <c r="O231" i="11"/>
  <c r="Q231" i="11" s="1"/>
  <c r="L68" i="11"/>
  <c r="L65" i="11"/>
  <c r="L63" i="11"/>
  <c r="L60" i="11"/>
  <c r="L59" i="11"/>
  <c r="L56" i="11"/>
  <c r="L50" i="11"/>
  <c r="L48" i="11"/>
  <c r="L46" i="11"/>
  <c r="L44" i="11"/>
  <c r="L42" i="11"/>
  <c r="L39" i="11"/>
  <c r="L30" i="11"/>
  <c r="L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M99" i="11"/>
  <c r="D60" i="11"/>
  <c r="D29" i="11"/>
  <c r="M119" i="11"/>
  <c r="M106" i="11"/>
  <c r="M92" i="11"/>
  <c r="P91" i="11"/>
  <c r="R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M204" i="11"/>
  <c r="K211" i="11"/>
  <c r="P218" i="11" s="1"/>
  <c r="R218" i="11" s="1"/>
  <c r="M78" i="11"/>
  <c r="M218" i="11"/>
  <c r="M117" i="11"/>
  <c r="M89" i="11"/>
  <c r="M60" i="11"/>
  <c r="P49" i="11"/>
  <c r="R49" i="11" s="1"/>
  <c r="P42" i="11"/>
  <c r="R42" i="11" s="1"/>
  <c r="M224" i="11"/>
  <c r="P231" i="11"/>
  <c r="R231" i="11" s="1"/>
  <c r="M85" i="11"/>
  <c r="M43" i="11"/>
  <c r="P63" i="11"/>
  <c r="R63" i="11" s="1"/>
  <c r="M63" i="11"/>
  <c r="M28" i="11"/>
  <c r="P112" i="11"/>
  <c r="R112" i="11" s="1"/>
  <c r="M112" i="11"/>
  <c r="P98" i="11"/>
  <c r="R98" i="11" s="1"/>
  <c r="M98" i="11"/>
  <c r="P77" i="11"/>
  <c r="R77" i="11" s="1"/>
  <c r="M77" i="11"/>
  <c r="M29" i="11"/>
  <c r="M64" i="11"/>
  <c r="P70" i="11"/>
  <c r="R70" i="11" s="1"/>
  <c r="M70" i="11"/>
  <c r="M26" i="11"/>
  <c r="M203" i="11"/>
  <c r="P119" i="11"/>
  <c r="R119" i="11" s="1"/>
  <c r="P84" i="11"/>
  <c r="R84" i="11" s="1"/>
  <c r="P217" i="11"/>
  <c r="R217" i="11" s="1"/>
  <c r="M217" i="11"/>
  <c r="P88" i="11"/>
  <c r="R88" i="11" s="1"/>
  <c r="M88" i="11"/>
  <c r="P59" i="11"/>
  <c r="R59" i="11" s="1"/>
  <c r="M59" i="11"/>
  <c r="P124" i="11"/>
  <c r="R124" i="11" s="1"/>
  <c r="M124" i="11"/>
  <c r="P116" i="11"/>
  <c r="R116" i="11" s="1"/>
  <c r="M116" i="11"/>
  <c r="P71" i="11"/>
  <c r="R71" i="11" s="1"/>
  <c r="M71" i="11"/>
  <c r="P123" i="11"/>
  <c r="R123" i="11" s="1"/>
  <c r="P95" i="11"/>
  <c r="R95" i="11" s="1"/>
  <c r="P78" i="11"/>
  <c r="R78" i="11" s="1"/>
  <c r="P66" i="11"/>
  <c r="R66" i="11" s="1"/>
  <c r="P35" i="11"/>
  <c r="R35" i="11" s="1"/>
  <c r="P33" i="11"/>
  <c r="R33" i="11" s="1"/>
  <c r="P224" i="11"/>
  <c r="R224" i="11" s="1"/>
  <c r="P210" i="11"/>
  <c r="R210" i="11" s="1"/>
  <c r="P105" i="11"/>
  <c r="R105" i="11" s="1"/>
  <c r="M27" i="11"/>
  <c r="K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O224" i="11" l="1"/>
  <c r="Q224" i="11" s="1"/>
  <c r="N90" i="11"/>
  <c r="O226" i="11"/>
  <c r="Q226" i="11" s="1"/>
  <c r="N23" i="11"/>
  <c r="N67" i="11"/>
  <c r="N88" i="11"/>
  <c r="E140" i="11"/>
  <c r="N223" i="11"/>
  <c r="N220" i="11"/>
  <c r="N72" i="11"/>
  <c r="N98" i="11"/>
  <c r="D138" i="11"/>
  <c r="E148" i="11"/>
  <c r="N109" i="11"/>
  <c r="N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N202" i="11"/>
  <c r="N28" i="11"/>
  <c r="N75" i="11"/>
  <c r="N70" i="11"/>
  <c r="N46" i="11"/>
  <c r="N77" i="11"/>
  <c r="N204" i="11"/>
  <c r="N219" i="11"/>
  <c r="O31" i="11"/>
  <c r="Q31" i="11" s="1"/>
  <c r="N24" i="11"/>
  <c r="O35" i="11"/>
  <c r="Q35" i="11" s="1"/>
  <c r="O42" i="11"/>
  <c r="Q42" i="11" s="1"/>
  <c r="N42" i="11"/>
  <c r="O50" i="11"/>
  <c r="Q50" i="11" s="1"/>
  <c r="N50" i="11"/>
  <c r="O56" i="11"/>
  <c r="Q56" i="11" s="1"/>
  <c r="N56" i="11"/>
  <c r="O60" i="11"/>
  <c r="Q60" i="11" s="1"/>
  <c r="N60" i="11"/>
  <c r="O65" i="11"/>
  <c r="Q65" i="11" s="1"/>
  <c r="N65" i="11"/>
  <c r="O52" i="11"/>
  <c r="Q52" i="11" s="1"/>
  <c r="N52" i="11"/>
  <c r="O115" i="11"/>
  <c r="Q115" i="11" s="1"/>
  <c r="N115" i="11"/>
  <c r="O62" i="11"/>
  <c r="Q62" i="11" s="1"/>
  <c r="N62" i="11"/>
  <c r="O58" i="11"/>
  <c r="Q58" i="11" s="1"/>
  <c r="N58" i="11"/>
  <c r="O81" i="11"/>
  <c r="Q81" i="11" s="1"/>
  <c r="N81" i="11"/>
  <c r="O85" i="11"/>
  <c r="Q85" i="11" s="1"/>
  <c r="N85" i="11"/>
  <c r="O102" i="11"/>
  <c r="Q102" i="11" s="1"/>
  <c r="N102" i="11"/>
  <c r="O106" i="11"/>
  <c r="Q106" i="11" s="1"/>
  <c r="N106" i="11"/>
  <c r="O114" i="11"/>
  <c r="Q114" i="11" s="1"/>
  <c r="N114" i="11"/>
  <c r="O40" i="11"/>
  <c r="Q40" i="11" s="1"/>
  <c r="N40" i="11"/>
  <c r="O43" i="11"/>
  <c r="Q43" i="11" s="1"/>
  <c r="N43" i="11"/>
  <c r="N49" i="11"/>
  <c r="O61" i="11"/>
  <c r="Q61" i="11" s="1"/>
  <c r="N61" i="11"/>
  <c r="N71" i="11"/>
  <c r="N78" i="11"/>
  <c r="N84" i="11"/>
  <c r="N97" i="11"/>
  <c r="N103" i="11"/>
  <c r="N107" i="11"/>
  <c r="O117" i="11"/>
  <c r="Q117" i="11" s="1"/>
  <c r="N117" i="11"/>
  <c r="N201" i="11"/>
  <c r="N205" i="11"/>
  <c r="N222" i="11"/>
  <c r="O108" i="11"/>
  <c r="Q108" i="11" s="1"/>
  <c r="N108" i="11"/>
  <c r="O87" i="11"/>
  <c r="Q87" i="11" s="1"/>
  <c r="N87" i="11"/>
  <c r="N118" i="11"/>
  <c r="O80" i="11"/>
  <c r="Q80" i="11" s="1"/>
  <c r="N80" i="11"/>
  <c r="N206" i="11"/>
  <c r="N66" i="11"/>
  <c r="N74" i="11"/>
  <c r="N226" i="11"/>
  <c r="N121" i="11"/>
  <c r="N53" i="11"/>
  <c r="N110" i="11"/>
  <c r="N89" i="11"/>
  <c r="O33" i="11"/>
  <c r="Q33" i="11" s="1"/>
  <c r="N26" i="11"/>
  <c r="O30" i="11"/>
  <c r="Q30" i="11" s="1"/>
  <c r="N30" i="11"/>
  <c r="O39" i="11"/>
  <c r="Q39" i="11" s="1"/>
  <c r="N39" i="11"/>
  <c r="O44" i="11"/>
  <c r="Q44" i="11" s="1"/>
  <c r="N44" i="11"/>
  <c r="O48" i="11"/>
  <c r="Q48" i="11" s="1"/>
  <c r="N48" i="11"/>
  <c r="O59" i="11"/>
  <c r="Q59" i="11" s="1"/>
  <c r="N59" i="11"/>
  <c r="O63" i="11"/>
  <c r="Q63" i="11" s="1"/>
  <c r="N63" i="11"/>
  <c r="O68" i="11"/>
  <c r="Q68" i="11" s="1"/>
  <c r="N68" i="11"/>
  <c r="O94" i="11"/>
  <c r="Q94" i="11" s="1"/>
  <c r="N94" i="11"/>
  <c r="O119" i="11"/>
  <c r="Q119" i="11" s="1"/>
  <c r="N119" i="11"/>
  <c r="O91" i="11"/>
  <c r="Q91" i="11" s="1"/>
  <c r="N91" i="11"/>
  <c r="O32" i="11"/>
  <c r="Q32" i="11" s="1"/>
  <c r="N25" i="11"/>
  <c r="O79" i="11"/>
  <c r="Q79" i="11" s="1"/>
  <c r="N79" i="11"/>
  <c r="O83" i="11"/>
  <c r="Q83" i="11" s="1"/>
  <c r="N83" i="11"/>
  <c r="O96" i="11"/>
  <c r="Q96" i="11" s="1"/>
  <c r="N96" i="11"/>
  <c r="O100" i="11"/>
  <c r="Q100" i="11" s="1"/>
  <c r="N100" i="11"/>
  <c r="O104" i="11"/>
  <c r="Q104" i="11" s="1"/>
  <c r="N104" i="11"/>
  <c r="O112" i="11"/>
  <c r="Q112" i="11" s="1"/>
  <c r="N112" i="11"/>
  <c r="O116" i="11"/>
  <c r="Q116" i="11" s="1"/>
  <c r="N116" i="11"/>
  <c r="N221" i="11"/>
  <c r="O34" i="11"/>
  <c r="Q34" i="11" s="1"/>
  <c r="N27" i="11"/>
  <c r="O41" i="11"/>
  <c r="Q41" i="11" s="1"/>
  <c r="N41" i="11"/>
  <c r="O47" i="11"/>
  <c r="Q47" i="11" s="1"/>
  <c r="N47" i="11"/>
  <c r="N51" i="11"/>
  <c r="O64" i="11"/>
  <c r="Q64" i="11" s="1"/>
  <c r="N64" i="11"/>
  <c r="N69" i="11"/>
  <c r="N76" i="11"/>
  <c r="N82" i="11"/>
  <c r="N86" i="11"/>
  <c r="O95" i="11"/>
  <c r="Q95" i="11" s="1"/>
  <c r="N95" i="11"/>
  <c r="O99" i="11"/>
  <c r="Q99" i="11" s="1"/>
  <c r="N99" i="11"/>
  <c r="N105" i="11"/>
  <c r="N113" i="11"/>
  <c r="N120" i="11"/>
  <c r="N203" i="11"/>
  <c r="N218" i="11"/>
  <c r="O45" i="11"/>
  <c r="Q45" i="11" s="1"/>
  <c r="N45" i="11"/>
  <c r="N227" i="11"/>
  <c r="N228" i="11"/>
  <c r="N101" i="11"/>
  <c r="O29" i="11"/>
  <c r="Q29" i="11" s="1"/>
  <c r="N29" i="11"/>
  <c r="N73" i="11"/>
  <c r="N92" i="11"/>
  <c r="N31" i="11"/>
  <c r="N57" i="11"/>
  <c r="N224" i="11"/>
  <c r="L214" i="11"/>
  <c r="O221" i="11" s="1"/>
  <c r="Q221" i="11" s="1"/>
  <c r="P211" i="11"/>
  <c r="R211" i="11" s="1"/>
  <c r="O37" i="11"/>
  <c r="Q37" i="11" s="1"/>
  <c r="O46" i="11"/>
  <c r="Q46" i="11" s="1"/>
  <c r="L213" i="11"/>
  <c r="O220" i="11" s="1"/>
  <c r="Q220" i="11" s="1"/>
  <c r="O72" i="11"/>
  <c r="Q72" i="11" s="1"/>
  <c r="O77" i="11"/>
  <c r="Q77" i="11" s="1"/>
  <c r="O98" i="11"/>
  <c r="Q98" i="11" s="1"/>
  <c r="L212" i="11"/>
  <c r="O219" i="11" s="1"/>
  <c r="Q219" i="11" s="1"/>
  <c r="O223" i="11"/>
  <c r="Q223" i="11" s="1"/>
  <c r="O230" i="11"/>
  <c r="Q230" i="11" s="1"/>
  <c r="O49" i="11"/>
  <c r="Q49" i="11" s="1"/>
  <c r="O53" i="11"/>
  <c r="Q53" i="11" s="1"/>
  <c r="O67" i="11"/>
  <c r="Q67" i="11" s="1"/>
  <c r="O71" i="11"/>
  <c r="Q71" i="11" s="1"/>
  <c r="O78" i="11"/>
  <c r="Q78" i="11" s="1"/>
  <c r="O84" i="11"/>
  <c r="Q84" i="11" s="1"/>
  <c r="O88" i="11"/>
  <c r="Q88" i="11" s="1"/>
  <c r="O93" i="11"/>
  <c r="Q93" i="11" s="1"/>
  <c r="O97" i="11"/>
  <c r="Q97" i="11" s="1"/>
  <c r="O103" i="11"/>
  <c r="Q103" i="11" s="1"/>
  <c r="O107" i="11"/>
  <c r="Q107" i="11" s="1"/>
  <c r="O111" i="11"/>
  <c r="Q111" i="11" s="1"/>
  <c r="L209" i="11"/>
  <c r="O222" i="11"/>
  <c r="Q222" i="11" s="1"/>
  <c r="O229" i="11"/>
  <c r="Q229" i="11" s="1"/>
  <c r="O101" i="11"/>
  <c r="Q101" i="11" s="1"/>
  <c r="O66" i="11"/>
  <c r="Q66" i="11" s="1"/>
  <c r="O73" i="11"/>
  <c r="Q73" i="11" s="1"/>
  <c r="O74" i="11"/>
  <c r="Q74" i="11" s="1"/>
  <c r="O92" i="11"/>
  <c r="Q92" i="11" s="1"/>
  <c r="O57" i="11"/>
  <c r="Q57" i="11" s="1"/>
  <c r="L122" i="11"/>
  <c r="O70" i="11"/>
  <c r="Q70" i="11" s="1"/>
  <c r="O75" i="11"/>
  <c r="Q75" i="11" s="1"/>
  <c r="L210" i="11"/>
  <c r="O217" i="11" s="1"/>
  <c r="Q217" i="11" s="1"/>
  <c r="O228" i="11"/>
  <c r="Q228" i="11" s="1"/>
  <c r="O51" i="11"/>
  <c r="Q51" i="11" s="1"/>
  <c r="O55" i="11"/>
  <c r="Q55" i="11" s="1"/>
  <c r="O69" i="11"/>
  <c r="Q69" i="11" s="1"/>
  <c r="O76" i="11"/>
  <c r="Q76" i="11" s="1"/>
  <c r="O82" i="11"/>
  <c r="Q82" i="11" s="1"/>
  <c r="O86" i="11"/>
  <c r="Q86" i="11" s="1"/>
  <c r="O90" i="11"/>
  <c r="Q90" i="11" s="1"/>
  <c r="O105" i="11"/>
  <c r="Q105" i="11" s="1"/>
  <c r="O109" i="11"/>
  <c r="Q109" i="11" s="1"/>
  <c r="O113" i="11"/>
  <c r="Q113" i="11" s="1"/>
  <c r="O120" i="11"/>
  <c r="Q120" i="11" s="1"/>
  <c r="O207" i="11"/>
  <c r="Q207" i="11" s="1"/>
  <c r="L211" i="11"/>
  <c r="O218" i="11" s="1"/>
  <c r="Q218" i="11" s="1"/>
  <c r="O225" i="11"/>
  <c r="Q225" i="11" s="1"/>
  <c r="O232" i="11"/>
  <c r="Q232" i="11" s="1"/>
  <c r="O227" i="11"/>
  <c r="Q227" i="11" s="1"/>
  <c r="O234" i="11"/>
  <c r="Q234" i="11" s="1"/>
  <c r="O118" i="11"/>
  <c r="Q118" i="11" s="1"/>
  <c r="L208" i="11"/>
  <c r="N208" i="11" s="1"/>
  <c r="O110" i="11"/>
  <c r="Q110" i="11" s="1"/>
  <c r="O89" i="11"/>
  <c r="Q89" i="11" s="1"/>
  <c r="O121" i="11"/>
  <c r="Q121" i="11" s="1"/>
  <c r="D134" i="11"/>
  <c r="D135" i="11"/>
  <c r="D137" i="11"/>
  <c r="M211" i="11"/>
  <c r="D132" i="11"/>
  <c r="D133" i="11"/>
  <c r="D136" i="11"/>
  <c r="M212" i="11"/>
  <c r="P125" i="11"/>
  <c r="R125" i="11" s="1"/>
  <c r="M125" i="11"/>
  <c r="K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O211" i="11"/>
  <c r="Q211" i="11" s="1"/>
  <c r="N211" i="11"/>
  <c r="O210" i="11"/>
  <c r="Q210" i="11" s="1"/>
  <c r="N210" i="11"/>
  <c r="O122" i="11"/>
  <c r="Q122" i="11" s="1"/>
  <c r="N122" i="11"/>
  <c r="O209" i="11"/>
  <c r="Q209" i="11" s="1"/>
  <c r="N209" i="11"/>
  <c r="O212" i="11"/>
  <c r="Q212" i="11" s="1"/>
  <c r="N212" i="11"/>
  <c r="O213" i="11"/>
  <c r="Q213" i="11" s="1"/>
  <c r="N213" i="11"/>
  <c r="O214" i="11"/>
  <c r="Q214" i="11" s="1"/>
  <c r="N214" i="11"/>
  <c r="N215" i="11"/>
  <c r="O208" i="11"/>
  <c r="Q208" i="11" s="1"/>
  <c r="O215" i="11"/>
  <c r="Q215" i="11" s="1"/>
  <c r="O216" i="11"/>
  <c r="Q216" i="11" s="1"/>
  <c r="L123" i="11"/>
  <c r="P126" i="11"/>
  <c r="R126" i="11" s="1"/>
  <c r="M126" i="11"/>
  <c r="K127" i="11"/>
  <c r="L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O124" i="11"/>
  <c r="Q124" i="11" s="1"/>
  <c r="N124" i="11"/>
  <c r="O123" i="11"/>
  <c r="Q123" i="11" s="1"/>
  <c r="N123" i="11"/>
  <c r="P127" i="11"/>
  <c r="R127" i="11" s="1"/>
  <c r="M127" i="11"/>
  <c r="K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L125" i="11"/>
  <c r="P128" i="11"/>
  <c r="R128" i="11" s="1"/>
  <c r="M128" i="11"/>
  <c r="K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O125" i="11"/>
  <c r="Q125" i="11" s="1"/>
  <c r="N125" i="11"/>
  <c r="L126" i="11"/>
  <c r="P129" i="11"/>
  <c r="R129" i="11" s="1"/>
  <c r="M129" i="11"/>
  <c r="K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O126" i="11"/>
  <c r="Q126" i="11" s="1"/>
  <c r="N126" i="11"/>
  <c r="L127" i="11"/>
  <c r="P130" i="11"/>
  <c r="R130" i="11" s="1"/>
  <c r="M130" i="11"/>
  <c r="K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O127" i="11"/>
  <c r="Q127" i="11" s="1"/>
  <c r="N127" i="11"/>
  <c r="L128" i="11"/>
  <c r="P131" i="11"/>
  <c r="R131" i="11" s="1"/>
  <c r="M131" i="11"/>
  <c r="K132" i="11"/>
  <c r="L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O129" i="11"/>
  <c r="Q129" i="11" s="1"/>
  <c r="N129" i="11"/>
  <c r="O128" i="11"/>
  <c r="Q128" i="11" s="1"/>
  <c r="N128" i="11"/>
  <c r="P132" i="11"/>
  <c r="R132" i="11" s="1"/>
  <c r="M132" i="11"/>
  <c r="K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L130" i="11"/>
  <c r="P133" i="11"/>
  <c r="R133" i="11" s="1"/>
  <c r="M133" i="11"/>
  <c r="K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O130" i="11"/>
  <c r="Q130" i="11" s="1"/>
  <c r="N130" i="11"/>
  <c r="L131" i="11"/>
  <c r="P134" i="11"/>
  <c r="R134" i="11" s="1"/>
  <c r="M134" i="11"/>
  <c r="K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O131" i="11"/>
  <c r="Q131" i="11" s="1"/>
  <c r="N131" i="11"/>
  <c r="L132" i="11"/>
  <c r="P135" i="11"/>
  <c r="R135" i="11" s="1"/>
  <c r="M135" i="11"/>
  <c r="K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O132" i="11"/>
  <c r="Q132" i="11" s="1"/>
  <c r="N132" i="11"/>
  <c r="L133" i="11"/>
  <c r="P136" i="11"/>
  <c r="R136" i="11" s="1"/>
  <c r="M136" i="11"/>
  <c r="K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O133" i="11"/>
  <c r="Q133" i="11" s="1"/>
  <c r="N133" i="11"/>
  <c r="L134" i="11"/>
  <c r="P137" i="11"/>
  <c r="R137" i="11" s="1"/>
  <c r="M137" i="11"/>
  <c r="K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O134" i="11"/>
  <c r="Q134" i="11" s="1"/>
  <c r="N134" i="11"/>
  <c r="L135" i="11"/>
  <c r="P138" i="11"/>
  <c r="R138" i="11" s="1"/>
  <c r="M138" i="11"/>
  <c r="K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O135" i="11"/>
  <c r="Q135" i="11" s="1"/>
  <c r="N135" i="11"/>
  <c r="L136" i="11"/>
  <c r="P139" i="11"/>
  <c r="R139" i="11" s="1"/>
  <c r="M139" i="11"/>
  <c r="K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O136" i="11"/>
  <c r="Q136" i="11" s="1"/>
  <c r="N136" i="11"/>
  <c r="L137" i="11"/>
  <c r="P140" i="11"/>
  <c r="R140" i="11" s="1"/>
  <c r="M140" i="11"/>
  <c r="K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O137" i="11"/>
  <c r="Q137" i="11" s="1"/>
  <c r="N137" i="11"/>
  <c r="L138" i="11"/>
  <c r="P141" i="11"/>
  <c r="R141" i="11" s="1"/>
  <c r="M141" i="11"/>
  <c r="K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O138" i="11"/>
  <c r="Q138" i="11" s="1"/>
  <c r="N138" i="11"/>
  <c r="L139" i="11"/>
  <c r="P142" i="11"/>
  <c r="R142" i="11" s="1"/>
  <c r="M142" i="11"/>
  <c r="K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O139" i="11"/>
  <c r="Q139" i="11" s="1"/>
  <c r="N139" i="11"/>
  <c r="L140" i="11"/>
  <c r="P143" i="11"/>
  <c r="R143" i="11" s="1"/>
  <c r="M143" i="11"/>
  <c r="K144" i="11"/>
  <c r="B43" i="1"/>
  <c r="F120" i="8" l="1"/>
  <c r="F119" i="12"/>
  <c r="G119" i="12" s="1"/>
  <c r="G119" i="8"/>
  <c r="K77" i="1"/>
  <c r="O140" i="11"/>
  <c r="Q140" i="11" s="1"/>
  <c r="N140" i="11"/>
  <c r="L141" i="11"/>
  <c r="P144" i="11"/>
  <c r="R144" i="11" s="1"/>
  <c r="M144" i="11"/>
  <c r="K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O141" i="11"/>
  <c r="Q141" i="11" s="1"/>
  <c r="N141" i="11"/>
  <c r="L142" i="11"/>
  <c r="P145" i="11"/>
  <c r="R145" i="11" s="1"/>
  <c r="M145" i="11"/>
  <c r="K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O142" i="11"/>
  <c r="Q142" i="11" s="1"/>
  <c r="N142" i="11"/>
  <c r="L143" i="11"/>
  <c r="P146" i="11"/>
  <c r="R146" i="11" s="1"/>
  <c r="M146" i="11"/>
  <c r="K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O143" i="11"/>
  <c r="Q143" i="11" s="1"/>
  <c r="N143" i="11"/>
  <c r="L144" i="11"/>
  <c r="P147" i="11"/>
  <c r="R147" i="11" s="1"/>
  <c r="M147" i="11"/>
  <c r="K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O144" i="11"/>
  <c r="Q144" i="11" s="1"/>
  <c r="N144" i="11"/>
  <c r="L145" i="11"/>
  <c r="P148" i="11"/>
  <c r="R148" i="11" s="1"/>
  <c r="M148" i="11"/>
  <c r="K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O145" i="11"/>
  <c r="Q145" i="11" s="1"/>
  <c r="N145" i="11"/>
  <c r="L146" i="11"/>
  <c r="P149" i="11"/>
  <c r="R149" i="11" s="1"/>
  <c r="M149" i="11"/>
  <c r="K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O146" i="11"/>
  <c r="Q146" i="11" s="1"/>
  <c r="N146" i="11"/>
  <c r="L147" i="11"/>
  <c r="P150" i="11"/>
  <c r="R150" i="11" s="1"/>
  <c r="M150" i="11"/>
  <c r="K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O147" i="11"/>
  <c r="Q147" i="11" s="1"/>
  <c r="N147" i="11"/>
  <c r="L148" i="11"/>
  <c r="P151" i="11"/>
  <c r="R151" i="11" s="1"/>
  <c r="M151" i="11"/>
  <c r="K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O148" i="11"/>
  <c r="Q148" i="11" s="1"/>
  <c r="N148" i="11"/>
  <c r="L149" i="11"/>
  <c r="P152" i="11"/>
  <c r="R152" i="11" s="1"/>
  <c r="M152" i="11"/>
  <c r="K153" i="11"/>
  <c r="E83" i="2"/>
  <c r="D43" i="2"/>
  <c r="D39" i="1"/>
  <c r="K91" i="1" l="1"/>
  <c r="K92" i="1" s="1"/>
  <c r="F128" i="12"/>
  <c r="G128" i="12" s="1"/>
  <c r="F129" i="8"/>
  <c r="G128" i="8"/>
  <c r="O149" i="11"/>
  <c r="Q149" i="11" s="1"/>
  <c r="N149" i="11"/>
  <c r="L150" i="11"/>
  <c r="P153" i="11"/>
  <c r="R153" i="11" s="1"/>
  <c r="M153" i="11"/>
  <c r="K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O150" i="11"/>
  <c r="Q150" i="11" s="1"/>
  <c r="N150" i="11"/>
  <c r="L151" i="11"/>
  <c r="P154" i="11"/>
  <c r="R154" i="11" s="1"/>
  <c r="M154" i="11"/>
  <c r="K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O151" i="11"/>
  <c r="Q151" i="11" s="1"/>
  <c r="N151" i="11"/>
  <c r="L152" i="11"/>
  <c r="P155" i="11"/>
  <c r="R155" i="11" s="1"/>
  <c r="M155" i="11"/>
  <c r="K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O152" i="11"/>
  <c r="Q152" i="11" s="1"/>
  <c r="N152" i="11"/>
  <c r="L153" i="11"/>
  <c r="P156" i="11"/>
  <c r="R156" i="11" s="1"/>
  <c r="M156" i="11"/>
  <c r="K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O153" i="11"/>
  <c r="Q153" i="11" s="1"/>
  <c r="N153" i="11"/>
  <c r="L154" i="11"/>
  <c r="P157" i="11"/>
  <c r="R157" i="11" s="1"/>
  <c r="M157" i="11"/>
  <c r="K158" i="11"/>
  <c r="E88" i="2"/>
  <c r="C88" i="2" s="1"/>
  <c r="E45" i="1"/>
  <c r="D48" i="2"/>
  <c r="D44" i="1"/>
  <c r="F133" i="12" l="1"/>
  <c r="G133" i="12" s="1"/>
  <c r="G133" i="8"/>
  <c r="F134" i="8"/>
  <c r="O154" i="11"/>
  <c r="Q154" i="11" s="1"/>
  <c r="N154" i="11"/>
  <c r="L155" i="11"/>
  <c r="P158" i="11"/>
  <c r="R158" i="11" s="1"/>
  <c r="M158" i="11"/>
  <c r="K159" i="11"/>
  <c r="E89" i="2"/>
  <c r="C89" i="2" s="1"/>
  <c r="F46" i="1"/>
  <c r="F45" i="1"/>
  <c r="D49" i="2"/>
  <c r="D45" i="1"/>
  <c r="F134" i="12" l="1"/>
  <c r="G134" i="12" s="1"/>
  <c r="G134" i="8"/>
  <c r="F135" i="8"/>
  <c r="O155" i="11"/>
  <c r="Q155" i="11" s="1"/>
  <c r="N155" i="11"/>
  <c r="L156" i="11"/>
  <c r="P159" i="11"/>
  <c r="R159" i="11" s="1"/>
  <c r="M159" i="11"/>
  <c r="K160" i="11"/>
  <c r="E90" i="2"/>
  <c r="C90" i="2" s="1"/>
  <c r="E46" i="1"/>
  <c r="D50" i="2"/>
  <c r="F135" i="12" l="1"/>
  <c r="G135" i="12" s="1"/>
  <c r="G135" i="8"/>
  <c r="F136" i="8"/>
  <c r="O156" i="11"/>
  <c r="Q156" i="11" s="1"/>
  <c r="N156" i="11"/>
  <c r="L157" i="11"/>
  <c r="P160" i="11"/>
  <c r="R160" i="11" s="1"/>
  <c r="M160" i="11"/>
  <c r="K161" i="11"/>
  <c r="E91" i="2"/>
  <c r="C91" i="2" s="1"/>
  <c r="D46" i="1"/>
  <c r="E47" i="1"/>
  <c r="F136" i="12" l="1"/>
  <c r="G136" i="12" s="1"/>
  <c r="G136" i="8"/>
  <c r="F137" i="8"/>
  <c r="O157" i="11"/>
  <c r="Q157" i="11" s="1"/>
  <c r="N157" i="11"/>
  <c r="L158" i="11"/>
  <c r="P161" i="11"/>
  <c r="R161" i="11" s="1"/>
  <c r="M161" i="11"/>
  <c r="K162" i="11"/>
  <c r="E92" i="2"/>
  <c r="C92" i="2" s="1"/>
  <c r="D47" i="1"/>
  <c r="E48" i="1"/>
  <c r="F47" i="1"/>
  <c r="F48" i="1"/>
  <c r="D52" i="2"/>
  <c r="F137" i="12" l="1"/>
  <c r="G137" i="12" s="1"/>
  <c r="F138" i="8"/>
  <c r="G137" i="8"/>
  <c r="O158" i="11"/>
  <c r="Q158" i="11" s="1"/>
  <c r="N158" i="11"/>
  <c r="L159" i="11"/>
  <c r="P162" i="11"/>
  <c r="R162" i="11" s="1"/>
  <c r="M162" i="11"/>
  <c r="K163" i="11"/>
  <c r="E93" i="2"/>
  <c r="C93" i="2" s="1"/>
  <c r="D53" i="2"/>
  <c r="F138" i="12" l="1"/>
  <c r="G138" i="12" s="1"/>
  <c r="G138" i="8"/>
  <c r="F139" i="8"/>
  <c r="O159" i="11"/>
  <c r="Q159" i="11" s="1"/>
  <c r="N159" i="11"/>
  <c r="L160" i="11"/>
  <c r="P163" i="11"/>
  <c r="R163" i="11" s="1"/>
  <c r="M163" i="11"/>
  <c r="K164" i="11"/>
  <c r="E94" i="2"/>
  <c r="C94" i="2" s="1"/>
  <c r="F49" i="1"/>
  <c r="D54" i="2"/>
  <c r="F139" i="12" l="1"/>
  <c r="G139" i="12" s="1"/>
  <c r="G139" i="8"/>
  <c r="F140" i="8"/>
  <c r="O160" i="11"/>
  <c r="Q160" i="11" s="1"/>
  <c r="N160" i="11"/>
  <c r="L161" i="11"/>
  <c r="P164" i="11"/>
  <c r="R164" i="11" s="1"/>
  <c r="M164" i="11"/>
  <c r="K165" i="11"/>
  <c r="E95" i="2"/>
  <c r="C95" i="2" s="1"/>
  <c r="D55" i="2"/>
  <c r="F140" i="12" l="1"/>
  <c r="G140" i="12" s="1"/>
  <c r="F141" i="8"/>
  <c r="G140" i="8"/>
  <c r="O161" i="11"/>
  <c r="Q161" i="11" s="1"/>
  <c r="N161" i="11"/>
  <c r="L162" i="11"/>
  <c r="P165" i="11"/>
  <c r="R165" i="11" s="1"/>
  <c r="M165" i="11"/>
  <c r="K166" i="11"/>
  <c r="E96" i="2"/>
  <c r="C96" i="2" s="1"/>
  <c r="D56" i="2"/>
  <c r="F141" i="12" l="1"/>
  <c r="G141" i="12" s="1"/>
  <c r="G141" i="8"/>
  <c r="F142" i="8"/>
  <c r="O162" i="11"/>
  <c r="Q162" i="11" s="1"/>
  <c r="N162" i="11"/>
  <c r="L163" i="11"/>
  <c r="P166" i="11"/>
  <c r="R166" i="11" s="1"/>
  <c r="M166" i="11"/>
  <c r="K167" i="11"/>
  <c r="E97" i="2"/>
  <c r="C97" i="2" s="1"/>
  <c r="D57" i="2"/>
  <c r="F142" i="12" l="1"/>
  <c r="G142" i="12" s="1"/>
  <c r="G142" i="8"/>
  <c r="F143" i="8"/>
  <c r="O163" i="11"/>
  <c r="Q163" i="11" s="1"/>
  <c r="N163" i="11"/>
  <c r="L164" i="11"/>
  <c r="P167" i="11"/>
  <c r="R167" i="11" s="1"/>
  <c r="M167" i="11"/>
  <c r="K168" i="11"/>
  <c r="E98" i="2"/>
  <c r="C98" i="2" s="1"/>
  <c r="D58" i="2"/>
  <c r="F143" i="12" l="1"/>
  <c r="G143" i="12" s="1"/>
  <c r="G143" i="8"/>
  <c r="F144" i="8"/>
  <c r="O164" i="11"/>
  <c r="Q164" i="11" s="1"/>
  <c r="N164" i="11"/>
  <c r="L165" i="11"/>
  <c r="P168" i="11"/>
  <c r="R168" i="11" s="1"/>
  <c r="M168" i="11"/>
  <c r="K169" i="11"/>
  <c r="E99" i="2"/>
  <c r="C99" i="2" s="1"/>
  <c r="D59" i="2"/>
  <c r="F144" i="12" l="1"/>
  <c r="G144" i="12" s="1"/>
  <c r="F145" i="8"/>
  <c r="G144" i="8"/>
  <c r="O165" i="11"/>
  <c r="Q165" i="11" s="1"/>
  <c r="N165" i="11"/>
  <c r="L166" i="11"/>
  <c r="P169" i="11"/>
  <c r="R169" i="11" s="1"/>
  <c r="M169" i="11"/>
  <c r="K170" i="11"/>
  <c r="E100" i="2"/>
  <c r="C100" i="2" s="1"/>
  <c r="E52" i="1"/>
  <c r="D60" i="2"/>
  <c r="F145" i="12" l="1"/>
  <c r="G145" i="12" s="1"/>
  <c r="G145" i="8"/>
  <c r="F146" i="8"/>
  <c r="O166" i="11"/>
  <c r="Q166" i="11" s="1"/>
  <c r="N166" i="11"/>
  <c r="L167" i="11"/>
  <c r="P170" i="11"/>
  <c r="R170" i="11" s="1"/>
  <c r="M170" i="11"/>
  <c r="K171" i="11"/>
  <c r="E101" i="2"/>
  <c r="C101" i="2" s="1"/>
  <c r="D61" i="2"/>
  <c r="F146" i="12" l="1"/>
  <c r="G146" i="12" s="1"/>
  <c r="F147" i="8"/>
  <c r="G146" i="8"/>
  <c r="O167" i="11"/>
  <c r="Q167" i="11" s="1"/>
  <c r="N167" i="11"/>
  <c r="L168" i="11"/>
  <c r="P171" i="11"/>
  <c r="R171" i="11" s="1"/>
  <c r="M171" i="11"/>
  <c r="K172" i="11"/>
  <c r="L169" i="11" s="1"/>
  <c r="E102" i="2"/>
  <c r="C102" i="2" s="1"/>
  <c r="E53" i="1"/>
  <c r="D62" i="2"/>
  <c r="F147" i="12" l="1"/>
  <c r="G147" i="12" s="1"/>
  <c r="F148" i="8"/>
  <c r="G147" i="8"/>
  <c r="O169" i="11"/>
  <c r="Q169" i="11" s="1"/>
  <c r="N169" i="11"/>
  <c r="O168" i="11"/>
  <c r="Q168" i="11" s="1"/>
  <c r="N168" i="11"/>
  <c r="P172" i="11"/>
  <c r="R172" i="11" s="1"/>
  <c r="M172" i="11"/>
  <c r="K173" i="11"/>
  <c r="L170" i="11" s="1"/>
  <c r="E103" i="2"/>
  <c r="C103" i="2" s="1"/>
  <c r="D63" i="2"/>
  <c r="F148" i="12" l="1"/>
  <c r="G148" i="12" s="1"/>
  <c r="G148" i="8"/>
  <c r="F149" i="8"/>
  <c r="O170" i="11"/>
  <c r="Q170" i="11" s="1"/>
  <c r="N170" i="11"/>
  <c r="P173" i="11"/>
  <c r="R173" i="11" s="1"/>
  <c r="M173" i="11"/>
  <c r="K174" i="11"/>
  <c r="E104" i="2"/>
  <c r="C104" i="2" s="1"/>
  <c r="E54" i="1"/>
  <c r="D64" i="2"/>
  <c r="F149" i="12" l="1"/>
  <c r="G149" i="12" s="1"/>
  <c r="G149" i="8"/>
  <c r="F150" i="8"/>
  <c r="L171" i="11"/>
  <c r="P174" i="11"/>
  <c r="R174" i="11" s="1"/>
  <c r="M174" i="11"/>
  <c r="K175" i="11"/>
  <c r="E105" i="2"/>
  <c r="C105" i="2" s="1"/>
  <c r="E55" i="1"/>
  <c r="D65" i="2"/>
  <c r="F150" i="12" l="1"/>
  <c r="G150" i="12" s="1"/>
  <c r="G150" i="8"/>
  <c r="F151" i="8"/>
  <c r="O171" i="11"/>
  <c r="Q171" i="11" s="1"/>
  <c r="N171" i="11"/>
  <c r="L172" i="11"/>
  <c r="P175" i="11"/>
  <c r="R175" i="11" s="1"/>
  <c r="M175" i="11"/>
  <c r="K176" i="11"/>
  <c r="E106" i="2"/>
  <c r="C106" i="2" s="1"/>
  <c r="D66" i="2"/>
  <c r="F151" i="12" l="1"/>
  <c r="G151" i="12" s="1"/>
  <c r="G151" i="8"/>
  <c r="F152" i="8"/>
  <c r="O172" i="11"/>
  <c r="Q172" i="11" s="1"/>
  <c r="N172" i="11"/>
  <c r="L173" i="11"/>
  <c r="P176" i="11"/>
  <c r="R176" i="11" s="1"/>
  <c r="M176" i="11"/>
  <c r="K177" i="11"/>
  <c r="E107" i="2"/>
  <c r="C107" i="2" s="1"/>
  <c r="D67" i="2"/>
  <c r="F152" i="12" l="1"/>
  <c r="G152" i="12" s="1"/>
  <c r="F153" i="8"/>
  <c r="G152" i="8"/>
  <c r="O173" i="11"/>
  <c r="Q173" i="11" s="1"/>
  <c r="N173" i="11"/>
  <c r="L174" i="11"/>
  <c r="P177" i="11"/>
  <c r="R177" i="11" s="1"/>
  <c r="M177" i="11"/>
  <c r="K178" i="11"/>
  <c r="L175" i="11" s="1"/>
  <c r="E108" i="2"/>
  <c r="C108" i="2" s="1"/>
  <c r="D68" i="2"/>
  <c r="F153" i="12" l="1"/>
  <c r="G153" i="12" s="1"/>
  <c r="G153" i="8"/>
  <c r="F154" i="8"/>
  <c r="O175" i="11"/>
  <c r="Q175" i="11" s="1"/>
  <c r="N175" i="11"/>
  <c r="O174" i="11"/>
  <c r="Q174" i="11" s="1"/>
  <c r="N174" i="11"/>
  <c r="P178" i="11"/>
  <c r="R178" i="11" s="1"/>
  <c r="M178" i="11"/>
  <c r="K179" i="11"/>
  <c r="E109" i="2"/>
  <c r="C109" i="2" s="1"/>
  <c r="D69" i="2"/>
  <c r="F154" i="12" l="1"/>
  <c r="G154" i="12" s="1"/>
  <c r="G154" i="8"/>
  <c r="F155" i="8"/>
  <c r="L176" i="11"/>
  <c r="P179" i="11"/>
  <c r="R179" i="11" s="1"/>
  <c r="M179" i="11"/>
  <c r="K180" i="11"/>
  <c r="E110" i="2"/>
  <c r="C110" i="2" s="1"/>
  <c r="D70" i="2"/>
  <c r="F155" i="12" l="1"/>
  <c r="G155" i="12" s="1"/>
  <c r="G155" i="8"/>
  <c r="F156" i="8"/>
  <c r="O176" i="11"/>
  <c r="Q176" i="11" s="1"/>
  <c r="N176" i="11"/>
  <c r="L177" i="11"/>
  <c r="P180" i="11"/>
  <c r="R180" i="11" s="1"/>
  <c r="M180" i="11"/>
  <c r="K181" i="11"/>
  <c r="E111" i="2"/>
  <c r="C111" i="2" s="1"/>
  <c r="D71" i="2"/>
  <c r="F156" i="12" l="1"/>
  <c r="G156" i="12" s="1"/>
  <c r="G156" i="8"/>
  <c r="F157" i="8"/>
  <c r="O177" i="11"/>
  <c r="Q177" i="11" s="1"/>
  <c r="N177" i="11"/>
  <c r="L178" i="11"/>
  <c r="P181" i="11"/>
  <c r="R181" i="11" s="1"/>
  <c r="M181" i="11"/>
  <c r="K182" i="11"/>
  <c r="E112" i="2"/>
  <c r="C112" i="2" s="1"/>
  <c r="D72" i="2"/>
  <c r="F157" i="12" l="1"/>
  <c r="G157" i="12" s="1"/>
  <c r="G157" i="8"/>
  <c r="F158" i="8"/>
  <c r="O178" i="11"/>
  <c r="Q178" i="11" s="1"/>
  <c r="N178" i="11"/>
  <c r="L179" i="11"/>
  <c r="P182" i="11"/>
  <c r="R182" i="11" s="1"/>
  <c r="M182" i="11"/>
  <c r="K183" i="11"/>
  <c r="E113" i="2"/>
  <c r="C113" i="2" s="1"/>
  <c r="D73" i="2"/>
  <c r="F158" i="12" l="1"/>
  <c r="G158" i="12" s="1"/>
  <c r="G158" i="8"/>
  <c r="F159" i="8"/>
  <c r="O179" i="11"/>
  <c r="Q179" i="11" s="1"/>
  <c r="N179" i="11"/>
  <c r="L180" i="11"/>
  <c r="P183" i="11"/>
  <c r="R183" i="11" s="1"/>
  <c r="M183" i="11"/>
  <c r="K184" i="11"/>
  <c r="E114" i="2"/>
  <c r="C114" i="2" s="1"/>
  <c r="D74" i="2"/>
  <c r="F159" i="12" l="1"/>
  <c r="G159" i="12" s="1"/>
  <c r="G159" i="8"/>
  <c r="F160" i="8"/>
  <c r="O180" i="11"/>
  <c r="Q180" i="11" s="1"/>
  <c r="N180" i="11"/>
  <c r="L181" i="11"/>
  <c r="P184" i="11"/>
  <c r="R184" i="11" s="1"/>
  <c r="M184" i="11"/>
  <c r="K185" i="11"/>
  <c r="E115" i="2"/>
  <c r="C115" i="2" s="1"/>
  <c r="D75" i="2"/>
  <c r="F160" i="12" l="1"/>
  <c r="G160" i="12" s="1"/>
  <c r="G160" i="8"/>
  <c r="F161" i="8"/>
  <c r="O181" i="11"/>
  <c r="Q181" i="11" s="1"/>
  <c r="N181" i="11"/>
  <c r="L182" i="11"/>
  <c r="P185" i="11"/>
  <c r="R185" i="11" s="1"/>
  <c r="M185" i="11"/>
  <c r="K186" i="11"/>
  <c r="E116" i="2"/>
  <c r="C116" i="2" s="1"/>
  <c r="D76" i="2"/>
  <c r="F161" i="12" l="1"/>
  <c r="G161" i="12" s="1"/>
  <c r="G161" i="8"/>
  <c r="F162" i="8"/>
  <c r="O182" i="11"/>
  <c r="Q182" i="11" s="1"/>
  <c r="N182" i="11"/>
  <c r="L183" i="11"/>
  <c r="P186" i="11"/>
  <c r="R186" i="11" s="1"/>
  <c r="M186" i="11"/>
  <c r="K187" i="11"/>
  <c r="E117" i="2"/>
  <c r="C117" i="2" s="1"/>
  <c r="D77" i="2"/>
  <c r="F162" i="12" l="1"/>
  <c r="G162" i="12" s="1"/>
  <c r="G162" i="8"/>
  <c r="F163" i="8"/>
  <c r="O183" i="11"/>
  <c r="Q183" i="11" s="1"/>
  <c r="N183" i="11"/>
  <c r="L184" i="11"/>
  <c r="P187" i="11"/>
  <c r="R187" i="11" s="1"/>
  <c r="M187" i="11"/>
  <c r="K188" i="11"/>
  <c r="E118" i="2"/>
  <c r="C118" i="2" s="1"/>
  <c r="D78" i="2"/>
  <c r="F163" i="12" l="1"/>
  <c r="G163" i="12" s="1"/>
  <c r="F164" i="8"/>
  <c r="G163" i="8"/>
  <c r="O184" i="11"/>
  <c r="Q184" i="11" s="1"/>
  <c r="N184" i="11"/>
  <c r="L185" i="11"/>
  <c r="P188" i="11"/>
  <c r="R188" i="11" s="1"/>
  <c r="M188" i="11"/>
  <c r="K189" i="11"/>
  <c r="L186" i="11" s="1"/>
  <c r="E119" i="2"/>
  <c r="C119" i="2" s="1"/>
  <c r="D79" i="2"/>
  <c r="F164" i="12" l="1"/>
  <c r="G164" i="12" s="1"/>
  <c r="F165" i="8"/>
  <c r="G164" i="8"/>
  <c r="O186" i="11"/>
  <c r="Q186" i="11" s="1"/>
  <c r="N186" i="11"/>
  <c r="O185" i="11"/>
  <c r="Q185" i="11" s="1"/>
  <c r="N185" i="11"/>
  <c r="P189" i="11"/>
  <c r="R189" i="11" s="1"/>
  <c r="M189" i="11"/>
  <c r="K190" i="11"/>
  <c r="E120" i="2"/>
  <c r="C120" i="2" s="1"/>
  <c r="D80" i="2"/>
  <c r="F165" i="12" l="1"/>
  <c r="G165" i="12" s="1"/>
  <c r="G165" i="8"/>
  <c r="F166" i="8"/>
  <c r="L187" i="11"/>
  <c r="P190" i="11"/>
  <c r="R190" i="11" s="1"/>
  <c r="M190" i="11"/>
  <c r="P197" i="11"/>
  <c r="R197" i="11" s="1"/>
  <c r="K191" i="11"/>
  <c r="E121" i="2"/>
  <c r="C121" i="2" s="1"/>
  <c r="D81" i="2"/>
  <c r="F166" i="12" l="1"/>
  <c r="G166" i="12" s="1"/>
  <c r="F167" i="8"/>
  <c r="G166" i="8"/>
  <c r="O187" i="11"/>
  <c r="Q187" i="11" s="1"/>
  <c r="N187" i="11"/>
  <c r="L188" i="11"/>
  <c r="P191" i="11"/>
  <c r="R191" i="11" s="1"/>
  <c r="M191" i="11"/>
  <c r="P198" i="11"/>
  <c r="R198" i="11" s="1"/>
  <c r="K192" i="11"/>
  <c r="E122" i="2"/>
  <c r="C122" i="2" s="1"/>
  <c r="D82" i="2"/>
  <c r="F167" i="12" l="1"/>
  <c r="G167" i="12" s="1"/>
  <c r="F168" i="8"/>
  <c r="G167" i="8"/>
  <c r="O188" i="11"/>
  <c r="Q188" i="11" s="1"/>
  <c r="N188" i="11"/>
  <c r="L189" i="11"/>
  <c r="P192" i="11"/>
  <c r="R192" i="11" s="1"/>
  <c r="M192" i="11"/>
  <c r="P199" i="11"/>
  <c r="R199" i="11" s="1"/>
  <c r="K193" i="11"/>
  <c r="E123" i="2"/>
  <c r="C123" i="2" s="1"/>
  <c r="B84" i="2"/>
  <c r="D83" i="2"/>
  <c r="F168" i="12" l="1"/>
  <c r="G168" i="12" s="1"/>
  <c r="F169" i="8"/>
  <c r="G168" i="8"/>
  <c r="O189" i="11"/>
  <c r="Q189" i="11" s="1"/>
  <c r="N189" i="11"/>
  <c r="L190" i="11"/>
  <c r="P193" i="11"/>
  <c r="R193" i="11" s="1"/>
  <c r="M193" i="11"/>
  <c r="P200" i="11"/>
  <c r="R200" i="11" s="1"/>
  <c r="K194" i="11"/>
  <c r="E124" i="2"/>
  <c r="C124" i="2" s="1"/>
  <c r="B85" i="2"/>
  <c r="D84" i="2"/>
  <c r="F169" i="12" l="1"/>
  <c r="G169" i="12" s="1"/>
  <c r="F170" i="8"/>
  <c r="G169" i="8"/>
  <c r="O190" i="11"/>
  <c r="Q190" i="11" s="1"/>
  <c r="N190" i="11"/>
  <c r="L191" i="11"/>
  <c r="P194" i="11"/>
  <c r="R194" i="11" s="1"/>
  <c r="M194" i="11"/>
  <c r="P201" i="11"/>
  <c r="R201" i="11" s="1"/>
  <c r="K196" i="11"/>
  <c r="K195" i="11"/>
  <c r="E125" i="2"/>
  <c r="C125" i="2" s="1"/>
  <c r="B86" i="2"/>
  <c r="D85" i="2"/>
  <c r="F170" i="12" l="1"/>
  <c r="G170" i="12" s="1"/>
  <c r="F171" i="8"/>
  <c r="G170" i="8"/>
  <c r="L197" i="11"/>
  <c r="O197" i="11" s="1"/>
  <c r="Q197" i="11" s="1"/>
  <c r="O191" i="11"/>
  <c r="Q191" i="11" s="1"/>
  <c r="N191" i="11"/>
  <c r="L199" i="11"/>
  <c r="L196" i="11"/>
  <c r="L193" i="11"/>
  <c r="L198" i="11"/>
  <c r="L192" i="11"/>
  <c r="L195" i="11"/>
  <c r="L194" i="11"/>
  <c r="P195" i="11"/>
  <c r="R195" i="11" s="1"/>
  <c r="M195" i="11"/>
  <c r="P202" i="11"/>
  <c r="R202" i="11" s="1"/>
  <c r="P196" i="11"/>
  <c r="R196" i="11" s="1"/>
  <c r="M196" i="11"/>
  <c r="M197" i="11"/>
  <c r="P203" i="11"/>
  <c r="R203" i="11" s="1"/>
  <c r="E126" i="2"/>
  <c r="C126" i="2" s="1"/>
  <c r="B87" i="2"/>
  <c r="D86" i="2"/>
  <c r="N198" i="11" l="1"/>
  <c r="F171" i="12"/>
  <c r="G171" i="12" s="1"/>
  <c r="F172" i="8"/>
  <c r="G171" i="8"/>
  <c r="N194" i="11"/>
  <c r="N195" i="11"/>
  <c r="O204" i="11"/>
  <c r="Q204" i="11" s="1"/>
  <c r="O192" i="11"/>
  <c r="Q192" i="11" s="1"/>
  <c r="N192" i="11"/>
  <c r="N193" i="11"/>
  <c r="N199" i="11"/>
  <c r="N200" i="11"/>
  <c r="N196" i="11"/>
  <c r="N197" i="11"/>
  <c r="O195" i="11"/>
  <c r="Q195" i="11" s="1"/>
  <c r="O202" i="11"/>
  <c r="Q202" i="11" s="1"/>
  <c r="O196" i="11"/>
  <c r="Q196" i="11" s="1"/>
  <c r="O203" i="11"/>
  <c r="Q203" i="11" s="1"/>
  <c r="O199" i="11"/>
  <c r="Q199" i="11" s="1"/>
  <c r="O206" i="11"/>
  <c r="Q206" i="11" s="1"/>
  <c r="O194" i="11"/>
  <c r="Q194" i="11" s="1"/>
  <c r="O201" i="11"/>
  <c r="Q201" i="11" s="1"/>
  <c r="O198" i="11"/>
  <c r="Q198" i="11" s="1"/>
  <c r="O205" i="11"/>
  <c r="Q205" i="11" s="1"/>
  <c r="O193" i="11"/>
  <c r="Q193" i="11" s="1"/>
  <c r="O200" i="11"/>
  <c r="Q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K529" i="11" l="1"/>
  <c r="P529" i="11" l="1"/>
  <c r="R529" i="11" s="1"/>
  <c r="L532" i="11"/>
  <c r="L530" i="11"/>
  <c r="L531" i="11"/>
  <c r="P536" i="11"/>
  <c r="R536" i="11" s="1"/>
  <c r="M530" i="11"/>
  <c r="L528" i="11"/>
  <c r="L527" i="11"/>
  <c r="O534" i="11" s="1"/>
  <c r="Q534" i="11" s="1"/>
  <c r="L526" i="11"/>
  <c r="O533" i="11" s="1"/>
  <c r="Q533" i="11" s="1"/>
  <c r="M529" i="11"/>
  <c r="L529" i="11"/>
  <c r="N531" i="11" l="1"/>
  <c r="O531" i="11"/>
  <c r="Q531" i="11" s="1"/>
  <c r="N530" i="11"/>
  <c r="O530" i="11"/>
  <c r="Q530" i="11" s="1"/>
  <c r="N532" i="11"/>
  <c r="O532" i="11"/>
  <c r="Q532" i="11" s="1"/>
  <c r="N533" i="11"/>
  <c r="N529" i="11"/>
  <c r="O529" i="11"/>
  <c r="Q529" i="11" s="1"/>
  <c r="N526" i="11"/>
  <c r="O526" i="11"/>
  <c r="Q526" i="11" s="1"/>
  <c r="N527" i="11"/>
  <c r="O527" i="11"/>
  <c r="Q527" i="11" s="1"/>
  <c r="O528" i="11"/>
  <c r="Q528" i="11" s="1"/>
  <c r="N528" i="11"/>
  <c r="B538" i="11"/>
  <c r="B539" i="11" l="1"/>
  <c r="C538" i="11"/>
  <c r="K538" i="11"/>
  <c r="E538" i="11" l="1"/>
  <c r="D534" i="11"/>
  <c r="P545" i="11"/>
  <c r="R545" i="11" s="1"/>
  <c r="M538" i="11"/>
  <c r="P538" i="11"/>
  <c r="R538" i="11" s="1"/>
  <c r="L535" i="11"/>
  <c r="L536" i="11"/>
  <c r="B540" i="11"/>
  <c r="C539" i="11"/>
  <c r="K539" i="11"/>
  <c r="N536" i="11" l="1"/>
  <c r="O536" i="11"/>
  <c r="Q536" i="11" s="1"/>
  <c r="N535" i="11"/>
  <c r="O535" i="11"/>
  <c r="Q535" i="11" s="1"/>
  <c r="P546" i="11"/>
  <c r="R546" i="11" s="1"/>
  <c r="P539" i="11"/>
  <c r="R539" i="11" s="1"/>
  <c r="M539" i="11"/>
  <c r="E539" i="11"/>
  <c r="D535" i="11"/>
  <c r="B541" i="11"/>
  <c r="C540" i="11"/>
  <c r="K540" i="11"/>
  <c r="E540" i="11" l="1"/>
  <c r="D536" i="11"/>
  <c r="P547" i="11"/>
  <c r="R547" i="11" s="1"/>
  <c r="M540" i="11"/>
  <c r="P540" i="11"/>
  <c r="R540" i="11" s="1"/>
  <c r="L537" i="11"/>
  <c r="C541" i="11"/>
  <c r="E552" i="11" s="1"/>
  <c r="C542" i="11"/>
  <c r="K541" i="11"/>
  <c r="L541" i="11" s="1"/>
  <c r="D538" i="11" l="1"/>
  <c r="E551" i="11"/>
  <c r="D540" i="11"/>
  <c r="D543" i="11"/>
  <c r="L540" i="11"/>
  <c r="P548" i="11"/>
  <c r="R548" i="11" s="1"/>
  <c r="L544" i="11"/>
  <c r="M542" i="11"/>
  <c r="P541" i="11"/>
  <c r="R541" i="11" s="1"/>
  <c r="M541" i="11"/>
  <c r="E553" i="11"/>
  <c r="O548" i="11"/>
  <c r="Q548" i="11" s="1"/>
  <c r="O541" i="11"/>
  <c r="Q541" i="11" s="1"/>
  <c r="N541" i="11"/>
  <c r="E555" i="11"/>
  <c r="D545" i="11"/>
  <c r="E542" i="11"/>
  <c r="E543" i="11"/>
  <c r="E546" i="11"/>
  <c r="E545" i="11"/>
  <c r="E548" i="11"/>
  <c r="E547" i="11"/>
  <c r="L543" i="11"/>
  <c r="E554" i="11"/>
  <c r="E541" i="11"/>
  <c r="D544" i="11"/>
  <c r="D541" i="11"/>
  <c r="E549" i="11"/>
  <c r="D542" i="11"/>
  <c r="D537" i="11"/>
  <c r="E544" i="11"/>
  <c r="D539" i="11"/>
  <c r="N537" i="11"/>
  <c r="O537" i="11"/>
  <c r="Q537" i="11" s="1"/>
  <c r="L539" i="11"/>
  <c r="L538" i="11"/>
  <c r="E550" i="11"/>
  <c r="L542" i="11"/>
  <c r="O551" i="11" l="1"/>
  <c r="Q551" i="11" s="1"/>
  <c r="O544" i="11"/>
  <c r="Q544" i="11" s="1"/>
  <c r="N544" i="11"/>
  <c r="N545" i="11"/>
  <c r="O543" i="11"/>
  <c r="Q543" i="11" s="1"/>
  <c r="O550" i="11"/>
  <c r="Q550" i="11" s="1"/>
  <c r="N543" i="11"/>
  <c r="O547" i="11"/>
  <c r="Q547" i="11" s="1"/>
  <c r="O540" i="11"/>
  <c r="Q540" i="11" s="1"/>
  <c r="N540" i="11"/>
  <c r="O546" i="11"/>
  <c r="Q546" i="11" s="1"/>
  <c r="N539" i="11"/>
  <c r="O539" i="11"/>
  <c r="Q539" i="11" s="1"/>
  <c r="O549" i="11"/>
  <c r="Q549" i="11" s="1"/>
  <c r="N542" i="11"/>
  <c r="O542" i="11"/>
  <c r="Q542" i="11" s="1"/>
  <c r="O545" i="11"/>
  <c r="Q545" i="11" s="1"/>
  <c r="N538" i="11"/>
  <c r="O538" i="11"/>
  <c r="Q538" i="11" s="1"/>
  <c r="K598" i="11" l="1"/>
  <c r="P598" i="11" s="1"/>
  <c r="R598" i="11" s="1"/>
  <c r="B595" i="11"/>
  <c r="C599" i="11"/>
  <c r="B596" i="11" l="1"/>
  <c r="B597" i="11" s="1"/>
  <c r="K597" i="11" s="1"/>
  <c r="E612" i="11"/>
  <c r="D602" i="11"/>
  <c r="L601" i="11"/>
  <c r="P605" i="11"/>
  <c r="R605" i="11" s="1"/>
  <c r="C595" i="11"/>
  <c r="E595" i="11" s="1"/>
  <c r="C598" i="11"/>
  <c r="M599" i="11"/>
  <c r="K595" i="11"/>
  <c r="P602" i="11" s="1"/>
  <c r="R602" i="11" s="1"/>
  <c r="K596" i="11"/>
  <c r="C597" i="11"/>
  <c r="C596" i="11"/>
  <c r="L600" i="11" l="1"/>
  <c r="P604" i="11"/>
  <c r="R604" i="11" s="1"/>
  <c r="M598" i="11"/>
  <c r="P597" i="11"/>
  <c r="R597" i="11" s="1"/>
  <c r="D598" i="11"/>
  <c r="E609" i="11"/>
  <c r="N601" i="11"/>
  <c r="N602" i="11"/>
  <c r="O608" i="11"/>
  <c r="Q608" i="11" s="1"/>
  <c r="D600" i="11"/>
  <c r="E610" i="11"/>
  <c r="E608" i="11"/>
  <c r="E607" i="11"/>
  <c r="E604" i="11"/>
  <c r="E605" i="11"/>
  <c r="E601" i="11"/>
  <c r="E606" i="11"/>
  <c r="E602" i="11"/>
  <c r="E600" i="11"/>
  <c r="E603" i="11"/>
  <c r="M597" i="11"/>
  <c r="P603" i="11"/>
  <c r="R603" i="11" s="1"/>
  <c r="E611" i="11"/>
  <c r="D601" i="11"/>
  <c r="D591" i="11"/>
  <c r="D596" i="11"/>
  <c r="D593" i="11"/>
  <c r="E596" i="11"/>
  <c r="D599" i="11"/>
  <c r="D595" i="11"/>
  <c r="E597" i="11"/>
  <c r="D592" i="11"/>
  <c r="E599" i="11"/>
  <c r="E598" i="11"/>
  <c r="D597" i="11"/>
  <c r="M596" i="11"/>
  <c r="P596" i="11"/>
  <c r="R596" i="11" s="1"/>
  <c r="L599" i="11"/>
  <c r="D594" i="11"/>
  <c r="L597" i="11"/>
  <c r="O604" i="11" s="1"/>
  <c r="Q604" i="11" s="1"/>
  <c r="L593" i="11"/>
  <c r="L598" i="11"/>
  <c r="O605" i="11" s="1"/>
  <c r="Q605" i="11" s="1"/>
  <c r="L592" i="11"/>
  <c r="P595" i="11"/>
  <c r="R595" i="11" s="1"/>
  <c r="L595" i="11"/>
  <c r="O602" i="11" s="1"/>
  <c r="Q602" i="11" s="1"/>
  <c r="L596" i="11"/>
  <c r="O603" i="11" s="1"/>
  <c r="Q603" i="11" s="1"/>
  <c r="L594" i="11"/>
  <c r="O601" i="11" s="1"/>
  <c r="Q601" i="11" s="1"/>
  <c r="M595" i="11"/>
  <c r="N600" i="11" l="1"/>
  <c r="O606" i="11"/>
  <c r="Q606" i="11" s="1"/>
  <c r="O600" i="11"/>
  <c r="Q600" i="11" s="1"/>
  <c r="O607" i="11"/>
  <c r="Q607" i="11" s="1"/>
  <c r="O592" i="11"/>
  <c r="Q592" i="11" s="1"/>
  <c r="N592" i="11"/>
  <c r="N598" i="11"/>
  <c r="O598" i="11"/>
  <c r="Q598" i="11" s="1"/>
  <c r="N593" i="11"/>
  <c r="O593" i="11"/>
  <c r="Q593" i="11" s="1"/>
  <c r="O597" i="11"/>
  <c r="Q597" i="11" s="1"/>
  <c r="N597" i="11"/>
  <c r="O594" i="11"/>
  <c r="Q594" i="11" s="1"/>
  <c r="N594" i="11"/>
  <c r="O596" i="11"/>
  <c r="Q596" i="11" s="1"/>
  <c r="N596" i="11"/>
  <c r="O599" i="11"/>
  <c r="Q599" i="11" s="1"/>
  <c r="N599" i="11"/>
  <c r="O595" i="11"/>
  <c r="Q595" i="11" s="1"/>
  <c r="N595" i="1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<sst xmlns="http://schemas.openxmlformats.org/spreadsheetml/2006/main" count="51" uniqueCount="26">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</sst>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"/>
    <numFmt numFmtId="165" formatCode="#,##0.00000"/>
    <numFmt numFmtId="166" formatCode="0.0"/>
    <numFmt numFmtId="167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167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</c:numCache>
            </c:numRef>
          </c:cat>
          <c:val>
            <c:numRef>
              <c:f>'Dados sim recup log'!$B$2:$B$900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  <c:pt idx="570">
                  <c:v>92698.28571428571</c:v>
                </c:pt>
                <c:pt idx="571">
                  <c:v>92737.57142857142</c:v>
                </c:pt>
                <c:pt idx="572">
                  <c:v>92776.85714285713</c:v>
                </c:pt>
                <c:pt idx="573">
                  <c:v>92816.142857142841</c:v>
                </c:pt>
                <c:pt idx="574">
                  <c:v>92855.428571428551</c:v>
                </c:pt>
                <c:pt idx="575">
                  <c:v>92894.714285714261</c:v>
                </c:pt>
                <c:pt idx="576" formatCode="#,##0">
                  <c:v>92934</c:v>
                </c:pt>
                <c:pt idx="577">
                  <c:v>92969</c:v>
                </c:pt>
                <c:pt idx="578">
                  <c:v>93004</c:v>
                </c:pt>
                <c:pt idx="579">
                  <c:v>93039</c:v>
                </c:pt>
                <c:pt idx="580">
                  <c:v>93074</c:v>
                </c:pt>
                <c:pt idx="581">
                  <c:v>93109</c:v>
                </c:pt>
                <c:pt idx="582" formatCode="#,##0">
                  <c:v>93136</c:v>
                </c:pt>
                <c:pt idx="583" formatCode="#,##0">
                  <c:v>93168</c:v>
                </c:pt>
                <c:pt idx="584">
                  <c:v>93195</c:v>
                </c:pt>
                <c:pt idx="585">
                  <c:v>93224</c:v>
                </c:pt>
                <c:pt idx="586">
                  <c:v>93252.666666666672</c:v>
                </c:pt>
                <c:pt idx="587">
                  <c:v>93281.333333333343</c:v>
                </c:pt>
                <c:pt idx="588">
                  <c:v>93310</c:v>
                </c:pt>
                <c:pt idx="589">
                  <c:v>93342.666666666672</c:v>
                </c:pt>
                <c:pt idx="590">
                  <c:v>93375.333333333343</c:v>
                </c:pt>
                <c:pt idx="591" formatCode="#,##0">
                  <c:v>93408</c:v>
                </c:pt>
                <c:pt idx="592" formatCode="#,##0">
                  <c:v>93457</c:v>
                </c:pt>
                <c:pt idx="593">
                  <c:v>93476.5</c:v>
                </c:pt>
                <c:pt idx="594">
                  <c:v>93496</c:v>
                </c:pt>
                <c:pt idx="595">
                  <c:v>93515.5</c:v>
                </c:pt>
                <c:pt idx="596" formatCode="#,##0">
                  <c:v>93535</c:v>
                </c:pt>
                <c:pt idx="597" formatCode="#,##0">
                  <c:v>93560</c:v>
                </c:pt>
                <c:pt idx="598" formatCode="#,##0">
                  <c:v>93616</c:v>
                </c:pt>
                <c:pt idx="599">
                  <c:v>93642.769230769234</c:v>
                </c:pt>
                <c:pt idx="600">
                  <c:v>93669.538461538468</c:v>
                </c:pt>
                <c:pt idx="601">
                  <c:v>93696.307692307702</c:v>
                </c:pt>
                <c:pt idx="602">
                  <c:v>93723.076923076937</c:v>
                </c:pt>
                <c:pt idx="603">
                  <c:v>93749.846153846171</c:v>
                </c:pt>
                <c:pt idx="604">
                  <c:v>93776.615384615405</c:v>
                </c:pt>
                <c:pt idx="605">
                  <c:v>93803.384615384639</c:v>
                </c:pt>
                <c:pt idx="606">
                  <c:v>93830.153846153873</c:v>
                </c:pt>
                <c:pt idx="607">
                  <c:v>93856.923076923107</c:v>
                </c:pt>
                <c:pt idx="608">
                  <c:v>93883.692307692341</c:v>
                </c:pt>
                <c:pt idx="609">
                  <c:v>93910.461538461575</c:v>
                </c:pt>
                <c:pt idx="610">
                  <c:v>93937.23076923081</c:v>
                </c:pt>
                <c:pt idx="611">
                  <c:v>93964.000000000044</c:v>
                </c:pt>
                <c:pt idx="612">
                  <c:v>93990.769230769278</c:v>
                </c:pt>
                <c:pt idx="613">
                  <c:v>94017.538461538512</c:v>
                </c:pt>
                <c:pt idx="614">
                  <c:v>94044.307692307746</c:v>
                </c:pt>
                <c:pt idx="615">
                  <c:v>94071.07692307698</c:v>
                </c:pt>
                <c:pt idx="616">
                  <c:v>94097.846153846214</c:v>
                </c:pt>
                <c:pt idx="617">
                  <c:v>94124.615384615448</c:v>
                </c:pt>
                <c:pt idx="618">
                  <c:v>94151.384615384683</c:v>
                </c:pt>
                <c:pt idx="619">
                  <c:v>94178.153846153917</c:v>
                </c:pt>
                <c:pt idx="620">
                  <c:v>94204.923076923151</c:v>
                </c:pt>
                <c:pt idx="621">
                  <c:v>94231.692307692385</c:v>
                </c:pt>
                <c:pt idx="622">
                  <c:v>94258.461538461619</c:v>
                </c:pt>
                <c:pt idx="623">
                  <c:v>94285.230769230853</c:v>
                </c:pt>
                <c:pt idx="624" formatCode="#,##0">
                  <c:v>94312</c:v>
                </c:pt>
                <c:pt idx="625" formatCode="#,##0">
                  <c:v>94341</c:v>
                </c:pt>
                <c:pt idx="626" formatCode="#,##0">
                  <c:v>94368</c:v>
                </c:pt>
                <c:pt idx="627" formatCode="#,##0">
                  <c:v>94371</c:v>
                </c:pt>
                <c:pt idx="628">
                  <c:v>94396</c:v>
                </c:pt>
                <c:pt idx="629">
                  <c:v>94421</c:v>
                </c:pt>
                <c:pt idx="630" formatCode="#,##0">
                  <c:v>94446</c:v>
                </c:pt>
                <c:pt idx="631">
                  <c:v>94461</c:v>
                </c:pt>
                <c:pt idx="632">
                  <c:v>94476</c:v>
                </c:pt>
                <c:pt idx="633" formatCode="#,##0">
                  <c:v>94491</c:v>
                </c:pt>
                <c:pt idx="634">
                  <c:v>94548.109339718241</c:v>
                </c:pt>
                <c:pt idx="635">
                  <c:v>94605.253195704514</c:v>
                </c:pt>
                <c:pt idx="636">
                  <c:v>94662.43158882008</c:v>
                </c:pt>
                <c:pt idx="637">
                  <c:v>94719.644539938818</c:v>
                </c:pt>
                <c:pt idx="638">
                  <c:v>94776.892069947193</c:v>
                </c:pt>
                <c:pt idx="639">
                  <c:v>94834.174199744331</c:v>
                </c:pt>
                <c:pt idx="640">
                  <c:v>94891.490950241961</c:v>
                </c:pt>
                <c:pt idx="641">
                  <c:v>94948.842342364456</c:v>
                </c:pt>
                <c:pt idx="642">
                  <c:v>95006.22839704885</c:v>
                </c:pt>
                <c:pt idx="643">
                  <c:v>95063.649135244821</c:v>
                </c:pt>
                <c:pt idx="644">
                  <c:v>95121.10457791471</c:v>
                </c:pt>
                <c:pt idx="645">
                  <c:v>95178.594746033516</c:v>
                </c:pt>
                <c:pt idx="646">
                  <c:v>95236.119660588927</c:v>
                </c:pt>
                <c:pt idx="647">
                  <c:v>95293.679342581323</c:v>
                </c:pt>
                <c:pt idx="648">
                  <c:v>95351.273813023756</c:v>
                </c:pt>
                <c:pt idx="649">
                  <c:v>95408.903092941997</c:v>
                </c:pt>
                <c:pt idx="650">
                  <c:v>95466.567203374521</c:v>
                </c:pt>
                <c:pt idx="651">
                  <c:v>95524.266165372508</c:v>
                </c:pt>
                <c:pt idx="652">
                  <c:v>95582</c:v>
                </c:pt>
                <c:pt idx="653">
                  <c:v>95880.16501503317</c:v>
                </c:pt>
                <c:pt idx="654">
                  <c:v>96179.260146366374</c:v>
                </c:pt>
                <c:pt idx="655">
                  <c:v>96479.288295467879</c:v>
                </c:pt>
                <c:pt idx="656">
                  <c:v>96780.252372857009</c:v>
                </c:pt>
                <c:pt idx="657">
                  <c:v>97082.155298132333</c:v>
                </c:pt>
                <c:pt idx="658" formatCode="#,##0">
                  <c:v>97385</c:v>
                </c:pt>
                <c:pt idx="659" formatCode="#,##0">
                  <c:v>97517</c:v>
                </c:pt>
                <c:pt idx="660">
                  <c:v>98160.377627635477</c:v>
                </c:pt>
                <c:pt idx="661" formatCode="#,##0">
                  <c:v>98808</c:v>
                </c:pt>
                <c:pt idx="662">
                  <c:v>99137.235080838756</c:v>
                </c:pt>
                <c:pt idx="663">
                  <c:v>99467.567195707699</c:v>
                </c:pt>
                <c:pt idx="664" formatCode="#,##0">
                  <c:v>99799</c:v>
                </c:pt>
                <c:pt idx="665">
                  <c:v>100912.20332283141</c:v>
                </c:pt>
                <c:pt idx="666">
                  <c:v>102037.82382056399</c:v>
                </c:pt>
                <c:pt idx="667" formatCode="#,##0">
                  <c:v>103176</c:v>
                </c:pt>
                <c:pt idx="668" formatCode="#,##0">
                  <c:v>104109</c:v>
                </c:pt>
                <c:pt idx="669">
                  <c:v>104923.08061592375</c:v>
                </c:pt>
                <c:pt idx="670">
                  <c:v>105743.52693749469</c:v>
                </c:pt>
                <c:pt idx="671">
                  <c:v>106570.3887413659</c:v>
                </c:pt>
                <c:pt idx="672">
                  <c:v>107403.71619341908</c:v>
                </c:pt>
                <c:pt idx="673">
                  <c:v>108243.55985180826</c:v>
                </c:pt>
                <c:pt idx="674">
                  <c:v>109089.97067002705</c:v>
                </c:pt>
                <c:pt idx="675" formatCode="#,##0">
                  <c:v>109943</c:v>
                </c:pt>
                <c:pt idx="676">
                  <c:v>110720.16016739122</c:v>
                </c:pt>
                <c:pt idx="677">
                  <c:v>111502.81388985898</c:v>
                </c:pt>
                <c:pt idx="678">
                  <c:v>112291</c:v>
                </c:pt>
                <c:pt idx="679">
                  <c:v>113627.05174825227</c:v>
                </c:pt>
                <c:pt idx="680">
                  <c:v>114979</c:v>
                </c:pt>
                <c:pt idx="681">
                  <c:v>115733.82405562596</c:v>
                </c:pt>
                <c:pt idx="682">
                  <c:v>116493.60344531249</c:v>
                </c:pt>
                <c:pt idx="683">
                  <c:v>117258.37070026401</c:v>
                </c:pt>
                <c:pt idx="684">
                  <c:v>118028.15856524862</c:v>
                </c:pt>
                <c:pt idx="685" formatCode="#,##0">
                  <c:v>118803</c:v>
                </c:pt>
                <c:pt idx="686" formatCode="#,##0">
                  <c:v>119499</c:v>
                </c:pt>
                <c:pt idx="687" formatCode="#,##0">
                  <c:v>120105</c:v>
                </c:pt>
                <c:pt idx="688" formatCode="#,##0">
                  <c:v>120605</c:v>
                </c:pt>
                <c:pt idx="689" formatCode="#,##0">
                  <c:v>121105</c:v>
                </c:pt>
                <c:pt idx="690">
                  <c:v>121425.5</c:v>
                </c:pt>
                <c:pt idx="691">
                  <c:v>121746</c:v>
                </c:pt>
                <c:pt idx="692">
                  <c:v>122066.5</c:v>
                </c:pt>
                <c:pt idx="693">
                  <c:v>122387</c:v>
                </c:pt>
                <c:pt idx="694" formatCode="#,##0">
                  <c:v>122730</c:v>
                </c:pt>
                <c:pt idx="695" formatCode="#,##0">
                  <c:v>123220</c:v>
                </c:pt>
                <c:pt idx="696" formatCode="#,##0">
                  <c:v>123653</c:v>
                </c:pt>
                <c:pt idx="697">
                  <c:v>123865.33333333333</c:v>
                </c:pt>
                <c:pt idx="698">
                  <c:v>124077.66666666666</c:v>
                </c:pt>
                <c:pt idx="699" formatCode="#,##0">
                  <c:v>124290</c:v>
                </c:pt>
                <c:pt idx="700" formatCode="#,##0">
                  <c:v>124863</c:v>
                </c:pt>
                <c:pt idx="701">
                  <c:v>125221</c:v>
                </c:pt>
                <c:pt idx="702">
                  <c:v>125579</c:v>
                </c:pt>
                <c:pt idx="703" formatCode="#,##0">
                  <c:v>125937</c:v>
                </c:pt>
                <c:pt idx="704">
                  <c:v>126218</c:v>
                </c:pt>
                <c:pt idx="705">
                  <c:v>126499</c:v>
                </c:pt>
                <c:pt idx="706">
                  <c:v>126780</c:v>
                </c:pt>
                <c:pt idx="707">
                  <c:v>127061</c:v>
                </c:pt>
                <c:pt idx="708" formatCode="#,##0">
                  <c:v>127342</c:v>
                </c:pt>
                <c:pt idx="709" formatCode="#,##0">
                  <c:v>127774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</c:numCache>
            </c:numRef>
          </c:cat>
          <c:val>
            <c:numRef>
              <c:f>'Dados sim recup log'!$F$2:$F$900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  <c:pt idx="570" formatCode="#,##0">
                  <c:v>1941</c:v>
                </c:pt>
                <c:pt idx="571" formatCode="#,##0">
                  <c:v>1942</c:v>
                </c:pt>
                <c:pt idx="572" formatCode="0.0">
                  <c:v>1942.6</c:v>
                </c:pt>
                <c:pt idx="573" formatCode="0.0">
                  <c:v>1943.1999999999998</c:v>
                </c:pt>
                <c:pt idx="574" formatCode="0.0">
                  <c:v>1943.7999999999997</c:v>
                </c:pt>
                <c:pt idx="575" formatCode="0.0">
                  <c:v>1944.3999999999996</c:v>
                </c:pt>
                <c:pt idx="576">
                  <c:v>1945</c:v>
                </c:pt>
                <c:pt idx="577">
                  <c:v>1946</c:v>
                </c:pt>
                <c:pt idx="578">
                  <c:v>1946</c:v>
                </c:pt>
                <c:pt idx="579">
                  <c:v>1947</c:v>
                </c:pt>
                <c:pt idx="580">
                  <c:v>1948</c:v>
                </c:pt>
                <c:pt idx="581">
                  <c:v>1948</c:v>
                </c:pt>
                <c:pt idx="582" formatCode="#,##0">
                  <c:v>1950</c:v>
                </c:pt>
                <c:pt idx="583" formatCode="#,##0">
                  <c:v>1951</c:v>
                </c:pt>
                <c:pt idx="584">
                  <c:v>1951</c:v>
                </c:pt>
                <c:pt idx="585">
                  <c:v>1951</c:v>
                </c:pt>
                <c:pt idx="586">
                  <c:v>1951</c:v>
                </c:pt>
                <c:pt idx="587">
                  <c:v>1951</c:v>
                </c:pt>
                <c:pt idx="588">
                  <c:v>1951</c:v>
                </c:pt>
                <c:pt idx="589" formatCode="#,##0">
                  <c:v>1951</c:v>
                </c:pt>
                <c:pt idx="590" formatCode="#,##0">
                  <c:v>1952</c:v>
                </c:pt>
                <c:pt idx="591" formatCode="#,##0">
                  <c:v>1952</c:v>
                </c:pt>
                <c:pt idx="592" formatCode="#,##0">
                  <c:v>1952</c:v>
                </c:pt>
                <c:pt idx="593" formatCode="#,##0">
                  <c:v>1952</c:v>
                </c:pt>
                <c:pt idx="594" formatCode="#,##0">
                  <c:v>1952</c:v>
                </c:pt>
                <c:pt idx="595" formatCode="#,##0">
                  <c:v>1952</c:v>
                </c:pt>
                <c:pt idx="596" formatCode="#,##0">
                  <c:v>1952</c:v>
                </c:pt>
                <c:pt idx="597">
                  <c:v>1953</c:v>
                </c:pt>
                <c:pt idx="598">
                  <c:v>1953</c:v>
                </c:pt>
                <c:pt idx="599" formatCode="#,##0">
                  <c:v>1953</c:v>
                </c:pt>
                <c:pt idx="600" formatCode="#,##0">
                  <c:v>1953</c:v>
                </c:pt>
                <c:pt idx="601" formatCode="#,##0">
                  <c:v>1953</c:v>
                </c:pt>
                <c:pt idx="602" formatCode="#,##0">
                  <c:v>1956</c:v>
                </c:pt>
                <c:pt idx="603" formatCode="#,##0">
                  <c:v>1956</c:v>
                </c:pt>
                <c:pt idx="604">
                  <c:v>1956.3333333333333</c:v>
                </c:pt>
                <c:pt idx="605">
                  <c:v>1956.6666666666665</c:v>
                </c:pt>
                <c:pt idx="606" formatCode="#,##0">
                  <c:v>1958</c:v>
                </c:pt>
                <c:pt idx="607" formatCode="#,##0">
                  <c:v>1958</c:v>
                </c:pt>
                <c:pt idx="608" formatCode="#,##0">
                  <c:v>1958</c:v>
                </c:pt>
                <c:pt idx="609">
                  <c:v>1958</c:v>
                </c:pt>
                <c:pt idx="610" formatCode="#,##0">
                  <c:v>1958</c:v>
                </c:pt>
                <c:pt idx="611" formatCode="#,##0">
                  <c:v>1958</c:v>
                </c:pt>
                <c:pt idx="612" formatCode="#,##0">
                  <c:v>1958</c:v>
                </c:pt>
                <c:pt idx="613" formatCode="#,##0">
                  <c:v>1958</c:v>
                </c:pt>
                <c:pt idx="614" formatCode="#,##0">
                  <c:v>1958</c:v>
                </c:pt>
                <c:pt idx="615" formatCode="#,##0">
                  <c:v>1958</c:v>
                </c:pt>
                <c:pt idx="616" formatCode="#,##0">
                  <c:v>1959</c:v>
                </c:pt>
                <c:pt idx="617" formatCode="#,##0">
                  <c:v>1959</c:v>
                </c:pt>
                <c:pt idx="618">
                  <c:v>1961.5</c:v>
                </c:pt>
                <c:pt idx="619" formatCode="#,##0">
                  <c:v>1964</c:v>
                </c:pt>
                <c:pt idx="620" formatCode="#,##0">
                  <c:v>1964</c:v>
                </c:pt>
                <c:pt idx="621">
                  <c:v>1964.5</c:v>
                </c:pt>
                <c:pt idx="622" formatCode="#,##0">
                  <c:v>1965</c:v>
                </c:pt>
                <c:pt idx="623">
                  <c:v>1966</c:v>
                </c:pt>
                <c:pt idx="624" formatCode="#,##0">
                  <c:v>1967</c:v>
                </c:pt>
                <c:pt idx="625" formatCode="#,##0">
                  <c:v>1967</c:v>
                </c:pt>
                <c:pt idx="626" formatCode="#,##0">
                  <c:v>1969</c:v>
                </c:pt>
                <c:pt idx="627" formatCode="#,##0">
                  <c:v>1969</c:v>
                </c:pt>
                <c:pt idx="628">
                  <c:v>1969.6666666666667</c:v>
                </c:pt>
                <c:pt idx="629">
                  <c:v>1970.3333333333335</c:v>
                </c:pt>
                <c:pt idx="630" formatCode="#,##0">
                  <c:v>1971</c:v>
                </c:pt>
                <c:pt idx="631" formatCode="#,##0">
                  <c:v>1971</c:v>
                </c:pt>
                <c:pt idx="632" formatCode="#,##0">
                  <c:v>1971</c:v>
                </c:pt>
                <c:pt idx="633" formatCode="#,##0">
                  <c:v>1971</c:v>
                </c:pt>
                <c:pt idx="634" formatCode="#,##0">
                  <c:v>1971</c:v>
                </c:pt>
                <c:pt idx="635" formatCode="#,##0">
                  <c:v>1971</c:v>
                </c:pt>
                <c:pt idx="636" formatCode="#,##0">
                  <c:v>1971</c:v>
                </c:pt>
                <c:pt idx="637" formatCode="#,##0">
                  <c:v>1972</c:v>
                </c:pt>
                <c:pt idx="638" formatCode="#,##0">
                  <c:v>1974</c:v>
                </c:pt>
                <c:pt idx="639" formatCode="#,##0">
                  <c:v>1974</c:v>
                </c:pt>
                <c:pt idx="640" formatCode="#,##0">
                  <c:v>1975</c:v>
                </c:pt>
                <c:pt idx="641" formatCode="#,##0">
                  <c:v>1975</c:v>
                </c:pt>
                <c:pt idx="642" formatCode="#,##0">
                  <c:v>1975</c:v>
                </c:pt>
                <c:pt idx="643" formatCode="#,##0">
                  <c:v>1975</c:v>
                </c:pt>
                <c:pt idx="644" formatCode="#,##0">
                  <c:v>1976</c:v>
                </c:pt>
                <c:pt idx="645" formatCode="#,##0">
                  <c:v>1976</c:v>
                </c:pt>
                <c:pt idx="646" formatCode="#,##0">
                  <c:v>1976</c:v>
                </c:pt>
                <c:pt idx="647" formatCode="#,##0">
                  <c:v>1976</c:v>
                </c:pt>
                <c:pt idx="648" formatCode="#,##0">
                  <c:v>1976</c:v>
                </c:pt>
                <c:pt idx="649" formatCode="#,##0">
                  <c:v>1977</c:v>
                </c:pt>
                <c:pt idx="650" formatCode="#,##0">
                  <c:v>1977</c:v>
                </c:pt>
                <c:pt idx="651" formatCode="#,##0">
                  <c:v>1977</c:v>
                </c:pt>
                <c:pt idx="652" formatCode="#,##0">
                  <c:v>1979</c:v>
                </c:pt>
                <c:pt idx="653" formatCode="#,##0">
                  <c:v>1979</c:v>
                </c:pt>
                <c:pt idx="654" formatCode="#,##0">
                  <c:v>1979</c:v>
                </c:pt>
                <c:pt idx="655" formatCode="#,##0">
                  <c:v>1980</c:v>
                </c:pt>
                <c:pt idx="656" formatCode="#,##0">
                  <c:v>1980</c:v>
                </c:pt>
                <c:pt idx="657" formatCode="#,##0">
                  <c:v>1980</c:v>
                </c:pt>
                <c:pt idx="658" formatCode="#,##0">
                  <c:v>1980</c:v>
                </c:pt>
                <c:pt idx="659" formatCode="#,##0">
                  <c:v>1981</c:v>
                </c:pt>
                <c:pt idx="660" formatCode="#,##0">
                  <c:v>1981</c:v>
                </c:pt>
                <c:pt idx="661" formatCode="#,##0">
                  <c:v>1983</c:v>
                </c:pt>
                <c:pt idx="662">
                  <c:v>1983.6664426648606</c:v>
                </c:pt>
                <c:pt idx="663">
                  <c:v>1984.3331093064362</c:v>
                </c:pt>
                <c:pt idx="664" formatCode="#,##0">
                  <c:v>1985</c:v>
                </c:pt>
                <c:pt idx="665">
                  <c:v>1985</c:v>
                </c:pt>
                <c:pt idx="666" formatCode="#,##0">
                  <c:v>1987</c:v>
                </c:pt>
                <c:pt idx="667">
                  <c:v>1988</c:v>
                </c:pt>
                <c:pt idx="668" formatCode="#,##0">
                  <c:v>1991</c:v>
                </c:pt>
                <c:pt idx="669">
                  <c:v>1993.8449185520624</c:v>
                </c:pt>
                <c:pt idx="670">
                  <c:v>1996.6939021777398</c:v>
                </c:pt>
                <c:pt idx="671">
                  <c:v>1999.5469566855727</c:v>
                </c:pt>
                <c:pt idx="672">
                  <c:v>2002.4040878924006</c:v>
                </c:pt>
                <c:pt idx="673">
                  <c:v>2005.2653016233753</c:v>
                </c:pt>
                <c:pt idx="674">
                  <c:v>2008.1306037119716</c:v>
                </c:pt>
                <c:pt idx="675" formatCode="#,##0">
                  <c:v>2011</c:v>
                </c:pt>
                <c:pt idx="676">
                  <c:v>2012.3324502821772</c:v>
                </c:pt>
                <c:pt idx="677">
                  <c:v>2013.6657834205228</c:v>
                </c:pt>
                <c:pt idx="678" formatCode="#,##0">
                  <c:v>2015</c:v>
                </c:pt>
                <c:pt idx="679">
                  <c:v>2023.4821471908272</c:v>
                </c:pt>
                <c:pt idx="680">
                  <c:v>2032</c:v>
                </c:pt>
                <c:pt idx="681">
                  <c:v>2038.3600618185505</c:v>
                </c:pt>
                <c:pt idx="682">
                  <c:v>2044.7400303232898</c:v>
                </c:pt>
                <c:pt idx="683">
                  <c:v>2051.1399678211842</c:v>
                </c:pt>
                <c:pt idx="684">
                  <c:v>2057.5599368142171</c:v>
                </c:pt>
                <c:pt idx="685" formatCode="#,##0">
                  <c:v>2064</c:v>
                </c:pt>
                <c:pt idx="686" formatCode="#,##0">
                  <c:v>2078</c:v>
                </c:pt>
                <c:pt idx="687" formatCode="#,##0">
                  <c:v>2085</c:v>
                </c:pt>
                <c:pt idx="688" formatCode="#,##0.0">
                  <c:v>2090.5</c:v>
                </c:pt>
                <c:pt idx="689" formatCode="#,##0">
                  <c:v>2096</c:v>
                </c:pt>
                <c:pt idx="690">
                  <c:v>2100</c:v>
                </c:pt>
                <c:pt idx="691">
                  <c:v>2104</c:v>
                </c:pt>
                <c:pt idx="692">
                  <c:v>2108</c:v>
                </c:pt>
                <c:pt idx="693" formatCode="#,##0">
                  <c:v>2112</c:v>
                </c:pt>
                <c:pt idx="694" formatCode="#,##0">
                  <c:v>2116</c:v>
                </c:pt>
                <c:pt idx="695" formatCode="#,##0">
                  <c:v>2122</c:v>
                </c:pt>
                <c:pt idx="696" formatCode="#,##0">
                  <c:v>2125</c:v>
                </c:pt>
                <c:pt idx="697">
                  <c:v>2128.3333333333335</c:v>
                </c:pt>
                <c:pt idx="698">
                  <c:v>2131.666666666667</c:v>
                </c:pt>
                <c:pt idx="699" formatCode="#,##0">
                  <c:v>2135</c:v>
                </c:pt>
                <c:pt idx="700" formatCode="#,##0">
                  <c:v>2138</c:v>
                </c:pt>
                <c:pt idx="701" formatCode="#,##0">
                  <c:v>2142</c:v>
                </c:pt>
                <c:pt idx="702" formatCode="#,##0">
                  <c:v>2146</c:v>
                </c:pt>
                <c:pt idx="703" formatCode="#,##0">
                  <c:v>2150</c:v>
                </c:pt>
                <c:pt idx="704">
                  <c:v>2152</c:v>
                </c:pt>
                <c:pt idx="705">
                  <c:v>2154</c:v>
                </c:pt>
                <c:pt idx="706">
                  <c:v>2156</c:v>
                </c:pt>
                <c:pt idx="707">
                  <c:v>2158</c:v>
                </c:pt>
                <c:pt idx="708" formatCode="#,##0">
                  <c:v>2161</c:v>
                </c:pt>
                <c:pt idx="709" formatCode="#,##0">
                  <c:v>2164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</c:numCache>
            </c:numRef>
          </c:cat>
          <c:val>
            <c:numRef>
              <c:f>'Dados sim recup log'!$I$2:$I$900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  <c:pt idx="570" formatCode="#,##0">
                  <c:v>89122</c:v>
                </c:pt>
                <c:pt idx="571" formatCode="#,##0">
                  <c:v>89122</c:v>
                </c:pt>
                <c:pt idx="572" formatCode="0">
                  <c:v>89181</c:v>
                </c:pt>
                <c:pt idx="573" formatCode="0">
                  <c:v>89240</c:v>
                </c:pt>
                <c:pt idx="574" formatCode="0">
                  <c:v>89299</c:v>
                </c:pt>
                <c:pt idx="575" formatCode="0">
                  <c:v>89358</c:v>
                </c:pt>
                <c:pt idx="576" formatCode="#,##0">
                  <c:v>89417</c:v>
                </c:pt>
                <c:pt idx="577">
                  <c:v>89457</c:v>
                </c:pt>
                <c:pt idx="578">
                  <c:v>89499</c:v>
                </c:pt>
                <c:pt idx="579">
                  <c:v>89524</c:v>
                </c:pt>
                <c:pt idx="580">
                  <c:v>89549</c:v>
                </c:pt>
                <c:pt idx="581">
                  <c:v>89581</c:v>
                </c:pt>
                <c:pt idx="582" formatCode="#,##0">
                  <c:v>89611</c:v>
                </c:pt>
                <c:pt idx="583" formatCode="#,##0">
                  <c:v>89646</c:v>
                </c:pt>
                <c:pt idx="584" formatCode="#,##0">
                  <c:v>89743</c:v>
                </c:pt>
                <c:pt idx="585" formatCode="#,##0">
                  <c:v>89767</c:v>
                </c:pt>
                <c:pt idx="586">
                  <c:v>89799.333333333328</c:v>
                </c:pt>
                <c:pt idx="587">
                  <c:v>89831.666666666657</c:v>
                </c:pt>
                <c:pt idx="588" formatCode="#,##0">
                  <c:v>89864</c:v>
                </c:pt>
                <c:pt idx="589">
                  <c:v>89893</c:v>
                </c:pt>
                <c:pt idx="590">
                  <c:v>89922</c:v>
                </c:pt>
                <c:pt idx="591" formatCode="#,##0">
                  <c:v>89951</c:v>
                </c:pt>
                <c:pt idx="592" formatCode="#,##0">
                  <c:v>89989</c:v>
                </c:pt>
                <c:pt idx="593">
                  <c:v>90024.25</c:v>
                </c:pt>
                <c:pt idx="594">
                  <c:v>90059.5</c:v>
                </c:pt>
                <c:pt idx="595">
                  <c:v>90094.75</c:v>
                </c:pt>
                <c:pt idx="596" formatCode="#,##0">
                  <c:v>90130</c:v>
                </c:pt>
                <c:pt idx="597" formatCode="#,##0">
                  <c:v>90169</c:v>
                </c:pt>
                <c:pt idx="598" formatCode="#,##0">
                  <c:v>90213</c:v>
                </c:pt>
                <c:pt idx="599">
                  <c:v>90238.5</c:v>
                </c:pt>
                <c:pt idx="600">
                  <c:v>90264</c:v>
                </c:pt>
                <c:pt idx="601">
                  <c:v>90289.5</c:v>
                </c:pt>
                <c:pt idx="602">
                  <c:v>90315</c:v>
                </c:pt>
                <c:pt idx="603">
                  <c:v>90340.5</c:v>
                </c:pt>
                <c:pt idx="604">
                  <c:v>90366</c:v>
                </c:pt>
                <c:pt idx="605">
                  <c:v>90391.5</c:v>
                </c:pt>
                <c:pt idx="606">
                  <c:v>90417</c:v>
                </c:pt>
                <c:pt idx="607">
                  <c:v>90442.5</c:v>
                </c:pt>
                <c:pt idx="608">
                  <c:v>90468</c:v>
                </c:pt>
                <c:pt idx="609">
                  <c:v>90493.5</c:v>
                </c:pt>
                <c:pt idx="610">
                  <c:v>90519</c:v>
                </c:pt>
                <c:pt idx="611">
                  <c:v>90544.5</c:v>
                </c:pt>
                <c:pt idx="612">
                  <c:v>90570</c:v>
                </c:pt>
                <c:pt idx="613">
                  <c:v>90595.5</c:v>
                </c:pt>
                <c:pt idx="614">
                  <c:v>90621</c:v>
                </c:pt>
                <c:pt idx="615">
                  <c:v>90646.5</c:v>
                </c:pt>
                <c:pt idx="616">
                  <c:v>90672</c:v>
                </c:pt>
                <c:pt idx="617">
                  <c:v>90697.5</c:v>
                </c:pt>
                <c:pt idx="618">
                  <c:v>90723</c:v>
                </c:pt>
                <c:pt idx="619">
                  <c:v>90748.5</c:v>
                </c:pt>
                <c:pt idx="620">
                  <c:v>90774</c:v>
                </c:pt>
                <c:pt idx="621">
                  <c:v>90799.5</c:v>
                </c:pt>
                <c:pt idx="622">
                  <c:v>90825</c:v>
                </c:pt>
                <c:pt idx="623">
                  <c:v>90850.5</c:v>
                </c:pt>
                <c:pt idx="624" formatCode="#,##0">
                  <c:v>90876</c:v>
                </c:pt>
                <c:pt idx="625" formatCode="#,##0">
                  <c:v>90899</c:v>
                </c:pt>
                <c:pt idx="626" formatCode="#,##0">
                  <c:v>90923</c:v>
                </c:pt>
                <c:pt idx="627" formatCode="#,##0">
                  <c:v>90946</c:v>
                </c:pt>
                <c:pt idx="628">
                  <c:v>90978</c:v>
                </c:pt>
                <c:pt idx="629">
                  <c:v>91010</c:v>
                </c:pt>
                <c:pt idx="630" formatCode="#,##0">
                  <c:v>91042</c:v>
                </c:pt>
                <c:pt idx="631">
                  <c:v>91067.333333333328</c:v>
                </c:pt>
                <c:pt idx="632">
                  <c:v>91092.666666666657</c:v>
                </c:pt>
                <c:pt idx="633" formatCode="#,##0">
                  <c:v>91118</c:v>
                </c:pt>
                <c:pt idx="634">
                  <c:v>91147.166666666672</c:v>
                </c:pt>
                <c:pt idx="635">
                  <c:v>91176.333333333343</c:v>
                </c:pt>
                <c:pt idx="636">
                  <c:v>91205.500000000015</c:v>
                </c:pt>
                <c:pt idx="637">
                  <c:v>91234.666666666686</c:v>
                </c:pt>
                <c:pt idx="638">
                  <c:v>91263.833333333358</c:v>
                </c:pt>
                <c:pt idx="639" formatCode="#,##0">
                  <c:v>91293</c:v>
                </c:pt>
                <c:pt idx="640" formatCode="#,##0">
                  <c:v>91319</c:v>
                </c:pt>
                <c:pt idx="641">
                  <c:v>91341.333333333328</c:v>
                </c:pt>
                <c:pt idx="642">
                  <c:v>91363.666666666657</c:v>
                </c:pt>
                <c:pt idx="643" formatCode="#,##0">
                  <c:v>91386</c:v>
                </c:pt>
                <c:pt idx="644" formatCode="#,##0">
                  <c:v>91406</c:v>
                </c:pt>
                <c:pt idx="645" formatCode="#,##0">
                  <c:v>91430</c:v>
                </c:pt>
                <c:pt idx="646" formatCode="#,##0">
                  <c:v>91442</c:v>
                </c:pt>
                <c:pt idx="647">
                  <c:v>91459.5</c:v>
                </c:pt>
                <c:pt idx="648">
                  <c:v>91477</c:v>
                </c:pt>
                <c:pt idx="649">
                  <c:v>91494.5</c:v>
                </c:pt>
                <c:pt idx="650" formatCode="#,##0">
                  <c:v>91512</c:v>
                </c:pt>
                <c:pt idx="651" formatCode="#,##0">
                  <c:v>91525</c:v>
                </c:pt>
                <c:pt idx="652">
                  <c:v>91543</c:v>
                </c:pt>
                <c:pt idx="653">
                  <c:v>91554.996855174133</c:v>
                </c:pt>
                <c:pt idx="654">
                  <c:v>91566.995282555145</c:v>
                </c:pt>
                <c:pt idx="655">
                  <c:v>91578.995282349075</c:v>
                </c:pt>
                <c:pt idx="656">
                  <c:v>91590.996854761994</c:v>
                </c:pt>
                <c:pt idx="657" formatCode="#,##0">
                  <c:v>91603</c:v>
                </c:pt>
                <c:pt idx="658" formatCode="#,##0">
                  <c:v>91615</c:v>
                </c:pt>
                <c:pt idx="659" formatCode="#,##0">
                  <c:v>91615</c:v>
                </c:pt>
                <c:pt idx="660">
                  <c:v>91617.499965890791</c:v>
                </c:pt>
                <c:pt idx="661" formatCode="#,##0">
                  <c:v>91620</c:v>
                </c:pt>
                <c:pt idx="662">
                  <c:v>91680.626540186582</c:v>
                </c:pt>
                <c:pt idx="663">
                  <c:v>91741.293198004409</c:v>
                </c:pt>
                <c:pt idx="664" formatCode="#,##0">
                  <c:v>91802</c:v>
                </c:pt>
                <c:pt idx="665">
                  <c:v>91901.558656935827</c:v>
                </c:pt>
                <c:pt idx="666">
                  <c:v>92001.225284571323</c:v>
                </c:pt>
                <c:pt idx="667" formatCode="#,##0">
                  <c:v>92101</c:v>
                </c:pt>
                <c:pt idx="668" formatCode="#,##0">
                  <c:v>92292</c:v>
                </c:pt>
                <c:pt idx="669">
                  <c:v>92640.456751577731</c:v>
                </c:pt>
                <c:pt idx="670">
                  <c:v>92990.229132979497</c:v>
                </c:pt>
                <c:pt idx="671">
                  <c:v>93341.3221114841</c:v>
                </c:pt>
                <c:pt idx="672">
                  <c:v>93693.740673124747</c:v>
                </c:pt>
                <c:pt idx="673">
                  <c:v>94047.489822759861</c:v>
                </c:pt>
                <c:pt idx="674">
                  <c:v>94402.574584144153</c:v>
                </c:pt>
                <c:pt idx="675" formatCode="#,##0">
                  <c:v>94759</c:v>
                </c:pt>
                <c:pt idx="676">
                  <c:v>95558.89545658938</c:v>
                </c:pt>
                <c:pt idx="677">
                  <c:v>96365.543123960553</c:v>
                </c:pt>
                <c:pt idx="678" formatCode="#,##0">
                  <c:v>97179</c:v>
                </c:pt>
                <c:pt idx="679">
                  <c:v>98055.051277330946</c:v>
                </c:pt>
                <c:pt idx="680">
                  <c:v>98939</c:v>
                </c:pt>
                <c:pt idx="681">
                  <c:v>100083.41727959742</c:v>
                </c:pt>
                <c:pt idx="682">
                  <c:v>101241.0719166559</c:v>
                </c:pt>
                <c:pt idx="683">
                  <c:v>102412.11702633344</c:v>
                </c:pt>
                <c:pt idx="684">
                  <c:v>103596.70749485533</c:v>
                </c:pt>
                <c:pt idx="685" formatCode="#,##0">
                  <c:v>104795</c:v>
                </c:pt>
                <c:pt idx="686" formatCode="#,##0">
                  <c:v>106101</c:v>
                </c:pt>
                <c:pt idx="687" formatCode="#,##0">
                  <c:v>107349</c:v>
                </c:pt>
                <c:pt idx="688" formatCode="#,##0.0">
                  <c:v>108632.5</c:v>
                </c:pt>
                <c:pt idx="689" formatCode="#,##0">
                  <c:v>109916</c:v>
                </c:pt>
                <c:pt idx="690">
                  <c:v>110920.75</c:v>
                </c:pt>
                <c:pt idx="691">
                  <c:v>111925.5</c:v>
                </c:pt>
                <c:pt idx="692">
                  <c:v>112930.25</c:v>
                </c:pt>
                <c:pt idx="693" formatCode="#,##0">
                  <c:v>113935</c:v>
                </c:pt>
                <c:pt idx="694" formatCode="#,##0">
                  <c:v>114582</c:v>
                </c:pt>
                <c:pt idx="695" formatCode="#,##0">
                  <c:v>115213</c:v>
                </c:pt>
                <c:pt idx="696" formatCode="#,##0">
                  <c:v>115853</c:v>
                </c:pt>
                <c:pt idx="697">
                  <c:v>116285</c:v>
                </c:pt>
                <c:pt idx="698">
                  <c:v>116717</c:v>
                </c:pt>
                <c:pt idx="699" formatCode="#,##0">
                  <c:v>117149</c:v>
                </c:pt>
                <c:pt idx="700" formatCode="#,##0">
                  <c:v>117725</c:v>
                </c:pt>
                <c:pt idx="701" formatCode="#,##0">
                  <c:v>118046</c:v>
                </c:pt>
                <c:pt idx="702" formatCode="#,##0">
                  <c:v>118463</c:v>
                </c:pt>
                <c:pt idx="703" formatCode="#,##0">
                  <c:v>119097</c:v>
                </c:pt>
                <c:pt idx="704">
                  <c:v>119521.2</c:v>
                </c:pt>
                <c:pt idx="705">
                  <c:v>119945.4</c:v>
                </c:pt>
                <c:pt idx="706">
                  <c:v>120369.59999999999</c:v>
                </c:pt>
                <c:pt idx="707">
                  <c:v>120793.79999999999</c:v>
                </c:pt>
                <c:pt idx="708" formatCode="#,##0">
                  <c:v>121218</c:v>
                </c:pt>
                <c:pt idx="709" formatCode="#,##0">
                  <c:v>121713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2</c:v>
                      </c:pt>
                      <c:pt idx="551">
                        <c:v>1</c:v>
                      </c:pt>
                      <c:pt idx="552">
                        <c:v>0.59999999999990905</c:v>
                      </c:pt>
                      <c:pt idx="553">
                        <c:v>0.59999999999990905</c:v>
                      </c:pt>
                      <c:pt idx="554">
                        <c:v>0.59999999999990905</c:v>
                      </c:pt>
                      <c:pt idx="555">
                        <c:v>0.59999999999990905</c:v>
                      </c:pt>
                      <c:pt idx="556">
                        <c:v>0.6000000000003638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2</c:v>
                      </c:pt>
                      <c:pt idx="563">
                        <c:v>1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</c:numCache>
            </c:numRef>
          </c:cat>
          <c:val>
            <c:numRef>
              <c:f>'Dados sim recup log'!$C$2:$C$900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  <c:pt idx="570">
                  <c:v>39.285714285710128</c:v>
                </c:pt>
                <c:pt idx="571">
                  <c:v>39.285714285710128</c:v>
                </c:pt>
                <c:pt idx="572">
                  <c:v>39.285714285710128</c:v>
                </c:pt>
                <c:pt idx="573">
                  <c:v>39.285714285710128</c:v>
                </c:pt>
                <c:pt idx="574">
                  <c:v>39.285714285710128</c:v>
                </c:pt>
                <c:pt idx="575">
                  <c:v>39.285714285710128</c:v>
                </c:pt>
                <c:pt idx="576">
                  <c:v>39.285714285739232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27</c:v>
                </c:pt>
                <c:pt idx="583">
                  <c:v>32</c:v>
                </c:pt>
                <c:pt idx="584">
                  <c:v>27</c:v>
                </c:pt>
                <c:pt idx="585">
                  <c:v>29</c:v>
                </c:pt>
                <c:pt idx="586">
                  <c:v>28.666666666671517</c:v>
                </c:pt>
                <c:pt idx="587">
                  <c:v>28.666666666671517</c:v>
                </c:pt>
                <c:pt idx="588">
                  <c:v>28.666666666656965</c:v>
                </c:pt>
                <c:pt idx="589">
                  <c:v>32.666666666671517</c:v>
                </c:pt>
                <c:pt idx="590">
                  <c:v>32.666666666671517</c:v>
                </c:pt>
                <c:pt idx="591">
                  <c:v>32.666666666656965</c:v>
                </c:pt>
                <c:pt idx="592">
                  <c:v>49</c:v>
                </c:pt>
                <c:pt idx="593">
                  <c:v>19.5</c:v>
                </c:pt>
                <c:pt idx="594">
                  <c:v>19.5</c:v>
                </c:pt>
                <c:pt idx="595">
                  <c:v>19.5</c:v>
                </c:pt>
                <c:pt idx="596">
                  <c:v>19.5</c:v>
                </c:pt>
                <c:pt idx="597">
                  <c:v>25</c:v>
                </c:pt>
                <c:pt idx="598">
                  <c:v>56</c:v>
                </c:pt>
                <c:pt idx="599">
                  <c:v>26.769230769234127</c:v>
                </c:pt>
                <c:pt idx="600">
                  <c:v>26.769230769234127</c:v>
                </c:pt>
                <c:pt idx="601">
                  <c:v>26.769230769234127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26.769230769234127</c:v>
                </c:pt>
                <c:pt idx="621">
                  <c:v>26.769230769234127</c:v>
                </c:pt>
                <c:pt idx="622">
                  <c:v>26.769230769234127</c:v>
                </c:pt>
                <c:pt idx="623">
                  <c:v>26.769230769234127</c:v>
                </c:pt>
                <c:pt idx="624">
                  <c:v>26.769230769146816</c:v>
                </c:pt>
                <c:pt idx="625">
                  <c:v>29</c:v>
                </c:pt>
                <c:pt idx="626">
                  <c:v>27</c:v>
                </c:pt>
                <c:pt idx="627">
                  <c:v>3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57.109339718241245</c:v>
                </c:pt>
                <c:pt idx="635">
                  <c:v>57.143855986272683</c:v>
                </c:pt>
                <c:pt idx="636">
                  <c:v>57.178393115565996</c:v>
                </c:pt>
                <c:pt idx="637">
                  <c:v>57.212951118737692</c:v>
                </c:pt>
                <c:pt idx="638">
                  <c:v>57.247530008375179</c:v>
                </c:pt>
                <c:pt idx="639">
                  <c:v>57.282129797138623</c:v>
                </c:pt>
                <c:pt idx="640">
                  <c:v>57.316750497629982</c:v>
                </c:pt>
                <c:pt idx="641">
                  <c:v>57.351392122494872</c:v>
                </c:pt>
                <c:pt idx="642">
                  <c:v>57.386054684393457</c:v>
                </c:pt>
                <c:pt idx="643">
                  <c:v>57.420738195971353</c:v>
                </c:pt>
                <c:pt idx="644">
                  <c:v>57.455442669888726</c:v>
                </c:pt>
                <c:pt idx="645">
                  <c:v>57.490168118805741</c:v>
                </c:pt>
                <c:pt idx="646">
                  <c:v>57.524914555411669</c:v>
                </c:pt>
                <c:pt idx="647">
                  <c:v>57.559681992395781</c:v>
                </c:pt>
                <c:pt idx="648">
                  <c:v>57.594470442432794</c:v>
                </c:pt>
                <c:pt idx="649">
                  <c:v>57.629279918241082</c:v>
                </c:pt>
                <c:pt idx="650">
                  <c:v>57.664110432524467</c:v>
                </c:pt>
                <c:pt idx="651">
                  <c:v>57.698961997986771</c:v>
                </c:pt>
                <c:pt idx="652">
                  <c:v>57.733834627491888</c:v>
                </c:pt>
                <c:pt idx="653">
                  <c:v>298.16501503316977</c:v>
                </c:pt>
                <c:pt idx="654">
                  <c:v>299.09513133320434</c:v>
                </c:pt>
                <c:pt idx="655">
                  <c:v>300.02814910150482</c:v>
                </c:pt>
                <c:pt idx="656">
                  <c:v>300.96407738912967</c:v>
                </c:pt>
                <c:pt idx="657">
                  <c:v>301.90292527532438</c:v>
                </c:pt>
                <c:pt idx="658">
                  <c:v>302.84470186766703</c:v>
                </c:pt>
                <c:pt idx="659">
                  <c:v>132</c:v>
                </c:pt>
                <c:pt idx="660">
                  <c:v>643.37762763547653</c:v>
                </c:pt>
                <c:pt idx="661">
                  <c:v>647.62237236452347</c:v>
                </c:pt>
                <c:pt idx="662">
                  <c:v>329.2350808387564</c:v>
                </c:pt>
                <c:pt idx="663">
                  <c:v>330.33211486894288</c:v>
                </c:pt>
                <c:pt idx="664">
                  <c:v>331.43280429230072</c:v>
                </c:pt>
                <c:pt idx="665">
                  <c:v>1113.2033228314103</c:v>
                </c:pt>
                <c:pt idx="666">
                  <c:v>1125.6204977325833</c:v>
                </c:pt>
                <c:pt idx="667">
                  <c:v>1138.1761794360064</c:v>
                </c:pt>
                <c:pt idx="668">
                  <c:v>933</c:v>
                </c:pt>
                <c:pt idx="669">
                  <c:v>814.08061592375452</c:v>
                </c:pt>
                <c:pt idx="670">
                  <c:v>820.4463215709402</c:v>
                </c:pt>
                <c:pt idx="671">
                  <c:v>826.86180387120112</c:v>
                </c:pt>
                <c:pt idx="672">
                  <c:v>833.32745205318497</c:v>
                </c:pt>
                <c:pt idx="673">
                  <c:v>839.84365838917438</c:v>
                </c:pt>
                <c:pt idx="674">
                  <c:v>846.41081821879197</c:v>
                </c:pt>
                <c:pt idx="675">
                  <c:v>853.02932997295284</c:v>
                </c:pt>
                <c:pt idx="676">
                  <c:v>777.16016739122279</c:v>
                </c:pt>
                <c:pt idx="677">
                  <c:v>782.65372246775951</c:v>
                </c:pt>
                <c:pt idx="678">
                  <c:v>788.18611014101771</c:v>
                </c:pt>
                <c:pt idx="679">
                  <c:v>1336.05174825227</c:v>
                </c:pt>
                <c:pt idx="680">
                  <c:v>1351.94825174773</c:v>
                </c:pt>
                <c:pt idx="681">
                  <c:v>754.82405562595522</c:v>
                </c:pt>
                <c:pt idx="682">
                  <c:v>759.77938968653325</c:v>
                </c:pt>
                <c:pt idx="683">
                  <c:v>764.76725495152641</c:v>
                </c:pt>
                <c:pt idx="684">
                  <c:v>769.78786498460977</c:v>
                </c:pt>
                <c:pt idx="685">
                  <c:v>774.84143475137535</c:v>
                </c:pt>
                <c:pt idx="686">
                  <c:v>696</c:v>
                </c:pt>
                <c:pt idx="687">
                  <c:v>606</c:v>
                </c:pt>
                <c:pt idx="688">
                  <c:v>500</c:v>
                </c:pt>
                <c:pt idx="689">
                  <c:v>500</c:v>
                </c:pt>
                <c:pt idx="690">
                  <c:v>320.5</c:v>
                </c:pt>
                <c:pt idx="691">
                  <c:v>320.5</c:v>
                </c:pt>
                <c:pt idx="692">
                  <c:v>320.5</c:v>
                </c:pt>
                <c:pt idx="693">
                  <c:v>320.5</c:v>
                </c:pt>
                <c:pt idx="694">
                  <c:v>343</c:v>
                </c:pt>
                <c:pt idx="695">
                  <c:v>490</c:v>
                </c:pt>
                <c:pt idx="696">
                  <c:v>433</c:v>
                </c:pt>
                <c:pt idx="697">
                  <c:v>212.33333333332848</c:v>
                </c:pt>
                <c:pt idx="698">
                  <c:v>212.33333333332848</c:v>
                </c:pt>
                <c:pt idx="699">
                  <c:v>212.33333333334303</c:v>
                </c:pt>
                <c:pt idx="700">
                  <c:v>573</c:v>
                </c:pt>
                <c:pt idx="701">
                  <c:v>358</c:v>
                </c:pt>
                <c:pt idx="702">
                  <c:v>358</c:v>
                </c:pt>
                <c:pt idx="703">
                  <c:v>358</c:v>
                </c:pt>
                <c:pt idx="704">
                  <c:v>281</c:v>
                </c:pt>
                <c:pt idx="705">
                  <c:v>281</c:v>
                </c:pt>
                <c:pt idx="706">
                  <c:v>281</c:v>
                </c:pt>
                <c:pt idx="707">
                  <c:v>281</c:v>
                </c:pt>
                <c:pt idx="708">
                  <c:v>281</c:v>
                </c:pt>
                <c:pt idx="709">
                  <c:v>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</c:numCache>
            </c:numRef>
          </c:cat>
          <c:val>
            <c:numRef>
              <c:f>'Dados sim recup log'!$D$2:$D$900</c:f>
              <c:numCache>
                <c:formatCode>General</c:formatCode>
                <c:ptCount val="8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31.202380952381645</c:v>
                </c:pt>
                <c:pt idx="567">
                  <c:v>28.071428571427532</c:v>
                </c:pt>
                <c:pt idx="568">
                  <c:v>29.523809523807358</c:v>
                </c:pt>
                <c:pt idx="569">
                  <c:v>30.976190476187185</c:v>
                </c:pt>
                <c:pt idx="570">
                  <c:v>32.42857142856883</c:v>
                </c:pt>
                <c:pt idx="571">
                  <c:v>33.839285714282596</c:v>
                </c:pt>
                <c:pt idx="572">
                  <c:v>36.5625</c:v>
                </c:pt>
                <c:pt idx="573">
                  <c:v>38.75</c:v>
                </c:pt>
                <c:pt idx="574">
                  <c:v>38.214285714286234</c:v>
                </c:pt>
                <c:pt idx="575">
                  <c:v>37.678571428572468</c:v>
                </c:pt>
                <c:pt idx="576">
                  <c:v>37.142857142858702</c:v>
                </c:pt>
                <c:pt idx="577">
                  <c:v>36.607142857144936</c:v>
                </c:pt>
                <c:pt idx="578">
                  <c:v>35.07142857143117</c:v>
                </c:pt>
                <c:pt idx="579">
                  <c:v>34.160714285717404</c:v>
                </c:pt>
                <c:pt idx="580">
                  <c:v>32.625</c:v>
                </c:pt>
                <c:pt idx="581">
                  <c:v>31.875</c:v>
                </c:pt>
                <c:pt idx="582">
                  <c:v>31.08333333333394</c:v>
                </c:pt>
                <c:pt idx="583">
                  <c:v>30.291666666667879</c:v>
                </c:pt>
                <c:pt idx="584">
                  <c:v>29.5</c:v>
                </c:pt>
                <c:pt idx="585">
                  <c:v>29.20833333333394</c:v>
                </c:pt>
                <c:pt idx="586">
                  <c:v>29.916666666667879</c:v>
                </c:pt>
                <c:pt idx="587">
                  <c:v>30</c:v>
                </c:pt>
                <c:pt idx="588">
                  <c:v>32.75</c:v>
                </c:pt>
                <c:pt idx="589">
                  <c:v>31.5625</c:v>
                </c:pt>
                <c:pt idx="590">
                  <c:v>30.41666666666606</c:v>
                </c:pt>
                <c:pt idx="591">
                  <c:v>29.270833333332121</c:v>
                </c:pt>
                <c:pt idx="592">
                  <c:v>28.125</c:v>
                </c:pt>
                <c:pt idx="593">
                  <c:v>27.16666666666606</c:v>
                </c:pt>
                <c:pt idx="594">
                  <c:v>30.083333333332121</c:v>
                </c:pt>
                <c:pt idx="595">
                  <c:v>29.346153846154266</c:v>
                </c:pt>
                <c:pt idx="596">
                  <c:v>26.567307692308532</c:v>
                </c:pt>
                <c:pt idx="597">
                  <c:v>27.475961538462798</c:v>
                </c:pt>
                <c:pt idx="598">
                  <c:v>28.384615384617064</c:v>
                </c:pt>
                <c:pt idx="599">
                  <c:v>29.29326923077133</c:v>
                </c:pt>
                <c:pt idx="600">
                  <c:v>30.201923076925596</c:v>
                </c:pt>
                <c:pt idx="601">
                  <c:v>30.423076923079861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26.769230769223213</c:v>
                </c:pt>
                <c:pt idx="621">
                  <c:v>27.048076923068948</c:v>
                </c:pt>
                <c:pt idx="622">
                  <c:v>27.076923076914682</c:v>
                </c:pt>
                <c:pt idx="623">
                  <c:v>24.105769230760416</c:v>
                </c:pt>
                <c:pt idx="624">
                  <c:v>23.88461538460615</c:v>
                </c:pt>
                <c:pt idx="625">
                  <c:v>23.663461538451884</c:v>
                </c:pt>
                <c:pt idx="626">
                  <c:v>23.442307692297618</c:v>
                </c:pt>
                <c:pt idx="627">
                  <c:v>21.971153846143352</c:v>
                </c:pt>
                <c:pt idx="628">
                  <c:v>20.5</c:v>
                </c:pt>
                <c:pt idx="629">
                  <c:v>18.75</c:v>
                </c:pt>
                <c:pt idx="630">
                  <c:v>22.513667464780156</c:v>
                </c:pt>
                <c:pt idx="631">
                  <c:v>29.281649463064241</c:v>
                </c:pt>
                <c:pt idx="632">
                  <c:v>33.30394860250999</c:v>
                </c:pt>
                <c:pt idx="633">
                  <c:v>37.330567492352202</c:v>
                </c:pt>
                <c:pt idx="634">
                  <c:v>41.361508743399099</c:v>
                </c:pt>
                <c:pt idx="635">
                  <c:v>46.646774968041427</c:v>
                </c:pt>
                <c:pt idx="636">
                  <c:v>51.936368780245175</c:v>
                </c:pt>
                <c:pt idx="637">
                  <c:v>57.230292795557034</c:v>
                </c:pt>
                <c:pt idx="638">
                  <c:v>57.264882166326061</c:v>
                </c:pt>
                <c:pt idx="639">
                  <c:v>57.299492442538394</c:v>
                </c:pt>
                <c:pt idx="640">
                  <c:v>57.334123636828735</c:v>
                </c:pt>
                <c:pt idx="641">
                  <c:v>57.368775761837242</c:v>
                </c:pt>
                <c:pt idx="642">
                  <c:v>57.403448830216803</c:v>
                </c:pt>
                <c:pt idx="643">
                  <c:v>57.438142854623948</c:v>
                </c:pt>
                <c:pt idx="644">
                  <c:v>57.472857847724299</c:v>
                </c:pt>
                <c:pt idx="645">
                  <c:v>57.507593822192575</c:v>
                </c:pt>
                <c:pt idx="646">
                  <c:v>57.542350790708952</c:v>
                </c:pt>
                <c:pt idx="647">
                  <c:v>57.577128765960879</c:v>
                </c:pt>
                <c:pt idx="648">
                  <c:v>57.611927760661274</c:v>
                </c:pt>
                <c:pt idx="649">
                  <c:v>87.696283624956777</c:v>
                </c:pt>
                <c:pt idx="650">
                  <c:v>117.89256072218086</c:v>
                </c:pt>
                <c:pt idx="651">
                  <c:v>148.20111911081949</c:v>
                </c:pt>
                <c:pt idx="652">
                  <c:v>178.6223199791566</c:v>
                </c:pt>
                <c:pt idx="653">
                  <c:v>209.15652564879201</c:v>
                </c:pt>
                <c:pt idx="654">
                  <c:v>239.80409957818483</c:v>
                </c:pt>
                <c:pt idx="655">
                  <c:v>249.09172932843649</c:v>
                </c:pt>
                <c:pt idx="656">
                  <c:v>322.29720345443457</c:v>
                </c:pt>
                <c:pt idx="657">
                  <c:v>365.97937312085378</c:v>
                </c:pt>
                <c:pt idx="658">
                  <c:v>369.74686680904779</c:v>
                </c:pt>
                <c:pt idx="659">
                  <c:v>373.53486252997754</c:v>
                </c:pt>
                <c:pt idx="660">
                  <c:v>377.34345339287393</c:v>
                </c:pt>
                <c:pt idx="661">
                  <c:v>478.75600308738467</c:v>
                </c:pt>
                <c:pt idx="662">
                  <c:v>581.60297757049921</c:v>
                </c:pt>
                <c:pt idx="663">
                  <c:v>707.375</c:v>
                </c:pt>
                <c:pt idx="664">
                  <c:v>743.57779654556543</c:v>
                </c:pt>
                <c:pt idx="665">
                  <c:v>764.38507699046932</c:v>
                </c:pt>
                <c:pt idx="666">
                  <c:v>825.78648208199229</c:v>
                </c:pt>
                <c:pt idx="667">
                  <c:v>887.85269320727457</c:v>
                </c:pt>
                <c:pt idx="668">
                  <c:v>950.5895241773851</c:v>
                </c:pt>
                <c:pt idx="669">
                  <c:v>916.41956612210561</c:v>
                </c:pt>
                <c:pt idx="670">
                  <c:v>881.51835618288169</c:v>
                </c:pt>
                <c:pt idx="671">
                  <c:v>845.875</c:v>
                </c:pt>
                <c:pt idx="672">
                  <c:v>826.39502092390285</c:v>
                </c:pt>
                <c:pt idx="673">
                  <c:v>822.46665924190347</c:v>
                </c:pt>
                <c:pt idx="674">
                  <c:v>818.43413281316316</c:v>
                </c:pt>
                <c:pt idx="675">
                  <c:v>882.08287586079678</c:v>
                </c:pt>
                <c:pt idx="676">
                  <c:v>946.9104758226149</c:v>
                </c:pt>
                <c:pt idx="677">
                  <c:v>936.2830254772125</c:v>
                </c:pt>
                <c:pt idx="678">
                  <c:v>925.45409691068016</c:v>
                </c:pt>
                <c:pt idx="679">
                  <c:v>914.42133753300186</c:v>
                </c:pt>
                <c:pt idx="680">
                  <c:v>913.49979973217523</c:v>
                </c:pt>
                <c:pt idx="681">
                  <c:v>912.52326376762721</c:v>
                </c:pt>
                <c:pt idx="682">
                  <c:v>901</c:v>
                </c:pt>
                <c:pt idx="683">
                  <c:v>809.74353146846624</c:v>
                </c:pt>
                <c:pt idx="684">
                  <c:v>703.25</c:v>
                </c:pt>
                <c:pt idx="685">
                  <c:v>671.3969930467556</c:v>
                </c:pt>
                <c:pt idx="686">
                  <c:v>616.48706933593894</c:v>
                </c:pt>
                <c:pt idx="687">
                  <c:v>560.95366246699814</c:v>
                </c:pt>
                <c:pt idx="688">
                  <c:v>504.79267934392192</c:v>
                </c:pt>
                <c:pt idx="689">
                  <c:v>448</c:v>
                </c:pt>
                <c:pt idx="690">
                  <c:v>403.875</c:v>
                </c:pt>
                <c:pt idx="691">
                  <c:v>389.375</c:v>
                </c:pt>
                <c:pt idx="692">
                  <c:v>381</c:v>
                </c:pt>
                <c:pt idx="693">
                  <c:v>345.04166666666606</c:v>
                </c:pt>
                <c:pt idx="694">
                  <c:v>331.52083333333212</c:v>
                </c:pt>
                <c:pt idx="695">
                  <c:v>318</c:v>
                </c:pt>
                <c:pt idx="696">
                  <c:v>349.5625</c:v>
                </c:pt>
                <c:pt idx="697">
                  <c:v>354.25</c:v>
                </c:pt>
                <c:pt idx="698">
                  <c:v>356.125</c:v>
                </c:pt>
                <c:pt idx="699">
                  <c:v>339.625</c:v>
                </c:pt>
                <c:pt idx="700">
                  <c:v>320.625</c:v>
                </c:pt>
                <c:pt idx="701">
                  <c:v>329.20833333333394</c:v>
                </c:pt>
                <c:pt idx="702">
                  <c:v>337.79166666666788</c:v>
                </c:pt>
                <c:pt idx="703">
                  <c:v>346.375</c:v>
                </c:pt>
                <c:pt idx="704">
                  <c:v>309.875</c:v>
                </c:pt>
                <c:pt idx="705">
                  <c:v>319.125</c:v>
                </c:pt>
                <c:pt idx="706">
                  <c:v>313.57142857142856</c:v>
                </c:pt>
                <c:pt idx="707">
                  <c:v>306.16666666666669</c:v>
                </c:pt>
                <c:pt idx="708">
                  <c:v>311.2</c:v>
                </c:pt>
                <c:pt idx="709">
                  <c:v>318.75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4188.3825468381756</c:v>
                </c:pt>
                <c:pt idx="708">
                  <c:v>4120.5259559566002</c:v>
                </c:pt>
                <c:pt idx="709">
                  <c:v>4053.5685276811469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log'!$M$1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</c:numCache>
            </c:numRef>
          </c:cat>
          <c:val>
            <c:numRef>
              <c:f>'Dados sim recup log'!$M$2:$M$900</c:f>
              <c:numCache>
                <c:formatCode>General</c:formatCode>
                <c:ptCount val="8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  <c:pt idx="570">
                  <c:v>1.0233327373502568</c:v>
                </c:pt>
                <c:pt idx="571">
                  <c:v>1.0234122477504999</c:v>
                </c:pt>
                <c:pt idx="572">
                  <c:v>0.9878617157490337</c:v>
                </c:pt>
                <c:pt idx="573">
                  <c:v>0.98771256739942193</c:v>
                </c:pt>
                <c:pt idx="574">
                  <c:v>0.98755970815179683</c:v>
                </c:pt>
                <c:pt idx="575">
                  <c:v>0.98740299776762253</c:v>
                </c:pt>
                <c:pt idx="576">
                  <c:v>0.98724228885181786</c:v>
                </c:pt>
                <c:pt idx="577">
                  <c:v>0.99618320610687028</c:v>
                </c:pt>
                <c:pt idx="578">
                  <c:v>0.99553001277139208</c:v>
                </c:pt>
                <c:pt idx="579">
                  <c:v>1.0057729313662604</c:v>
                </c:pt>
                <c:pt idx="580">
                  <c:v>1.0057397959183674</c:v>
                </c:pt>
                <c:pt idx="581">
                  <c:v>1.0019023462270134</c:v>
                </c:pt>
                <c:pt idx="582">
                  <c:v>0.99683544303797467</c:v>
                </c:pt>
                <c:pt idx="583">
                  <c:v>0.99746031746031749</c:v>
                </c:pt>
                <c:pt idx="584">
                  <c:v>0.95544239338001269</c:v>
                </c:pt>
                <c:pt idx="585">
                  <c:v>1.0033311125916056</c:v>
                </c:pt>
                <c:pt idx="586">
                  <c:v>0.99756529437804986</c:v>
                </c:pt>
                <c:pt idx="587">
                  <c:v>0.99755935211893254</c:v>
                </c:pt>
                <c:pt idx="588">
                  <c:v>0.99755338078290523</c:v>
                </c:pt>
                <c:pt idx="589">
                  <c:v>1.0024526198439274</c:v>
                </c:pt>
                <c:pt idx="590">
                  <c:v>1.0017793594306081</c:v>
                </c:pt>
                <c:pt idx="591">
                  <c:v>1.0024422735346294</c:v>
                </c:pt>
                <c:pt idx="592">
                  <c:v>1.0073089700996678</c:v>
                </c:pt>
                <c:pt idx="593">
                  <c:v>0.98961081794195249</c:v>
                </c:pt>
                <c:pt idx="594">
                  <c:v>0.98950174970838189</c:v>
                </c:pt>
                <c:pt idx="595">
                  <c:v>0.98939036712697881</c:v>
                </c:pt>
                <c:pt idx="596">
                  <c:v>0.98927659574468085</c:v>
                </c:pt>
                <c:pt idx="597">
                  <c:v>0.98967653131452171</c:v>
                </c:pt>
                <c:pt idx="598">
                  <c:v>1.0083449235048678</c:v>
                </c:pt>
                <c:pt idx="599">
                  <c:v>1.000875331564989</c:v>
                </c:pt>
                <c:pt idx="600">
                  <c:v>1.0008745660297376</c:v>
                </c:pt>
                <c:pt idx="601">
                  <c:v>1.0008738018323382</c:v>
                </c:pt>
                <c:pt idx="602">
                  <c:v>0.9988094923146138</c:v>
                </c:pt>
                <c:pt idx="603">
                  <c:v>1.0008740795677302</c:v>
                </c:pt>
                <c:pt idx="604">
                  <c:v>1.0006439604449557</c:v>
                </c:pt>
                <c:pt idx="605">
                  <c:v>1.0006435460267602</c:v>
                </c:pt>
                <c:pt idx="606">
                  <c:v>0.9999559498533187</c:v>
                </c:pt>
                <c:pt idx="607">
                  <c:v>1.0008722313263225</c:v>
                </c:pt>
                <c:pt idx="608">
                  <c:v>1.0008714712018403</c:v>
                </c:pt>
                <c:pt idx="609">
                  <c:v>1.0008707124010576</c:v>
                </c:pt>
                <c:pt idx="610">
                  <c:v>1.00086995492052</c:v>
                </c:pt>
                <c:pt idx="611">
                  <c:v>1.0008691987567846</c:v>
                </c:pt>
                <c:pt idx="612">
                  <c:v>1.0008684439064208</c:v>
                </c:pt>
                <c:pt idx="613">
                  <c:v>1.0008676903660099</c:v>
                </c:pt>
                <c:pt idx="614">
                  <c:v>1.0008669381321447</c:v>
                </c:pt>
                <c:pt idx="615">
                  <c:v>1.0008661872014302</c:v>
                </c:pt>
                <c:pt idx="616">
                  <c:v>1.0001835776664678</c:v>
                </c:pt>
                <c:pt idx="617">
                  <c:v>1.0008652787246339</c:v>
                </c:pt>
                <c:pt idx="618">
                  <c:v>0.99916166723429012</c:v>
                </c:pt>
                <c:pt idx="619">
                  <c:v>0.99916096384278796</c:v>
                </c:pt>
                <c:pt idx="620">
                  <c:v>1.0008659826278659</c:v>
                </c:pt>
                <c:pt idx="621">
                  <c:v>1.0005243838489797</c:v>
                </c:pt>
                <c:pt idx="622">
                  <c:v>1.0005241090146773</c:v>
                </c:pt>
                <c:pt idx="623">
                  <c:v>1.0001833420639101</c:v>
                </c:pt>
                <c:pt idx="624">
                  <c:v>1.0001833084556999</c:v>
                </c:pt>
                <c:pt idx="625">
                  <c:v>1.0040844111640572</c:v>
                </c:pt>
                <c:pt idx="626">
                  <c:v>1.0006779661016949</c:v>
                </c:pt>
                <c:pt idx="627">
                  <c:v>0.98644986449864502</c:v>
                </c:pt>
                <c:pt idx="628">
                  <c:v>0.99473443223442892</c:v>
                </c:pt>
                <c:pt idx="629">
                  <c:v>0.99470655926352802</c:v>
                </c:pt>
                <c:pt idx="630">
                  <c:v>0.99467838963442512</c:v>
                </c:pt>
                <c:pt idx="631">
                  <c:v>0.99278902070249231</c:v>
                </c:pt>
                <c:pt idx="632">
                  <c:v>0.99273664479850388</c:v>
                </c:pt>
                <c:pt idx="633">
                  <c:v>0.99268350247816173</c:v>
                </c:pt>
                <c:pt idx="634">
                  <c:v>1.0199305799226603</c:v>
                </c:pt>
                <c:pt idx="635">
                  <c:v>1.019565252402669</c:v>
                </c:pt>
                <c:pt idx="636">
                  <c:v>1.0192134884583683</c:v>
                </c:pt>
                <c:pt idx="637">
                  <c:v>1.0182015677273157</c:v>
                </c:pt>
                <c:pt idx="638">
                  <c:v>1.0172380996460302</c:v>
                </c:pt>
                <c:pt idx="639">
                  <c:v>1.0182679598001272</c:v>
                </c:pt>
                <c:pt idx="640">
                  <c:v>1.0193448504337144</c:v>
                </c:pt>
                <c:pt idx="641">
                  <c:v>1.0219206617626613</c:v>
                </c:pt>
                <c:pt idx="642">
                  <c:v>1.0214716863166766</c:v>
                </c:pt>
                <c:pt idx="643">
                  <c:v>1.0210411430193871</c:v>
                </c:pt>
                <c:pt idx="644">
                  <c:v>1.0214110129416927</c:v>
                </c:pt>
                <c:pt idx="645">
                  <c:v>1.0192571329775708</c:v>
                </c:pt>
                <c:pt idx="646">
                  <c:v>1.0256826410307722</c:v>
                </c:pt>
                <c:pt idx="647">
                  <c:v>1.0220335783506238</c:v>
                </c:pt>
                <c:pt idx="648">
                  <c:v>1.0215772877911422</c:v>
                </c:pt>
                <c:pt idx="649">
                  <c:v>1.0206130852408022</c:v>
                </c:pt>
                <c:pt idx="650">
                  <c:v>1.0207309003370766</c:v>
                </c:pt>
                <c:pt idx="651">
                  <c:v>1.0226030053096109</c:v>
                </c:pt>
                <c:pt idx="652">
                  <c:v>1.018659183085596</c:v>
                </c:pt>
                <c:pt idx="653">
                  <c:v>1.1389165824558432</c:v>
                </c:pt>
                <c:pt idx="654">
                  <c:v>1.1223683403705564</c:v>
                </c:pt>
                <c:pt idx="655">
                  <c:v>1.1090008655233212</c:v>
                </c:pt>
                <c:pt idx="656">
                  <c:v>1.0989498326634031</c:v>
                </c:pt>
                <c:pt idx="657">
                  <c:v>1.0903324083740769</c:v>
                </c:pt>
                <c:pt idx="658">
                  <c:v>1.0831185463597186</c:v>
                </c:pt>
                <c:pt idx="659">
                  <c:v>1.0345646437994722</c:v>
                </c:pt>
                <c:pt idx="660">
                  <c:v>1.1634475036329217</c:v>
                </c:pt>
                <c:pt idx="661">
                  <c:v>1.1409775504609549</c:v>
                </c:pt>
                <c:pt idx="662">
                  <c:v>1.0514778286238828</c:v>
                </c:pt>
                <c:pt idx="663">
                  <c:v>1.0491506735487794</c:v>
                </c:pt>
                <c:pt idx="664">
                  <c:v>1.0470327223585443</c:v>
                </c:pt>
                <c:pt idx="665">
                  <c:v>1.1686035705082474</c:v>
                </c:pt>
                <c:pt idx="666">
                  <c:v>1.1457451833662529</c:v>
                </c:pt>
                <c:pt idx="667">
                  <c:v>1.1288761743046851</c:v>
                </c:pt>
                <c:pt idx="668">
                  <c:v>1.0813249697369869</c:v>
                </c:pt>
                <c:pt idx="669">
                  <c:v>1.0470973891506172</c:v>
                </c:pt>
                <c:pt idx="670">
                  <c:v>1.0454694341289879</c:v>
                </c:pt>
                <c:pt idx="671">
                  <c:v>1.0439651562103158</c:v>
                </c:pt>
                <c:pt idx="672">
                  <c:v>1.0425709890643655</c:v>
                </c:pt>
                <c:pt idx="673">
                  <c:v>1.04127528051511</c:v>
                </c:pt>
                <c:pt idx="674">
                  <c:v>1.0400679664441719</c:v>
                </c:pt>
                <c:pt idx="675">
                  <c:v>1.0389403091624938</c:v>
                </c:pt>
                <c:pt idx="676">
                  <c:v>0.99817294925375122</c:v>
                </c:pt>
                <c:pt idx="677">
                  <c:v>0.99807381485127822</c:v>
                </c:pt>
                <c:pt idx="678">
                  <c:v>0.99797273824429911</c:v>
                </c:pt>
                <c:pt idx="679">
                  <c:v>1.0344749426380471</c:v>
                </c:pt>
                <c:pt idx="680">
                  <c:v>1.033913795242444</c:v>
                </c:pt>
                <c:pt idx="681">
                  <c:v>0.97173377457238685</c:v>
                </c:pt>
                <c:pt idx="682">
                  <c:v>0.9703016582029006</c:v>
                </c:pt>
                <c:pt idx="683">
                  <c:v>0.96875497373834307</c:v>
                </c:pt>
                <c:pt idx="684">
                  <c:v>0.96707941936231567</c:v>
                </c:pt>
                <c:pt idx="685">
                  <c:v>0.96525820948816343</c:v>
                </c:pt>
                <c:pt idx="686">
                  <c:v>0.94775619557937041</c:v>
                </c:pt>
                <c:pt idx="687">
                  <c:v>0.94266784452296815</c:v>
                </c:pt>
                <c:pt idx="688">
                  <c:v>0.92606128760191175</c:v>
                </c:pt>
                <c:pt idx="689">
                  <c:v>0.92015786278081357</c:v>
                </c:pt>
                <c:pt idx="690">
                  <c:v>0.92430990872099417</c:v>
                </c:pt>
                <c:pt idx="691">
                  <c:v>0.91811178202801991</c:v>
                </c:pt>
                <c:pt idx="692">
                  <c:v>0.91080800881228541</c:v>
                </c:pt>
                <c:pt idx="693">
                  <c:v>0.90207377369900044</c:v>
                </c:pt>
                <c:pt idx="694">
                  <c:v>0.95141955835962144</c:v>
                </c:pt>
                <c:pt idx="695">
                  <c:v>0.97562997347480107</c:v>
                </c:pt>
                <c:pt idx="696">
                  <c:v>0.96431605777400164</c:v>
                </c:pt>
                <c:pt idx="697">
                  <c:v>0.96070484581497795</c:v>
                </c:pt>
                <c:pt idx="698">
                  <c:v>0.95909757887013669</c:v>
                </c:pt>
                <c:pt idx="699">
                  <c:v>0.95735322241346599</c:v>
                </c:pt>
                <c:pt idx="700">
                  <c:v>0.99880143827407109</c:v>
                </c:pt>
                <c:pt idx="701">
                  <c:v>1.0065999999999999</c:v>
                </c:pt>
                <c:pt idx="702">
                  <c:v>0.98748261474269816</c:v>
                </c:pt>
                <c:pt idx="703">
                  <c:v>0.94366197183098588</c:v>
                </c:pt>
                <c:pt idx="704">
                  <c:v>0.9690405117270795</c:v>
                </c:pt>
                <c:pt idx="705">
                  <c:v>0.96805139940151452</c:v>
                </c:pt>
                <c:pt idx="706">
                  <c:v>0.96699699972724862</c:v>
                </c:pt>
                <c:pt idx="707">
                  <c:v>0.96587062805566082</c:v>
                </c:pt>
                <c:pt idx="708">
                  <c:v>0.96442129854959324</c:v>
                </c:pt>
                <c:pt idx="709">
                  <c:v>0.98334595003785008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log'!$N$1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</c:numCache>
            </c:numRef>
          </c:cat>
          <c:val>
            <c:numRef>
              <c:f>'Dados sim recup log'!$N$2:$N$900</c:f>
              <c:numCache>
                <c:formatCode>General</c:formatCode>
                <c:ptCount val="8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0.99248131715522758</c:v>
                </c:pt>
                <c:pt idx="568">
                  <c:v>0.99687300851370653</c:v>
                </c:pt>
                <c:pt idx="569">
                  <c:v>0.99700528157407542</c:v>
                </c:pt>
                <c:pt idx="570">
                  <c:v>0.99714099149523983</c:v>
                </c:pt>
                <c:pt idx="571">
                  <c:v>0.99733807232558613</c:v>
                </c:pt>
                <c:pt idx="572">
                  <c:v>0.99749653034696684</c:v>
                </c:pt>
                <c:pt idx="573">
                  <c:v>0.99765929325965574</c:v>
                </c:pt>
                <c:pt idx="574">
                  <c:v>0.99383438016653103</c:v>
                </c:pt>
                <c:pt idx="575">
                  <c:v>0.98992038148234895</c:v>
                </c:pt>
                <c:pt idx="576">
                  <c:v>0.99246475536509771</c:v>
                </c:pt>
                <c:pt idx="577">
                  <c:v>0.99503244889110742</c:v>
                </c:pt>
                <c:pt idx="578">
                  <c:v>0.99708416594157767</c:v>
                </c:pt>
                <c:pt idx="579">
                  <c:v>0.99843933178117783</c:v>
                </c:pt>
                <c:pt idx="580">
                  <c:v>0.99990909916979787</c:v>
                </c:pt>
                <c:pt idx="581">
                  <c:v>0.99396215223392315</c:v>
                </c:pt>
                <c:pt idx="582">
                  <c:v>0.99507112117120389</c:v>
                </c:pt>
                <c:pt idx="583">
                  <c:v>0.99390699994442111</c:v>
                </c:pt>
                <c:pt idx="584">
                  <c:v>0.99274806821501904</c:v>
                </c:pt>
                <c:pt idx="585">
                  <c:v>0.99213131571798019</c:v>
                </c:pt>
                <c:pt idx="586">
                  <c:v>0.9929280606361468</c:v>
                </c:pt>
                <c:pt idx="587">
                  <c:v>0.99354112633345149</c:v>
                </c:pt>
                <c:pt idx="588">
                  <c:v>1.0003802645035818</c:v>
                </c:pt>
                <c:pt idx="589">
                  <c:v>1.0009458982001509</c:v>
                </c:pt>
                <c:pt idx="590">
                  <c:v>0.999801777626805</c:v>
                </c:pt>
                <c:pt idx="591">
                  <c:v>0.9986440902628797</c:v>
                </c:pt>
                <c:pt idx="592">
                  <c:v>0.99747255538977198</c:v>
                </c:pt>
                <c:pt idx="593">
                  <c:v>0.99558898020347053</c:v>
                </c:pt>
                <c:pt idx="594">
                  <c:v>0.99386172482261914</c:v>
                </c:pt>
                <c:pt idx="595">
                  <c:v>0.99469564066547178</c:v>
                </c:pt>
                <c:pt idx="596">
                  <c:v>0.99378556396664475</c:v>
                </c:pt>
                <c:pt idx="597">
                  <c:v>0.99539363172905948</c:v>
                </c:pt>
                <c:pt idx="598">
                  <c:v>0.99701989136651747</c:v>
                </c:pt>
                <c:pt idx="599">
                  <c:v>0.99837035694332243</c:v>
                </c:pt>
                <c:pt idx="600">
                  <c:v>1.0000340299389432</c:v>
                </c:pt>
                <c:pt idx="601">
                  <c:v>1.0016097348058077</c:v>
                </c:pt>
                <c:pt idx="602">
                  <c:v>1.0005132925333282</c:v>
                </c:pt>
                <c:pt idx="603">
                  <c:v>1.0003819480812854</c:v>
                </c:pt>
                <c:pt idx="604">
                  <c:v>1.0003816147160518</c:v>
                </c:pt>
                <c:pt idx="605">
                  <c:v>1.0003812819322346</c:v>
                </c:pt>
                <c:pt idx="606">
                  <c:v>1.0006759448181992</c:v>
                </c:pt>
                <c:pt idx="607">
                  <c:v>1.0006753556984889</c:v>
                </c:pt>
                <c:pt idx="608">
                  <c:v>1.0007075305060056</c:v>
                </c:pt>
                <c:pt idx="609">
                  <c:v>1.000739657734464</c:v>
                </c:pt>
                <c:pt idx="610">
                  <c:v>1.000869957552992</c:v>
                </c:pt>
                <c:pt idx="611">
                  <c:v>1.0008692013823992</c:v>
                </c:pt>
                <c:pt idx="612">
                  <c:v>1.0008684465252016</c:v>
                </c:pt>
                <c:pt idx="613">
                  <c:v>1.000770255748026</c:v>
                </c:pt>
                <c:pt idx="614">
                  <c:v>1.0007695877852487</c:v>
                </c:pt>
                <c:pt idx="615">
                  <c:v>1.0005255004620808</c:v>
                </c:pt>
                <c:pt idx="616">
                  <c:v>1.0002814798470496</c:v>
                </c:pt>
                <c:pt idx="617">
                  <c:v>1.0002812360271689</c:v>
                </c:pt>
                <c:pt idx="618">
                  <c:v>1.0002323211628961</c:v>
                </c:pt>
                <c:pt idx="619">
                  <c:v>1.0001834766445423</c:v>
                </c:pt>
                <c:pt idx="620">
                  <c:v>1.0001834429870342</c:v>
                </c:pt>
                <c:pt idx="621">
                  <c:v>1.0000860565903618</c:v>
                </c:pt>
                <c:pt idx="622">
                  <c:v>1.0007884745652167</c:v>
                </c:pt>
                <c:pt idx="623">
                  <c:v>1.0010054010640963</c:v>
                </c:pt>
                <c:pt idx="624">
                  <c:v>0.99893283948173761</c:v>
                </c:pt>
                <c:pt idx="625">
                  <c:v>0.99810496378005387</c:v>
                </c:pt>
                <c:pt idx="626">
                  <c:v>0.99727382124148078</c:v>
                </c:pt>
                <c:pt idx="627">
                  <c:v>0.99648783118871631</c:v>
                </c:pt>
                <c:pt idx="628">
                  <c:v>0.99543205744194885</c:v>
                </c:pt>
                <c:pt idx="629">
                  <c:v>0.99381707815706644</c:v>
                </c:pt>
                <c:pt idx="630">
                  <c:v>0.99267893940359775</c:v>
                </c:pt>
                <c:pt idx="631">
                  <c:v>0.9974235255251277</c:v>
                </c:pt>
                <c:pt idx="632">
                  <c:v>1.0009429011015105</c:v>
                </c:pt>
                <c:pt idx="633">
                  <c:v>1.0044291998500865</c:v>
                </c:pt>
                <c:pt idx="634">
                  <c:v>1.0077886983919861</c:v>
                </c:pt>
                <c:pt idx="635">
                  <c:v>1.0112973346958134</c:v>
                </c:pt>
                <c:pt idx="636">
                  <c:v>1.0149725452645548</c:v>
                </c:pt>
                <c:pt idx="637">
                  <c:v>1.0188227347507297</c:v>
                </c:pt>
                <c:pt idx="638">
                  <c:v>1.0191064861614201</c:v>
                </c:pt>
                <c:pt idx="639">
                  <c:v>1.0193784934178201</c:v>
                </c:pt>
                <c:pt idx="640">
                  <c:v>1.0196394287319288</c:v>
                </c:pt>
                <c:pt idx="641">
                  <c:v>1.0200979493298072</c:v>
                </c:pt>
                <c:pt idx="642">
                  <c:v>1.0203869478206689</c:v>
                </c:pt>
                <c:pt idx="643">
                  <c:v>1.0214450946390825</c:v>
                </c:pt>
                <c:pt idx="644">
                  <c:v>1.0218295556363803</c:v>
                </c:pt>
                <c:pt idx="645">
                  <c:v>1.021780499520371</c:v>
                </c:pt>
                <c:pt idx="646">
                  <c:v>1.0216577609197708</c:v>
                </c:pt>
                <c:pt idx="647">
                  <c:v>1.021613407994997</c:v>
                </c:pt>
                <c:pt idx="648">
                  <c:v>1.0217836412388592</c:v>
                </c:pt>
                <c:pt idx="649">
                  <c:v>1.0216979865473981</c:v>
                </c:pt>
                <c:pt idx="650">
                  <c:v>1.0370973505487164</c:v>
                </c:pt>
                <c:pt idx="651">
                  <c:v>1.0510649636950011</c:v>
                </c:pt>
                <c:pt idx="652">
                  <c:v>1.0634668063797743</c:v>
                </c:pt>
                <c:pt idx="653">
                  <c:v>1.0747613594317362</c:v>
                </c:pt>
                <c:pt idx="654">
                  <c:v>1.0849371156781031</c:v>
                </c:pt>
                <c:pt idx="655">
                  <c:v>1.0938847210505445</c:v>
                </c:pt>
                <c:pt idx="656">
                  <c:v>1.0963085550292551</c:v>
                </c:pt>
                <c:pt idx="657">
                  <c:v>1.0996511386337937</c:v>
                </c:pt>
                <c:pt idx="658">
                  <c:v>1.1022374684166856</c:v>
                </c:pt>
                <c:pt idx="659">
                  <c:v>1.0938823929338177</c:v>
                </c:pt>
                <c:pt idx="660">
                  <c:v>1.0866595188537191</c:v>
                </c:pt>
                <c:pt idx="661">
                  <c:v>1.0803871086453096</c:v>
                </c:pt>
                <c:pt idx="662">
                  <c:v>1.0921754857136401</c:v>
                </c:pt>
                <c:pt idx="663">
                  <c:v>1.1082183572338944</c:v>
                </c:pt>
                <c:pt idx="664">
                  <c:v>1.1034530056173608</c:v>
                </c:pt>
                <c:pt idx="665">
                  <c:v>1.0950206000846712</c:v>
                </c:pt>
                <c:pt idx="666">
                  <c:v>1.0943677423960831</c:v>
                </c:pt>
                <c:pt idx="667">
                  <c:v>1.093818359102231</c:v>
                </c:pt>
                <c:pt idx="668">
                  <c:v>1.0933599778937395</c:v>
                </c:pt>
                <c:pt idx="669">
                  <c:v>1.0756796384044567</c:v>
                </c:pt>
                <c:pt idx="670">
                  <c:v>1.0610874179337202</c:v>
                </c:pt>
                <c:pt idx="671">
                  <c:v>1.0487395646522417</c:v>
                </c:pt>
                <c:pt idx="672">
                  <c:v>1.042765964302466</c:v>
                </c:pt>
                <c:pt idx="673">
                  <c:v>1.0356621226986067</c:v>
                </c:pt>
                <c:pt idx="674">
                  <c:v>1.0288207396142204</c:v>
                </c:pt>
                <c:pt idx="675">
                  <c:v>1.0222200103160453</c:v>
                </c:pt>
                <c:pt idx="676">
                  <c:v>1.0210822163869426</c:v>
                </c:pt>
                <c:pt idx="677">
                  <c:v>1.0200478314307633</c:v>
                </c:pt>
                <c:pt idx="678">
                  <c:v>1.0101926185031747</c:v>
                </c:pt>
                <c:pt idx="679">
                  <c:v>1.0003768767476329</c:v>
                </c:pt>
                <c:pt idx="680">
                  <c:v>0.99611083929787603</c:v>
                </c:pt>
                <c:pt idx="681">
                  <c:v>0.99163180750248403</c:v>
                </c:pt>
                <c:pt idx="682">
                  <c:v>0.98692140137268225</c:v>
                </c:pt>
                <c:pt idx="683">
                  <c:v>0.9746544287863016</c:v>
                </c:pt>
                <c:pt idx="684">
                  <c:v>0.96187453381692767</c:v>
                </c:pt>
                <c:pt idx="685">
                  <c:v>0.95528208063616238</c:v>
                </c:pt>
                <c:pt idx="686">
                  <c:v>0.94806817764852958</c:v>
                </c:pt>
                <c:pt idx="687">
                  <c:v>0.94172870226251681</c:v>
                </c:pt>
                <c:pt idx="688">
                  <c:v>0.93476406811480039</c:v>
                </c:pt>
                <c:pt idx="689">
                  <c:v>0.92704246755347108</c:v>
                </c:pt>
                <c:pt idx="690">
                  <c:v>0.92052309745436167</c:v>
                </c:pt>
                <c:pt idx="691">
                  <c:v>0.92173914213158736</c:v>
                </c:pt>
                <c:pt idx="692">
                  <c:v>0.92863080934491782</c:v>
                </c:pt>
                <c:pt idx="693">
                  <c:v>0.93487003394594848</c:v>
                </c:pt>
                <c:pt idx="694">
                  <c:v>0.94004207502505555</c:v>
                </c:pt>
                <c:pt idx="695">
                  <c:v>0.94592542183494432</c:v>
                </c:pt>
                <c:pt idx="696">
                  <c:v>0.95268448380162263</c:v>
                </c:pt>
                <c:pt idx="697">
                  <c:v>0.96664871524157703</c:v>
                </c:pt>
                <c:pt idx="698">
                  <c:v>0.97446560316967912</c:v>
                </c:pt>
                <c:pt idx="699">
                  <c:v>0.97614807703793172</c:v>
                </c:pt>
                <c:pt idx="700">
                  <c:v>0.97313350429440004</c:v>
                </c:pt>
                <c:pt idx="701">
                  <c:v>0.97433525781052621</c:v>
                </c:pt>
                <c:pt idx="702">
                  <c:v>0.9756295278139242</c:v>
                </c:pt>
                <c:pt idx="703">
                  <c:v>0.97702748717520849</c:v>
                </c:pt>
                <c:pt idx="704">
                  <c:v>0.97235925808632395</c:v>
                </c:pt>
                <c:pt idx="705">
                  <c:v>0.96643137386039357</c:v>
                </c:pt>
                <c:pt idx="706">
                  <c:v>0.96585197869157857</c:v>
                </c:pt>
                <c:pt idx="707">
                  <c:v>0.98397016043454022</c:v>
                </c:pt>
                <c:pt idx="708">
                  <c:v>0.9837988554954703</c:v>
                </c:pt>
                <c:pt idx="709">
                  <c:v>0.9837502714480757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0.9125915187290593</c:v>
                      </c:pt>
                      <c:pt idx="548">
                        <c:v>0.92699856469298458</c:v>
                      </c:pt>
                      <c:pt idx="549">
                        <c:v>0.93903801760886696</c:v>
                      </c:pt>
                      <c:pt idx="550">
                        <c:v>0.94848301449319705</c:v>
                      </c:pt>
                      <c:pt idx="551">
                        <c:v>0.95530011067094001</c:v>
                      </c:pt>
                      <c:pt idx="552">
                        <c:v>0.96443818234865475</c:v>
                      </c:pt>
                      <c:pt idx="553">
                        <c:v>0.97623022690827455</c:v>
                      </c:pt>
                      <c:pt idx="554">
                        <c:v>0.977561134591587</c:v>
                      </c:pt>
                      <c:pt idx="555">
                        <c:v>0.97074319698958544</c:v>
                      </c:pt>
                      <c:pt idx="556">
                        <c:v>0.96632227263785175</c:v>
                      </c:pt>
                      <c:pt idx="557">
                        <c:v>0.96427889893387475</c:v>
                      </c:pt>
                      <c:pt idx="558">
                        <c:v>0.96403340888872568</c:v>
                      </c:pt>
                      <c:pt idx="559">
                        <c:v>0.96494458206364531</c:v>
                      </c:pt>
                      <c:pt idx="560">
                        <c:v>0.96712061353887302</c:v>
                      </c:pt>
                      <c:pt idx="561">
                        <c:v>0.96724495115757025</c:v>
                      </c:pt>
                      <c:pt idx="562">
                        <c:v>0.97227770636896571</c:v>
                      </c:pt>
                      <c:pt idx="563">
                        <c:v>0.97369061523452216</c:v>
                      </c:pt>
                      <c:pt idx="564">
                        <c:v>0.97145523082227592</c:v>
                      </c:pt>
                      <c:pt idx="565">
                        <c:v>0.96662968808321392</c:v>
                      </c:pt>
                      <c:pt idx="566">
                        <c:v>0.96129400254049857</c:v>
                      </c:pt>
                      <c:pt idx="567">
                        <c:v>0.9551719519450963</c:v>
                      </c:pt>
                      <c:pt idx="568">
                        <c:v>0.96133959204148689</c:v>
                      </c:pt>
                      <c:pt idx="569">
                        <c:v>0.96701522228758952</c:v>
                      </c:pt>
                      <c:pt idx="570">
                        <c:v>0.97275050712931532</c:v>
                      </c:pt>
                      <c:pt idx="571">
                        <c:v>0.97852776182336321</c:v>
                      </c:pt>
                      <c:pt idx="572">
                        <c:v>0.98379576538155977</c:v>
                      </c:pt>
                      <c:pt idx="573">
                        <c:v>0.98643221157150507</c:v>
                      </c:pt>
                      <c:pt idx="574">
                        <c:v>0.98675051613717835</c:v>
                      </c:pt>
                      <c:pt idx="575">
                        <c:v>0.98114334283984805</c:v>
                      </c:pt>
                      <c:pt idx="576">
                        <c:v>0.97412466752648152</c:v>
                      </c:pt>
                      <c:pt idx="577">
                        <c:v>0.9698297325172216</c:v>
                      </c:pt>
                      <c:pt idx="578">
                        <c:v>0.96825239741197999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log'!$P$22:$P$600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  <c:pt idx="550">
                        <c:v>0.94854159761352097</c:v>
                      </c:pt>
                      <c:pt idx="551">
                        <c:v>0.97831533236832546</c:v>
                      </c:pt>
                      <c:pt idx="552">
                        <c:v>0.97922436891833076</c:v>
                      </c:pt>
                      <c:pt idx="553">
                        <c:v>0.98015777739666476</c:v>
                      </c:pt>
                      <c:pt idx="554">
                        <c:v>0.9815146508999073</c:v>
                      </c:pt>
                      <c:pt idx="555">
                        <c:v>0.98260677921275319</c:v>
                      </c:pt>
                      <c:pt idx="556">
                        <c:v>0.98372966207759704</c:v>
                      </c:pt>
                      <c:pt idx="557">
                        <c:v>0.95763082030226498</c:v>
                      </c:pt>
                      <c:pt idx="558">
                        <c:v>0.93154075970977845</c:v>
                      </c:pt>
                      <c:pt idx="559">
                        <c:v>0.94843080326283369</c:v>
                      </c:pt>
                      <c:pt idx="560">
                        <c:v>0.96574108095813804</c:v>
                      </c:pt>
                      <c:pt idx="561">
                        <c:v>0.97976684029624772</c:v>
                      </c:pt>
                      <c:pt idx="562">
                        <c:v>0.98912633902138236</c:v>
                      </c:pt>
                      <c:pt idx="563">
                        <c:v>0.99936386768447838</c:v>
                      </c:pt>
                      <c:pt idx="564">
                        <c:v>0.95849297573435499</c:v>
                      </c:pt>
                      <c:pt idx="565">
                        <c:v>0.96600384862091082</c:v>
                      </c:pt>
                      <c:pt idx="566">
                        <c:v>0.95812074829932592</c:v>
                      </c:pt>
                      <c:pt idx="567">
                        <c:v>0.95032762629466461</c:v>
                      </c:pt>
                      <c:pt idx="568">
                        <c:v>0.94620253164556967</c:v>
                      </c:pt>
                      <c:pt idx="569">
                        <c:v>0.95153439153439456</c:v>
                      </c:pt>
                      <c:pt idx="570">
                        <c:v>0.95565457245916174</c:v>
                      </c:pt>
                      <c:pt idx="571">
                        <c:v>1.0026648900732844</c:v>
                      </c:pt>
                      <c:pt idx="572">
                        <c:v>1.0066401062416999</c:v>
                      </c:pt>
                      <c:pt idx="573">
                        <c:v>0.99861326824938335</c:v>
                      </c:pt>
                      <c:pt idx="574">
                        <c:v>0.99054715302489815</c:v>
                      </c:pt>
                      <c:pt idx="575">
                        <c:v>0.98244147157190631</c:v>
                      </c:pt>
                      <c:pt idx="576">
                        <c:v>0.96952846975088658</c:v>
                      </c:pt>
                      <c:pt idx="577">
                        <c:v>0.95781527531082866</c:v>
                      </c:pt>
                      <c:pt idx="578">
                        <c:v>0.96345514950166111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log'!$O$1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</c:numCache>
            </c:numRef>
          </c:cat>
          <c:val>
            <c:numRef>
              <c:f>'Dados sim recup log'!$O$2:$O$900</c:f>
              <c:numCache>
                <c:formatCode>General</c:formatCode>
                <c:ptCount val="8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0.9125915187290593</c:v>
                </c:pt>
                <c:pt idx="568">
                  <c:v>0.92699856469298458</c:v>
                </c:pt>
                <c:pt idx="569">
                  <c:v>0.93903801760886696</c:v>
                </c:pt>
                <c:pt idx="570">
                  <c:v>0.94848301449319705</c:v>
                </c:pt>
                <c:pt idx="571">
                  <c:v>0.95530011067094001</c:v>
                </c:pt>
                <c:pt idx="572">
                  <c:v>0.96443818234865475</c:v>
                </c:pt>
                <c:pt idx="573">
                  <c:v>0.97623022690827455</c:v>
                </c:pt>
                <c:pt idx="574">
                  <c:v>0.977561134591587</c:v>
                </c:pt>
                <c:pt idx="575">
                  <c:v>0.97074319698958544</c:v>
                </c:pt>
                <c:pt idx="576">
                  <c:v>0.96632227263785175</c:v>
                </c:pt>
                <c:pt idx="577">
                  <c:v>0.96427889893387475</c:v>
                </c:pt>
                <c:pt idx="578">
                  <c:v>0.96403340888872568</c:v>
                </c:pt>
                <c:pt idx="579">
                  <c:v>0.96494458206364531</c:v>
                </c:pt>
                <c:pt idx="580">
                  <c:v>0.96712061353887302</c:v>
                </c:pt>
                <c:pt idx="581">
                  <c:v>0.96724495115757025</c:v>
                </c:pt>
                <c:pt idx="582">
                  <c:v>0.97227770636896571</c:v>
                </c:pt>
                <c:pt idx="583">
                  <c:v>0.97369061523452216</c:v>
                </c:pt>
                <c:pt idx="584">
                  <c:v>0.97145523082227592</c:v>
                </c:pt>
                <c:pt idx="585">
                  <c:v>0.96662968808321392</c:v>
                </c:pt>
                <c:pt idx="586">
                  <c:v>0.96129400254049857</c:v>
                </c:pt>
                <c:pt idx="587">
                  <c:v>0.9551719519450963</c:v>
                </c:pt>
                <c:pt idx="588">
                  <c:v>0.96133959204148689</c:v>
                </c:pt>
                <c:pt idx="589">
                  <c:v>0.96701522228758952</c:v>
                </c:pt>
                <c:pt idx="590">
                  <c:v>0.97275050712931532</c:v>
                </c:pt>
                <c:pt idx="591">
                  <c:v>0.97852776182336321</c:v>
                </c:pt>
                <c:pt idx="592">
                  <c:v>0.98379576538155977</c:v>
                </c:pt>
                <c:pt idx="593">
                  <c:v>0.98643221157150507</c:v>
                </c:pt>
                <c:pt idx="594">
                  <c:v>0.98675051613717835</c:v>
                </c:pt>
                <c:pt idx="595">
                  <c:v>0.98114334283984805</c:v>
                </c:pt>
                <c:pt idx="596">
                  <c:v>0.97412466752648152</c:v>
                </c:pt>
                <c:pt idx="597">
                  <c:v>0.9698297325172216</c:v>
                </c:pt>
                <c:pt idx="598">
                  <c:v>0.96825239741197999</c:v>
                </c:pt>
                <c:pt idx="599">
                  <c:v>0.9691238985895595</c:v>
                </c:pt>
                <c:pt idx="600">
                  <c:v>0.97345078851574718</c:v>
                </c:pt>
                <c:pt idx="601">
                  <c:v>0.98103967763300237</c:v>
                </c:pt>
                <c:pt idx="602">
                  <c:v>0.98677746020657886</c:v>
                </c:pt>
                <c:pt idx="603">
                  <c:v>0.99332732709859839</c:v>
                </c:pt>
                <c:pt idx="604">
                  <c:v>0.99830495569712163</c:v>
                </c:pt>
                <c:pt idx="605">
                  <c:v>1.0016706787773197</c:v>
                </c:pt>
                <c:pt idx="606">
                  <c:v>1.0039838882546919</c:v>
                </c:pt>
                <c:pt idx="607">
                  <c:v>1.004627747073922</c:v>
                </c:pt>
                <c:pt idx="608">
                  <c:v>1.0037228242865186</c:v>
                </c:pt>
                <c:pt idx="609">
                  <c:v>1.0039499156412262</c:v>
                </c:pt>
                <c:pt idx="610">
                  <c:v>1.0044396656501018</c:v>
                </c:pt>
                <c:pt idx="611">
                  <c:v>1.0049292302131816</c:v>
                </c:pt>
                <c:pt idx="612">
                  <c:v>1.0054186095610755</c:v>
                </c:pt>
                <c:pt idx="613">
                  <c:v>1.0055133674738883</c:v>
                </c:pt>
                <c:pt idx="614">
                  <c:v>1.0056080551489093</c:v>
                </c:pt>
                <c:pt idx="615">
                  <c:v>1.0054251336929698</c:v>
                </c:pt>
                <c:pt idx="616">
                  <c:v>1.0049648106107891</c:v>
                </c:pt>
                <c:pt idx="617">
                  <c:v>1.0043736804522341</c:v>
                </c:pt>
                <c:pt idx="618">
                  <c:v>1.0037345702376466</c:v>
                </c:pt>
                <c:pt idx="619">
                  <c:v>1.0030476388520322</c:v>
                </c:pt>
                <c:pt idx="620">
                  <c:v>1.0024594907221489</c:v>
                </c:pt>
                <c:pt idx="621">
                  <c:v>1.0017748053141566</c:v>
                </c:pt>
                <c:pt idx="622">
                  <c:v>1.002038107779561</c:v>
                </c:pt>
                <c:pt idx="623">
                  <c:v>1.0027633002989924</c:v>
                </c:pt>
                <c:pt idx="624">
                  <c:v>1.0014115578876495</c:v>
                </c:pt>
                <c:pt idx="625">
                  <c:v>0.99928169242953369</c:v>
                </c:pt>
                <c:pt idx="626">
                  <c:v>0.99637466042645317</c:v>
                </c:pt>
                <c:pt idx="627">
                  <c:v>0.99269312182827363</c:v>
                </c:pt>
                <c:pt idx="628">
                  <c:v>0.9880735264312781</c:v>
                </c:pt>
                <c:pt idx="629">
                  <c:v>0.98119070113081297</c:v>
                </c:pt>
                <c:pt idx="630">
                  <c:v>0.97302906009878798</c:v>
                </c:pt>
                <c:pt idx="631">
                  <c:v>0.97155888484520836</c:v>
                </c:pt>
                <c:pt idx="632">
                  <c:v>0.97432134302280593</c:v>
                </c:pt>
                <c:pt idx="633">
                  <c:v>0.98131203900547459</c:v>
                </c:pt>
                <c:pt idx="634">
                  <c:v>0.99244080213802766</c:v>
                </c:pt>
                <c:pt idx="635">
                  <c:v>1.0082584045210872</c:v>
                </c:pt>
                <c:pt idx="636">
                  <c:v>1.0297212853484614</c:v>
                </c:pt>
                <c:pt idx="637">
                  <c:v>1.0568406504121644</c:v>
                </c:pt>
                <c:pt idx="638">
                  <c:v>1.0798152781758881</c:v>
                </c:pt>
                <c:pt idx="639">
                  <c:v>1.0997035597386684</c:v>
                </c:pt>
                <c:pt idx="640">
                  <c:v>1.1163565431926523</c:v>
                </c:pt>
                <c:pt idx="641">
                  <c:v>1.1299918546901544</c:v>
                </c:pt>
                <c:pt idx="642">
                  <c:v>1.1401483026911381</c:v>
                </c:pt>
                <c:pt idx="643">
                  <c:v>1.147419106436405</c:v>
                </c:pt>
                <c:pt idx="644">
                  <c:v>1.1508054499249725</c:v>
                </c:pt>
                <c:pt idx="645">
                  <c:v>1.1538250255909499</c:v>
                </c:pt>
                <c:pt idx="646">
                  <c:v>1.1564049072548739</c:v>
                </c:pt>
                <c:pt idx="647">
                  <c:v>1.1586436587608548</c:v>
                </c:pt>
                <c:pt idx="648">
                  <c:v>1.16055829474491</c:v>
                </c:pt>
                <c:pt idx="649">
                  <c:v>1.1620494318790011</c:v>
                </c:pt>
                <c:pt idx="650">
                  <c:v>1.1798562578972334</c:v>
                </c:pt>
                <c:pt idx="651">
                  <c:v>1.2136129435987553</c:v>
                </c:pt>
                <c:pt idx="652">
                  <c:v>1.263125575322642</c:v>
                </c:pt>
                <c:pt idx="653">
                  <c:v>1.3287801575006717</c:v>
                </c:pt>
                <c:pt idx="654">
                  <c:v>1.4111432956605581</c:v>
                </c:pt>
                <c:pt idx="655">
                  <c:v>1.5107191268637137</c:v>
                </c:pt>
                <c:pt idx="656">
                  <c:v>1.6210409777000983</c:v>
                </c:pt>
                <c:pt idx="657">
                  <c:v>1.7188160358878639</c:v>
                </c:pt>
                <c:pt idx="658">
                  <c:v>1.8024988954163277</c:v>
                </c:pt>
                <c:pt idx="659">
                  <c:v>1.8540511026297655</c:v>
                </c:pt>
                <c:pt idx="660">
                  <c:v>1.8745763991544342</c:v>
                </c:pt>
                <c:pt idx="661">
                  <c:v>1.8667148045270527</c:v>
                </c:pt>
                <c:pt idx="662">
                  <c:v>1.8637979935995213</c:v>
                </c:pt>
                <c:pt idx="663">
                  <c:v>1.8840454552756563</c:v>
                </c:pt>
                <c:pt idx="664">
                  <c:v>1.8905592394752992</c:v>
                </c:pt>
                <c:pt idx="665">
                  <c:v>1.8781808568707181</c:v>
                </c:pt>
                <c:pt idx="666">
                  <c:v>1.8790141951480392</c:v>
                </c:pt>
                <c:pt idx="667">
                  <c:v>1.891393015021573</c:v>
                </c:pt>
                <c:pt idx="668">
                  <c:v>1.914104128552014</c:v>
                </c:pt>
                <c:pt idx="669">
                  <c:v>1.8851941503923775</c:v>
                </c:pt>
                <c:pt idx="670">
                  <c:v>1.8050195435640284</c:v>
                </c:pt>
                <c:pt idx="671">
                  <c:v>1.7155197372877991</c:v>
                </c:pt>
                <c:pt idx="672">
                  <c:v>1.6336547394583276</c:v>
                </c:pt>
                <c:pt idx="673">
                  <c:v>1.5460199251849829</c:v>
                </c:pt>
                <c:pt idx="674">
                  <c:v>1.4541512762618354</c:v>
                </c:pt>
                <c:pt idx="675">
                  <c:v>1.3595362576605385</c:v>
                </c:pt>
                <c:pt idx="676">
                  <c:v>1.2905313493611636</c:v>
                </c:pt>
                <c:pt idx="677">
                  <c:v>1.2406175797209384</c:v>
                </c:pt>
                <c:pt idx="678">
                  <c:v>1.1950180613572476</c:v>
                </c:pt>
                <c:pt idx="679">
                  <c:v>1.1464398309905091</c:v>
                </c:pt>
                <c:pt idx="680">
                  <c:v>1.1026580167640299</c:v>
                </c:pt>
                <c:pt idx="681">
                  <c:v>1.0628000779133067</c:v>
                </c:pt>
                <c:pt idx="682">
                  <c:v>1.0261001855646539</c:v>
                </c:pt>
                <c:pt idx="683">
                  <c:v>0.97944423493910615</c:v>
                </c:pt>
                <c:pt idx="684">
                  <c:v>0.9235865592305571</c:v>
                </c:pt>
                <c:pt idx="685">
                  <c:v>0.87338362386439083</c:v>
                </c:pt>
                <c:pt idx="686">
                  <c:v>0.82771527402474132</c:v>
                </c:pt>
                <c:pt idx="687">
                  <c:v>0.78252660256123086</c:v>
                </c:pt>
                <c:pt idx="688">
                  <c:v>0.73765055223519271</c:v>
                </c:pt>
                <c:pt idx="689">
                  <c:v>0.6928954901425467</c:v>
                </c:pt>
                <c:pt idx="690">
                  <c:v>0.65441276821820316</c:v>
                </c:pt>
                <c:pt idx="691">
                  <c:v>0.62710659485263986</c:v>
                </c:pt>
                <c:pt idx="692">
                  <c:v>0.60961104214969775</c:v>
                </c:pt>
                <c:pt idx="693">
                  <c:v>0.60112459114685146</c:v>
                </c:pt>
                <c:pt idx="694">
                  <c:v>0.60004798266491799</c:v>
                </c:pt>
                <c:pt idx="695">
                  <c:v>0.6072127293769829</c:v>
                </c:pt>
                <c:pt idx="696">
                  <c:v>0.62400824761668106</c:v>
                </c:pt>
                <c:pt idx="697">
                  <c:v>0.65527608435563278</c:v>
                </c:pt>
                <c:pt idx="698">
                  <c:v>0.69275999639941377</c:v>
                </c:pt>
                <c:pt idx="699">
                  <c:v>0.72820795038140962</c:v>
                </c:pt>
                <c:pt idx="700">
                  <c:v>0.75801290968609181</c:v>
                </c:pt>
                <c:pt idx="701">
                  <c:v>0.78566558179113422</c:v>
                </c:pt>
                <c:pt idx="702">
                  <c:v>0.81033718186325177</c:v>
                </c:pt>
                <c:pt idx="703">
                  <c:v>0.83104292556669035</c:v>
                </c:pt>
                <c:pt idx="704">
                  <c:v>0.83595236801196005</c:v>
                </c:pt>
                <c:pt idx="705">
                  <c:v>0.82906014627072855</c:v>
                </c:pt>
                <c:pt idx="706">
                  <c:v>0.82031548447008495</c:v>
                </c:pt>
                <c:pt idx="707">
                  <c:v>0.82945038404183524</c:v>
                </c:pt>
                <c:pt idx="708">
                  <c:v>0.83750673289226429</c:v>
                </c:pt>
                <c:pt idx="709">
                  <c:v>0.84447779852301974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log'!$P$1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</c:numCache>
            </c:numRef>
          </c:cat>
          <c:val>
            <c:numRef>
              <c:f>'Dados sim recup log'!$P$2:$P$900</c:f>
              <c:numCache>
                <c:formatCode>General</c:formatCode>
                <c:ptCount val="8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  <c:pt idx="570">
                  <c:v>0.94854159761352097</c:v>
                </c:pt>
                <c:pt idx="571">
                  <c:v>0.97831533236832546</c:v>
                </c:pt>
                <c:pt idx="572">
                  <c:v>0.97922436891833076</c:v>
                </c:pt>
                <c:pt idx="573">
                  <c:v>0.98015777739666476</c:v>
                </c:pt>
                <c:pt idx="574">
                  <c:v>0.9815146508999073</c:v>
                </c:pt>
                <c:pt idx="575">
                  <c:v>0.98260677921275319</c:v>
                </c:pt>
                <c:pt idx="576">
                  <c:v>0.98372966207759704</c:v>
                </c:pt>
                <c:pt idx="577">
                  <c:v>0.95763082030226498</c:v>
                </c:pt>
                <c:pt idx="578">
                  <c:v>0.93154075970977845</c:v>
                </c:pt>
                <c:pt idx="579">
                  <c:v>0.94843080326283369</c:v>
                </c:pt>
                <c:pt idx="580">
                  <c:v>0.96574108095813804</c:v>
                </c:pt>
                <c:pt idx="581">
                  <c:v>0.97976684029624772</c:v>
                </c:pt>
                <c:pt idx="582">
                  <c:v>0.98912633902138236</c:v>
                </c:pt>
                <c:pt idx="583">
                  <c:v>0.99936386768447838</c:v>
                </c:pt>
                <c:pt idx="584">
                  <c:v>0.95849297573435499</c:v>
                </c:pt>
                <c:pt idx="585">
                  <c:v>0.96600384862091082</c:v>
                </c:pt>
                <c:pt idx="586">
                  <c:v>0.95812074829932592</c:v>
                </c:pt>
                <c:pt idx="587">
                  <c:v>0.95032762629466461</c:v>
                </c:pt>
                <c:pt idx="588">
                  <c:v>0.94620253164556967</c:v>
                </c:pt>
                <c:pt idx="589">
                  <c:v>0.95153439153439456</c:v>
                </c:pt>
                <c:pt idx="590">
                  <c:v>0.95565457245916174</c:v>
                </c:pt>
                <c:pt idx="591">
                  <c:v>1.0026648900732844</c:v>
                </c:pt>
                <c:pt idx="592">
                  <c:v>1.0066401062416999</c:v>
                </c:pt>
                <c:pt idx="593">
                  <c:v>0.99861326824938335</c:v>
                </c:pt>
                <c:pt idx="594">
                  <c:v>0.99054715302489815</c:v>
                </c:pt>
                <c:pt idx="595">
                  <c:v>0.98244147157190631</c:v>
                </c:pt>
                <c:pt idx="596">
                  <c:v>0.96952846975088658</c:v>
                </c:pt>
                <c:pt idx="597">
                  <c:v>0.95781527531082866</c:v>
                </c:pt>
                <c:pt idx="598">
                  <c:v>0.96345514950166111</c:v>
                </c:pt>
                <c:pt idx="599">
                  <c:v>0.9573016034097851</c:v>
                </c:pt>
                <c:pt idx="600">
                  <c:v>0.96819760809096367</c:v>
                </c:pt>
                <c:pt idx="601">
                  <c:v>0.97932481799104232</c:v>
                </c:pt>
                <c:pt idx="602">
                  <c:v>0.98864811783961637</c:v>
                </c:pt>
                <c:pt idx="603">
                  <c:v>1.0002382338927533</c:v>
                </c:pt>
                <c:pt idx="604">
                  <c:v>1.0113227060376051</c:v>
                </c:pt>
                <c:pt idx="605">
                  <c:v>1.003598585322736</c:v>
                </c:pt>
                <c:pt idx="606">
                  <c:v>1.0026767020910241</c:v>
                </c:pt>
                <c:pt idx="607">
                  <c:v>1.0026743631838324</c:v>
                </c:pt>
                <c:pt idx="608">
                  <c:v>1.0026720283605548</c:v>
                </c:pt>
                <c:pt idx="609">
                  <c:v>1.0047412194734495</c:v>
                </c:pt>
                <c:pt idx="610">
                  <c:v>1.0047370788895813</c:v>
                </c:pt>
                <c:pt idx="611">
                  <c:v>1.0049632385351961</c:v>
                </c:pt>
                <c:pt idx="612">
                  <c:v>1.0051891072797468</c:v>
                </c:pt>
                <c:pt idx="613">
                  <c:v>1.0061056192842577</c:v>
                </c:pt>
                <c:pt idx="614">
                  <c:v>1.0061002984128822</c:v>
                </c:pt>
                <c:pt idx="615">
                  <c:v>1.0060949868074038</c:v>
                </c:pt>
                <c:pt idx="616">
                  <c:v>1.0054042654153534</c:v>
                </c:pt>
                <c:pt idx="617">
                  <c:v>1.0053995680345731</c:v>
                </c:pt>
                <c:pt idx="618">
                  <c:v>1.0036843074817918</c:v>
                </c:pt>
                <c:pt idx="619">
                  <c:v>1.0019720235591241</c:v>
                </c:pt>
                <c:pt idx="620">
                  <c:v>1.0019703139367033</c:v>
                </c:pt>
                <c:pt idx="621">
                  <c:v>1.0016273820148198</c:v>
                </c:pt>
                <c:pt idx="622">
                  <c:v>1.0012850436652752</c:v>
                </c:pt>
                <c:pt idx="623">
                  <c:v>1.0012848078032568</c:v>
                </c:pt>
                <c:pt idx="624">
                  <c:v>1.0006025516753121</c:v>
                </c:pt>
                <c:pt idx="625">
                  <c:v>1.0055323946615864</c:v>
                </c:pt>
                <c:pt idx="626">
                  <c:v>1.0070590705119309</c:v>
                </c:pt>
                <c:pt idx="627">
                  <c:v>0.99255374934447016</c:v>
                </c:pt>
                <c:pt idx="628">
                  <c:v>0.98680992313062266</c:v>
                </c:pt>
                <c:pt idx="629">
                  <c:v>0.98107211454508658</c:v>
                </c:pt>
                <c:pt idx="630">
                  <c:v>0.97567234922873936</c:v>
                </c:pt>
                <c:pt idx="631">
                  <c:v>0.96845926934422844</c:v>
                </c:pt>
                <c:pt idx="632">
                  <c:v>0.9575141242937919</c:v>
                </c:pt>
                <c:pt idx="633">
                  <c:v>0.94986449864498645</c:v>
                </c:pt>
                <c:pt idx="634">
                  <c:v>0.98210348423871552</c:v>
                </c:pt>
                <c:pt idx="635">
                  <c:v>1.0066190073909154</c:v>
                </c:pt>
                <c:pt idx="636">
                  <c:v>1.0314194276862982</c:v>
                </c:pt>
                <c:pt idx="637">
                  <c:v>1.0558114956539648</c:v>
                </c:pt>
                <c:pt idx="638">
                  <c:v>1.0818126077416799</c:v>
                </c:pt>
                <c:pt idx="639">
                  <c:v>1.1096347885846027</c:v>
                </c:pt>
                <c:pt idx="640">
                  <c:v>1.1394371970342092</c:v>
                </c:pt>
                <c:pt idx="641">
                  <c:v>1.1416604593995865</c:v>
                </c:pt>
                <c:pt idx="642">
                  <c:v>1.1437951930156565</c:v>
                </c:pt>
                <c:pt idx="643">
                  <c:v>1.1458462476033939</c:v>
                </c:pt>
                <c:pt idx="644">
                  <c:v>1.1494580381096597</c:v>
                </c:pt>
                <c:pt idx="645">
                  <c:v>1.1517395040643448</c:v>
                </c:pt>
                <c:pt idx="646">
                  <c:v>1.1601260797207706</c:v>
                </c:pt>
                <c:pt idx="647">
                  <c:v>1.1631861465630693</c:v>
                </c:pt>
                <c:pt idx="648">
                  <c:v>1.1627953061958021</c:v>
                </c:pt>
                <c:pt idx="649">
                  <c:v>1.1618179151292698</c:v>
                </c:pt>
                <c:pt idx="650">
                  <c:v>1.1614648975169921</c:v>
                </c:pt>
                <c:pt idx="651">
                  <c:v>1.1628203335519511</c:v>
                </c:pt>
                <c:pt idx="652">
                  <c:v>1.1621381619287787</c:v>
                </c:pt>
                <c:pt idx="653">
                  <c:v>1.2904366036606543</c:v>
                </c:pt>
                <c:pt idx="654">
                  <c:v>1.4171209438552808</c:v>
                </c:pt>
                <c:pt idx="655">
                  <c:v>1.5383939835671421</c:v>
                </c:pt>
                <c:pt idx="656">
                  <c:v>1.6564727958711354</c:v>
                </c:pt>
                <c:pt idx="657">
                  <c:v>1.7694242158554072</c:v>
                </c:pt>
                <c:pt idx="658">
                  <c:v>1.8741350989778685</c:v>
                </c:pt>
                <c:pt idx="659">
                  <c:v>1.9033980582524272</c:v>
                </c:pt>
                <c:pt idx="660">
                  <c:v>1.9443950096137925</c:v>
                </c:pt>
                <c:pt idx="661">
                  <c:v>1.9766336730998626</c:v>
                </c:pt>
                <c:pt idx="662">
                  <c:v>1.8741071780815368</c:v>
                </c:pt>
                <c:pt idx="663">
                  <c:v>1.7891815893192642</c:v>
                </c:pt>
                <c:pt idx="664">
                  <c:v>1.7181289447795851</c:v>
                </c:pt>
                <c:pt idx="665">
                  <c:v>1.8537321018194151</c:v>
                </c:pt>
                <c:pt idx="666">
                  <c:v>2.0529453037471743</c:v>
                </c:pt>
                <c:pt idx="667">
                  <c:v>1.9919429396808257</c:v>
                </c:pt>
                <c:pt idx="668">
                  <c:v>1.8878001921229588</c:v>
                </c:pt>
                <c:pt idx="669">
                  <c:v>1.8799356473326645</c:v>
                </c:pt>
                <c:pt idx="670">
                  <c:v>1.8733393658012198</c:v>
                </c:pt>
                <c:pt idx="671">
                  <c:v>1.8678509103786129</c:v>
                </c:pt>
                <c:pt idx="672">
                  <c:v>1.6664052893585291</c:v>
                </c:pt>
                <c:pt idx="673">
                  <c:v>1.5144612085827025</c:v>
                </c:pt>
                <c:pt idx="674">
                  <c:v>1.3953191902906272</c:v>
                </c:pt>
                <c:pt idx="675">
                  <c:v>1.3406269082027276</c:v>
                </c:pt>
                <c:pt idx="676">
                  <c:v>1.2779876338868108</c:v>
                </c:pt>
                <c:pt idx="677">
                  <c:v>1.2200509660512908</c:v>
                </c:pt>
                <c:pt idx="678">
                  <c:v>1.1663009978299672</c:v>
                </c:pt>
                <c:pt idx="679">
                  <c:v>1.1572441306002672</c:v>
                </c:pt>
                <c:pt idx="680">
                  <c:v>1.1490627824172213</c:v>
                </c:pt>
                <c:pt idx="681">
                  <c:v>1.0735674502084294</c:v>
                </c:pt>
                <c:pt idx="682">
                  <c:v>1.0026411218654294</c:v>
                </c:pt>
                <c:pt idx="683">
                  <c:v>0.9730914611620114</c:v>
                </c:pt>
                <c:pt idx="684">
                  <c:v>0.9428728729720367</c:v>
                </c:pt>
                <c:pt idx="685">
                  <c:v>0.91196457203939829</c:v>
                </c:pt>
                <c:pt idx="686">
                  <c:v>0.83551571688638393</c:v>
                </c:pt>
                <c:pt idx="687">
                  <c:v>0.76177898343803541</c:v>
                </c:pt>
                <c:pt idx="688">
                  <c:v>0.72597458761906131</c:v>
                </c:pt>
                <c:pt idx="689">
                  <c:v>0.68845726411924735</c:v>
                </c:pt>
                <c:pt idx="690">
                  <c:v>0.65687184913307284</c:v>
                </c:pt>
                <c:pt idx="691">
                  <c:v>0.62361143448722478</c:v>
                </c:pt>
                <c:pt idx="692">
                  <c:v>0.58843352310783659</c:v>
                </c:pt>
                <c:pt idx="693">
                  <c:v>0.56007067137809186</c:v>
                </c:pt>
                <c:pt idx="694">
                  <c:v>0.56527035891669009</c:v>
                </c:pt>
                <c:pt idx="695">
                  <c:v>0.59552722121028134</c:v>
                </c:pt>
                <c:pt idx="696">
                  <c:v>0.62410645551523147</c:v>
                </c:pt>
                <c:pt idx="697">
                  <c:v>0.64868080549689167</c:v>
                </c:pt>
                <c:pt idx="698">
                  <c:v>0.67763882589256597</c:v>
                </c:pt>
                <c:pt idx="699">
                  <c:v>0.712268345605236</c:v>
                </c:pt>
                <c:pt idx="700">
                  <c:v>0.78864353312302837</c:v>
                </c:pt>
                <c:pt idx="701">
                  <c:v>0.83438328912466841</c:v>
                </c:pt>
                <c:pt idx="702">
                  <c:v>0.84451996601529311</c:v>
                </c:pt>
                <c:pt idx="703">
                  <c:v>0.82643171806167404</c:v>
                </c:pt>
                <c:pt idx="704">
                  <c:v>0.83360234776228959</c:v>
                </c:pt>
                <c:pt idx="705">
                  <c:v>0.84138458596290266</c:v>
                </c:pt>
                <c:pt idx="706">
                  <c:v>0.84986016779864337</c:v>
                </c:pt>
                <c:pt idx="707">
                  <c:v>0.82184000000000235</c:v>
                </c:pt>
                <c:pt idx="708">
                  <c:v>0.78740313928074712</c:v>
                </c:pt>
                <c:pt idx="709">
                  <c:v>0.78410462776659962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  <c:pt idx="477">
                        <c:v>1.0214907508161044</c:v>
                      </c:pt>
                      <c:pt idx="478">
                        <c:v>0.98988015978695076</c:v>
                      </c:pt>
                      <c:pt idx="479">
                        <c:v>0.98950766747376917</c:v>
                      </c:pt>
                      <c:pt idx="480">
                        <c:v>0.99619358346927678</c:v>
                      </c:pt>
                      <c:pt idx="481">
                        <c:v>0.9967319794755839</c:v>
                      </c:pt>
                      <c:pt idx="482">
                        <c:v>0.99670704072530902</c:v>
                      </c:pt>
                      <c:pt idx="483">
                        <c:v>0.99423076923076925</c:v>
                      </c:pt>
                      <c:pt idx="484">
                        <c:v>0.98618402873722022</c:v>
                      </c:pt>
                      <c:pt idx="485">
                        <c:v>0.97029980386662928</c:v>
                      </c:pt>
                      <c:pt idx="486">
                        <c:v>0.98816055443257289</c:v>
                      </c:pt>
                      <c:pt idx="487">
                        <c:v>0.9853886616014027</c:v>
                      </c:pt>
                      <c:pt idx="488">
                        <c:v>0.98031106945194402</c:v>
                      </c:pt>
                      <c:pt idx="489">
                        <c:v>0.9798497258208072</c:v>
                      </c:pt>
                      <c:pt idx="490">
                        <c:v>0.99214164537974237</c:v>
                      </c:pt>
                      <c:pt idx="491">
                        <c:v>0.99205028242645421</c:v>
                      </c:pt>
                      <c:pt idx="492">
                        <c:v>0.97584692597239653</c:v>
                      </c:pt>
                      <c:pt idx="493">
                        <c:v>0.98232079717132759</c:v>
                      </c:pt>
                      <c:pt idx="494">
                        <c:v>0.95778795811518325</c:v>
                      </c:pt>
                      <c:pt idx="495">
                        <c:v>0.9849927988506354</c:v>
                      </c:pt>
                      <c:pt idx="496">
                        <c:v>0.98471287125318296</c:v>
                      </c:pt>
                      <c:pt idx="497">
                        <c:v>0.99013737231419519</c:v>
                      </c:pt>
                      <c:pt idx="498">
                        <c:v>0.98292422625400211</c:v>
                      </c:pt>
                      <c:pt idx="499">
                        <c:v>0.99746652189648932</c:v>
                      </c:pt>
                      <c:pt idx="500">
                        <c:v>0.98258345428156746</c:v>
                      </c:pt>
                      <c:pt idx="501">
                        <c:v>0.98116691285081237</c:v>
                      </c:pt>
                      <c:pt idx="502">
                        <c:v>0.97800997509877174</c:v>
                      </c:pt>
                      <c:pt idx="503">
                        <c:v>0.97745973847143386</c:v>
                      </c:pt>
                      <c:pt idx="504">
                        <c:v>0.98700787401574808</c:v>
                      </c:pt>
                      <c:pt idx="505">
                        <c:v>0.99760670123653772</c:v>
                      </c:pt>
                      <c:pt idx="506">
                        <c:v>0.98440623750499801</c:v>
                      </c:pt>
                      <c:pt idx="507">
                        <c:v>0.98781478472786355</c:v>
                      </c:pt>
                      <c:pt idx="508">
                        <c:v>0.98314144736842102</c:v>
                      </c:pt>
                      <c:pt idx="509">
                        <c:v>0.98495738778101516</c:v>
                      </c:pt>
                      <c:pt idx="510">
                        <c:v>0.98469952971472929</c:v>
                      </c:pt>
                      <c:pt idx="511">
                        <c:v>0.9909443725743855</c:v>
                      </c:pt>
                      <c:pt idx="512">
                        <c:v>1.0073977371627503</c:v>
                      </c:pt>
                      <c:pt idx="513">
                        <c:v>0.98272138228941686</c:v>
                      </c:pt>
                      <c:pt idx="514">
                        <c:v>0.9767032967032967</c:v>
                      </c:pt>
                      <c:pt idx="515">
                        <c:v>1.0265526552655266</c:v>
                      </c:pt>
                      <c:pt idx="516">
                        <c:v>0.98269832774471133</c:v>
                      </c:pt>
                      <c:pt idx="517">
                        <c:v>0.98236258296048939</c:v>
                      </c:pt>
                      <c:pt idx="518">
                        <c:v>0.9927338782924614</c:v>
                      </c:pt>
                      <c:pt idx="519">
                        <c:v>1.0009149130832571</c:v>
                      </c:pt>
                      <c:pt idx="520">
                        <c:v>1.0012768056643755</c:v>
                      </c:pt>
                      <c:pt idx="521">
                        <c:v>1.002188088682801</c:v>
                      </c:pt>
                      <c:pt idx="522">
                        <c:v>1.0017278524023669</c:v>
                      </c:pt>
                      <c:pt idx="523">
                        <c:v>1.0012706775407896</c:v>
                      </c:pt>
                      <c:pt idx="524">
                        <c:v>1.0012681084723694</c:v>
                      </c:pt>
                      <c:pt idx="525">
                        <c:v>1.001720501320972</c:v>
                      </c:pt>
                      <c:pt idx="526">
                        <c:v>1.0008120616304486</c:v>
                      </c:pt>
                      <c:pt idx="527">
                        <c:v>1.0012637776900168</c:v>
                      </c:pt>
                      <c:pt idx="528">
                        <c:v>1.0021657905494226</c:v>
                      </c:pt>
                      <c:pt idx="529">
                        <c:v>0.98312616732144331</c:v>
                      </c:pt>
                      <c:pt idx="530">
                        <c:v>0.98283655420898475</c:v>
                      </c:pt>
                      <c:pt idx="531">
                        <c:v>0.98253682596814329</c:v>
                      </c:pt>
                      <c:pt idx="532">
                        <c:v>0.98222644325352126</c:v>
                      </c:pt>
                      <c:pt idx="533">
                        <c:v>0.9819048276814174</c:v>
                      </c:pt>
                      <c:pt idx="534">
                        <c:v>0.98621368783850316</c:v>
                      </c:pt>
                      <c:pt idx="535">
                        <c:v>0.97853220169745381</c:v>
                      </c:pt>
                      <c:pt idx="536">
                        <c:v>0.9821428571428571</c:v>
                      </c:pt>
                      <c:pt idx="537">
                        <c:v>0.98053311220665051</c:v>
                      </c:pt>
                      <c:pt idx="538">
                        <c:v>0.97958903025505162</c:v>
                      </c:pt>
                      <c:pt idx="539">
                        <c:v>0.97836668469442944</c:v>
                      </c:pt>
                      <c:pt idx="540">
                        <c:v>0.95798783858485348</c:v>
                      </c:pt>
                      <c:pt idx="541">
                        <c:v>0.96306982111944606</c:v>
                      </c:pt>
                      <c:pt idx="542">
                        <c:v>1.1443978430197723</c:v>
                      </c:pt>
                      <c:pt idx="543">
                        <c:v>1.1373472949389154</c:v>
                      </c:pt>
                      <c:pt idx="544">
                        <c:v>1.1207610863894411</c:v>
                      </c:pt>
                      <c:pt idx="545">
                        <c:v>1.1077491785323155</c:v>
                      </c:pt>
                      <c:pt idx="546">
                        <c:v>0.98034853540971445</c:v>
                      </c:pt>
                      <c:pt idx="547">
                        <c:v>0.99713637346012296</c:v>
                      </c:pt>
                      <c:pt idx="548">
                        <c:v>1.0039555675968548</c:v>
                      </c:pt>
                      <c:pt idx="549">
                        <c:v>0.76138816925733677</c:v>
                      </c:pt>
                      <c:pt idx="550">
                        <c:v>0.9682072729850395</c:v>
                      </c:pt>
                      <c:pt idx="551">
                        <c:v>0.96716330490170599</c:v>
                      </c:pt>
                      <c:pt idx="552">
                        <c:v>0.96604844814534052</c:v>
                      </c:pt>
                      <c:pt idx="553">
                        <c:v>0.96540375347727558</c:v>
                      </c:pt>
                      <c:pt idx="554">
                        <c:v>1.0016098484848457</c:v>
                      </c:pt>
                      <c:pt idx="555">
                        <c:v>1.0033090668431475</c:v>
                      </c:pt>
                      <c:pt idx="556">
                        <c:v>0.97474557105164505</c:v>
                      </c:pt>
                      <c:pt idx="557">
                        <c:v>0.99226604795050555</c:v>
                      </c:pt>
                      <c:pt idx="558">
                        <c:v>0.98694466095089917</c:v>
                      </c:pt>
                      <c:pt idx="559">
                        <c:v>0.98677196446198845</c:v>
                      </c:pt>
                      <c:pt idx="560">
                        <c:v>0.98619447779111646</c:v>
                      </c:pt>
                      <c:pt idx="561">
                        <c:v>0.9863055386488131</c:v>
                      </c:pt>
                      <c:pt idx="562">
                        <c:v>0.98611539648256707</c:v>
                      </c:pt>
                      <c:pt idx="563">
                        <c:v>1.0233327373502568</c:v>
                      </c:pt>
                      <c:pt idx="564">
                        <c:v>1.0234122477504999</c:v>
                      </c:pt>
                      <c:pt idx="565">
                        <c:v>0.9878617157490337</c:v>
                      </c:pt>
                      <c:pt idx="566">
                        <c:v>0.98771256739942193</c:v>
                      </c:pt>
                      <c:pt idx="567">
                        <c:v>0.98755970815179683</c:v>
                      </c:pt>
                      <c:pt idx="568">
                        <c:v>0.98740299776762253</c:v>
                      </c:pt>
                      <c:pt idx="569">
                        <c:v>0.98724228885181786</c:v>
                      </c:pt>
                      <c:pt idx="570">
                        <c:v>0.99618320610687028</c:v>
                      </c:pt>
                      <c:pt idx="571">
                        <c:v>0.99553001277139208</c:v>
                      </c:pt>
                      <c:pt idx="572">
                        <c:v>1.0057729313662604</c:v>
                      </c:pt>
                      <c:pt idx="573">
                        <c:v>1.0057397959183674</c:v>
                      </c:pt>
                      <c:pt idx="574">
                        <c:v>1.0019023462270134</c:v>
                      </c:pt>
                      <c:pt idx="575">
                        <c:v>0.99683544303797467</c:v>
                      </c:pt>
                      <c:pt idx="576">
                        <c:v>0.99746031746031749</c:v>
                      </c:pt>
                      <c:pt idx="577">
                        <c:v>0.95544239338001269</c:v>
                      </c:pt>
                      <c:pt idx="578">
                        <c:v>1.0033311125916056</c:v>
                      </c:pt>
                      <c:pt idx="579">
                        <c:v>0.99756529437804986</c:v>
                      </c:pt>
                      <c:pt idx="580">
                        <c:v>0.99755935211893254</c:v>
                      </c:pt>
                      <c:pt idx="581">
                        <c:v>0.99755338078290523</c:v>
                      </c:pt>
                      <c:pt idx="582">
                        <c:v>1.0024526198439274</c:v>
                      </c:pt>
                      <c:pt idx="583">
                        <c:v>1.0017793594306081</c:v>
                      </c:pt>
                      <c:pt idx="584">
                        <c:v>1.0024422735346294</c:v>
                      </c:pt>
                      <c:pt idx="585">
                        <c:v>1.0073089700996678</c:v>
                      </c:pt>
                      <c:pt idx="586">
                        <c:v>0.98961081794195249</c:v>
                      </c:pt>
                      <c:pt idx="587">
                        <c:v>0.98950174970838189</c:v>
                      </c:pt>
                      <c:pt idx="588">
                        <c:v>0.98939036712697881</c:v>
                      </c:pt>
                      <c:pt idx="589">
                        <c:v>0.98927659574468085</c:v>
                      </c:pt>
                      <c:pt idx="590">
                        <c:v>0.98967653131452171</c:v>
                      </c:pt>
                      <c:pt idx="591">
                        <c:v>1.0083449235048678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log'!$N$9:$N$600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0.98547413485975444</c:v>
                      </c:pt>
                      <c:pt idx="475">
                        <c:v>0.98663863633528681</c:v>
                      </c:pt>
                      <c:pt idx="476">
                        <c:v>0.98751357639442461</c:v>
                      </c:pt>
                      <c:pt idx="477">
                        <c:v>0.98939185678534147</c:v>
                      </c:pt>
                      <c:pt idx="478">
                        <c:v>0.99282817683903768</c:v>
                      </c:pt>
                      <c:pt idx="479">
                        <c:v>0.99640241283889763</c:v>
                      </c:pt>
                      <c:pt idx="480">
                        <c:v>0.99776999588878501</c:v>
                      </c:pt>
                      <c:pt idx="481">
                        <c:v>0.99276872373759928</c:v>
                      </c:pt>
                      <c:pt idx="482">
                        <c:v>0.98993929012280435</c:v>
                      </c:pt>
                      <c:pt idx="483">
                        <c:v>0.98974664903160059</c:v>
                      </c:pt>
                      <c:pt idx="484">
                        <c:v>0.98820590116984064</c:v>
                      </c:pt>
                      <c:pt idx="485">
                        <c:v>0.98586353243432623</c:v>
                      </c:pt>
                      <c:pt idx="486">
                        <c:v>0.98346409540434443</c:v>
                      </c:pt>
                      <c:pt idx="487">
                        <c:v>0.98316861486224427</c:v>
                      </c:pt>
                      <c:pt idx="488">
                        <c:v>0.98400196658628869</c:v>
                      </c:pt>
                      <c:pt idx="489">
                        <c:v>0.9848036411328791</c:v>
                      </c:pt>
                      <c:pt idx="490">
                        <c:v>0.98397011065881046</c:v>
                      </c:pt>
                      <c:pt idx="491">
                        <c:v>0.97998472874997533</c:v>
                      </c:pt>
                      <c:pt idx="492">
                        <c:v>0.98065196016999989</c:v>
                      </c:pt>
                      <c:pt idx="493">
                        <c:v>0.98134578960424157</c:v>
                      </c:pt>
                      <c:pt idx="494">
                        <c:v>0.98106233498129924</c:v>
                      </c:pt>
                      <c:pt idx="495">
                        <c:v>0.97976794055267036</c:v>
                      </c:pt>
                      <c:pt idx="496">
                        <c:v>0.98283981874949</c:v>
                      </c:pt>
                      <c:pt idx="497">
                        <c:v>0.98287735671788767</c:v>
                      </c:pt>
                      <c:pt idx="498">
                        <c:v>0.98626937391935865</c:v>
                      </c:pt>
                      <c:pt idx="499">
                        <c:v>0.9852674867315947</c:v>
                      </c:pt>
                      <c:pt idx="500">
                        <c:v>0.98422745357212649</c:v>
                      </c:pt>
                      <c:pt idx="501">
                        <c:v>0.98378244770265932</c:v>
                      </c:pt>
                      <c:pt idx="502">
                        <c:v>0.98586845899487729</c:v>
                      </c:pt>
                      <c:pt idx="503">
                        <c:v>0.98401396560626297</c:v>
                      </c:pt>
                      <c:pt idx="504">
                        <c:v>0.98476068445080878</c:v>
                      </c:pt>
                      <c:pt idx="505">
                        <c:v>0.98504355011605005</c:v>
                      </c:pt>
                      <c:pt idx="506">
                        <c:v>0.98604014538256068</c:v>
                      </c:pt>
                      <c:pt idx="507">
                        <c:v>0.98708018348263926</c:v>
                      </c:pt>
                      <c:pt idx="508">
                        <c:v>0.98764162269049371</c:v>
                      </c:pt>
                      <c:pt idx="509">
                        <c:v>0.98902058090270284</c:v>
                      </c:pt>
                      <c:pt idx="510">
                        <c:v>0.98877858149497777</c:v>
                      </c:pt>
                      <c:pt idx="511">
                        <c:v>0.98718196372892186</c:v>
                      </c:pt>
                      <c:pt idx="512">
                        <c:v>0.99329433468020367</c:v>
                      </c:pt>
                      <c:pt idx="513">
                        <c:v>0.99296855984190369</c:v>
                      </c:pt>
                      <c:pt idx="514">
                        <c:v>0.99263156388134766</c:v>
                      </c:pt>
                      <c:pt idx="515">
                        <c:v>0.9928874448483701</c:v>
                      </c:pt>
                      <c:pt idx="516">
                        <c:v>0.99197213920713034</c:v>
                      </c:pt>
                      <c:pt idx="517">
                        <c:v>0.99462646414436151</c:v>
                      </c:pt>
                      <c:pt idx="518">
                        <c:v>0.99829315587330414</c:v>
                      </c:pt>
                      <c:pt idx="519">
                        <c:v>0.99480809508357904</c:v>
                      </c:pt>
                      <c:pt idx="520">
                        <c:v>0.99747247934529149</c:v>
                      </c:pt>
                      <c:pt idx="521">
                        <c:v>1.0001924575463459</c:v>
                      </c:pt>
                      <c:pt idx="522">
                        <c:v>1.0014809161465605</c:v>
                      </c:pt>
                      <c:pt idx="523">
                        <c:v>1.0014662141256823</c:v>
                      </c:pt>
                      <c:pt idx="524">
                        <c:v>1.0014643526240419</c:v>
                      </c:pt>
                      <c:pt idx="525">
                        <c:v>1.0014611694464528</c:v>
                      </c:pt>
                      <c:pt idx="526">
                        <c:v>0.99878310411115878</c:v>
                      </c:pt>
                      <c:pt idx="527">
                        <c:v>0.99613523402725634</c:v>
                      </c:pt>
                      <c:pt idx="528">
                        <c:v>0.99345145954790626</c:v>
                      </c:pt>
                      <c:pt idx="529">
                        <c:v>0.99066626657558632</c:v>
                      </c:pt>
                      <c:pt idx="530">
                        <c:v>0.98797071113115198</c:v>
                      </c:pt>
                      <c:pt idx="531">
                        <c:v>0.98583544765654341</c:v>
                      </c:pt>
                      <c:pt idx="532">
                        <c:v>0.98248017124048781</c:v>
                      </c:pt>
                      <c:pt idx="533">
                        <c:v>0.98233973044860912</c:v>
                      </c:pt>
                      <c:pt idx="534">
                        <c:v>0.98201050281325397</c:v>
                      </c:pt>
                      <c:pt idx="535">
                        <c:v>0.98158907253809446</c:v>
                      </c:pt>
                      <c:pt idx="536">
                        <c:v>0.98103710598780103</c:v>
                      </c:pt>
                      <c:pt idx="537">
                        <c:v>0.97758723012598592</c:v>
                      </c:pt>
                      <c:pt idx="538">
                        <c:v>0.97427643473109149</c:v>
                      </c:pt>
                      <c:pt idx="539">
                        <c:v>0.99631520113978778</c:v>
                      </c:pt>
                      <c:pt idx="540">
                        <c:v>1.0174179379515849</c:v>
                      </c:pt>
                      <c:pt idx="541">
                        <c:v>1.0370324801386985</c:v>
                      </c:pt>
                      <c:pt idx="542">
                        <c:v>1.0554084730606097</c:v>
                      </c:pt>
                      <c:pt idx="543">
                        <c:v>1.0557136242706884</c:v>
                      </c:pt>
                      <c:pt idx="544">
                        <c:v>1.0617714999293166</c:v>
                      </c:pt>
                      <c:pt idx="545">
                        <c:v>1.0680967535700641</c:v>
                      </c:pt>
                      <c:pt idx="546">
                        <c:v>1.0076948453180272</c:v>
                      </c:pt>
                      <c:pt idx="547">
                        <c:v>0.98478128327948233</c:v>
                      </c:pt>
                      <c:pt idx="548">
                        <c:v>0.96426196891156579</c:v>
                      </c:pt>
                      <c:pt idx="549">
                        <c:v>0.94559082218139734</c:v>
                      </c:pt>
                      <c:pt idx="550">
                        <c:v>0.94351796525686382</c:v>
                      </c:pt>
                      <c:pt idx="551">
                        <c:v>0.94412150945910578</c:v>
                      </c:pt>
                      <c:pt idx="552">
                        <c:v>0.94403463256566456</c:v>
                      </c:pt>
                      <c:pt idx="553">
                        <c:v>0.97794487809734665</c:v>
                      </c:pt>
                      <c:pt idx="554">
                        <c:v>0.98138000151146809</c:v>
                      </c:pt>
                      <c:pt idx="555">
                        <c:v>0.98422262749691436</c:v>
                      </c:pt>
                      <c:pt idx="556">
                        <c:v>0.9872114583206868</c:v>
                      </c:pt>
                      <c:pt idx="557">
                        <c:v>0.99022098997123242</c:v>
                      </c:pt>
                      <c:pt idx="558">
                        <c:v>0.98804523013985102</c:v>
                      </c:pt>
                      <c:pt idx="559">
                        <c:v>0.98560840350315371</c:v>
                      </c:pt>
                      <c:pt idx="560">
                        <c:v>0.99248131715522758</c:v>
                      </c:pt>
                      <c:pt idx="561">
                        <c:v>0.99687300851370653</c:v>
                      </c:pt>
                      <c:pt idx="562">
                        <c:v>0.99700528157407542</c:v>
                      </c:pt>
                      <c:pt idx="563">
                        <c:v>0.99714099149523983</c:v>
                      </c:pt>
                      <c:pt idx="564">
                        <c:v>0.99733807232558613</c:v>
                      </c:pt>
                      <c:pt idx="565">
                        <c:v>0.99749653034696684</c:v>
                      </c:pt>
                      <c:pt idx="566">
                        <c:v>0.99765929325965574</c:v>
                      </c:pt>
                      <c:pt idx="567">
                        <c:v>0.99383438016653103</c:v>
                      </c:pt>
                      <c:pt idx="568">
                        <c:v>0.98992038148234895</c:v>
                      </c:pt>
                      <c:pt idx="569">
                        <c:v>0.99246475536509771</c:v>
                      </c:pt>
                      <c:pt idx="570">
                        <c:v>0.99503244889110742</c:v>
                      </c:pt>
                      <c:pt idx="571">
                        <c:v>0.99708416594157767</c:v>
                      </c:pt>
                      <c:pt idx="572">
                        <c:v>0.99843933178117783</c:v>
                      </c:pt>
                      <c:pt idx="573">
                        <c:v>0.99990909916979787</c:v>
                      </c:pt>
                      <c:pt idx="574">
                        <c:v>0.99396215223392315</c:v>
                      </c:pt>
                      <c:pt idx="575">
                        <c:v>0.99507112117120389</c:v>
                      </c:pt>
                      <c:pt idx="576">
                        <c:v>0.99390699994442111</c:v>
                      </c:pt>
                      <c:pt idx="577">
                        <c:v>0.99274806821501904</c:v>
                      </c:pt>
                      <c:pt idx="578">
                        <c:v>0.99213131571798019</c:v>
                      </c:pt>
                      <c:pt idx="579">
                        <c:v>0.9929280606361468</c:v>
                      </c:pt>
                      <c:pt idx="580">
                        <c:v>0.99354112633345149</c:v>
                      </c:pt>
                      <c:pt idx="581">
                        <c:v>1.0003802645035818</c:v>
                      </c:pt>
                      <c:pt idx="582">
                        <c:v>1.0009458982001509</c:v>
                      </c:pt>
                      <c:pt idx="583">
                        <c:v>0.999801777626805</c:v>
                      </c:pt>
                      <c:pt idx="584">
                        <c:v>0.9986440902628797</c:v>
                      </c:pt>
                      <c:pt idx="585">
                        <c:v>0.99747255538977198</c:v>
                      </c:pt>
                      <c:pt idx="586">
                        <c:v>0.99558898020347053</c:v>
                      </c:pt>
                      <c:pt idx="587">
                        <c:v>0.99386172482261914</c:v>
                      </c:pt>
                      <c:pt idx="588">
                        <c:v>0.99469564066547178</c:v>
                      </c:pt>
                      <c:pt idx="589">
                        <c:v>0.99378556396664475</c:v>
                      </c:pt>
                      <c:pt idx="590">
                        <c:v>0.99539363172905948</c:v>
                      </c:pt>
                      <c:pt idx="591">
                        <c:v>0.99701989136651747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</c:numCache>
            </c:numRef>
          </c:cat>
          <c:val>
            <c:numRef>
              <c:f>'Dados sim recup log'!$H$2:$H$900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  <c:pt idx="572">
                  <c:v>5.0999999999999091</c:v>
                </c:pt>
                <c:pt idx="573">
                  <c:v>4.1999999999998181</c:v>
                </c:pt>
                <c:pt idx="574">
                  <c:v>4.7999999999997272</c:v>
                </c:pt>
                <c:pt idx="575">
                  <c:v>5.3999999999996362</c:v>
                </c:pt>
                <c:pt idx="576">
                  <c:v>6</c:v>
                </c:pt>
                <c:pt idx="577">
                  <c:v>5</c:v>
                </c:pt>
                <c:pt idx="578">
                  <c:v>4</c:v>
                </c:pt>
                <c:pt idx="579">
                  <c:v>4.4000000000000909</c:v>
                </c:pt>
                <c:pt idx="580">
                  <c:v>4.8000000000001819</c:v>
                </c:pt>
                <c:pt idx="581">
                  <c:v>4.2000000000002728</c:v>
                </c:pt>
                <c:pt idx="582">
                  <c:v>5.6000000000003638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4</c:v>
                </c:pt>
                <c:pt idx="603">
                  <c:v>4</c:v>
                </c:pt>
                <c:pt idx="604">
                  <c:v>3.3333333333332575</c:v>
                </c:pt>
                <c:pt idx="605">
                  <c:v>3.6666666666665151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2</c:v>
                </c:pt>
                <c:pt idx="610">
                  <c:v>2</c:v>
                </c:pt>
                <c:pt idx="611">
                  <c:v>1.6666666666667425</c:v>
                </c:pt>
                <c:pt idx="612">
                  <c:v>1.3333333333334849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3.5</c:v>
                </c:pt>
                <c:pt idx="619">
                  <c:v>6</c:v>
                </c:pt>
                <c:pt idx="620">
                  <c:v>6</c:v>
                </c:pt>
                <c:pt idx="621">
                  <c:v>6.5</c:v>
                </c:pt>
                <c:pt idx="622">
                  <c:v>7</c:v>
                </c:pt>
                <c:pt idx="623">
                  <c:v>7</c:v>
                </c:pt>
                <c:pt idx="624">
                  <c:v>8</c:v>
                </c:pt>
                <c:pt idx="625">
                  <c:v>5.5</c:v>
                </c:pt>
                <c:pt idx="626">
                  <c:v>5</c:v>
                </c:pt>
                <c:pt idx="627">
                  <c:v>5</c:v>
                </c:pt>
                <c:pt idx="628">
                  <c:v>5.1666666666667425</c:v>
                </c:pt>
                <c:pt idx="629">
                  <c:v>5.3333333333334849</c:v>
                </c:pt>
                <c:pt idx="630">
                  <c:v>5</c:v>
                </c:pt>
                <c:pt idx="631">
                  <c:v>4</c:v>
                </c:pt>
                <c:pt idx="632">
                  <c:v>4</c:v>
                </c:pt>
                <c:pt idx="633">
                  <c:v>2</c:v>
                </c:pt>
                <c:pt idx="634">
                  <c:v>2</c:v>
                </c:pt>
                <c:pt idx="635">
                  <c:v>1.3333333333332575</c:v>
                </c:pt>
                <c:pt idx="636">
                  <c:v>0.66666666666651508</c:v>
                </c:pt>
                <c:pt idx="637">
                  <c:v>1</c:v>
                </c:pt>
                <c:pt idx="638">
                  <c:v>3</c:v>
                </c:pt>
                <c:pt idx="639">
                  <c:v>3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2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4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2</c:v>
                </c:pt>
                <c:pt idx="660">
                  <c:v>2</c:v>
                </c:pt>
                <c:pt idx="661">
                  <c:v>4</c:v>
                </c:pt>
                <c:pt idx="662">
                  <c:v>3.6664426648605968</c:v>
                </c:pt>
                <c:pt idx="663">
                  <c:v>4.3331093064361994</c:v>
                </c:pt>
                <c:pt idx="664">
                  <c:v>5</c:v>
                </c:pt>
                <c:pt idx="665">
                  <c:v>5</c:v>
                </c:pt>
                <c:pt idx="666">
                  <c:v>6</c:v>
                </c:pt>
                <c:pt idx="667">
                  <c:v>7</c:v>
                </c:pt>
                <c:pt idx="668">
                  <c:v>8</c:v>
                </c:pt>
                <c:pt idx="669">
                  <c:v>10.178475887201785</c:v>
                </c:pt>
                <c:pt idx="670">
                  <c:v>12.360792871303602</c:v>
                </c:pt>
                <c:pt idx="671">
                  <c:v>14.546956685572695</c:v>
                </c:pt>
                <c:pt idx="672">
                  <c:v>17.404087892400639</c:v>
                </c:pt>
                <c:pt idx="673">
                  <c:v>18.265301623375308</c:v>
                </c:pt>
                <c:pt idx="674">
                  <c:v>20.130603711971617</c:v>
                </c:pt>
                <c:pt idx="675">
                  <c:v>20</c:v>
                </c:pt>
                <c:pt idx="676">
                  <c:v>18.487531730114824</c:v>
                </c:pt>
                <c:pt idx="677">
                  <c:v>16.971881242782956</c:v>
                </c:pt>
                <c:pt idx="678">
                  <c:v>15.453043314427305</c:v>
                </c:pt>
                <c:pt idx="679">
                  <c:v>21.078059298426524</c:v>
                </c:pt>
                <c:pt idx="680">
                  <c:v>26.734698376624692</c:v>
                </c:pt>
                <c:pt idx="681">
                  <c:v>30.229458106578932</c:v>
                </c:pt>
                <c:pt idx="682">
                  <c:v>33.74003032328983</c:v>
                </c:pt>
                <c:pt idx="683">
                  <c:v>38.807517539006994</c:v>
                </c:pt>
                <c:pt idx="684">
                  <c:v>43.894153393694296</c:v>
                </c:pt>
                <c:pt idx="685">
                  <c:v>49</c:v>
                </c:pt>
                <c:pt idx="686">
                  <c:v>54.517852809172837</c:v>
                </c:pt>
                <c:pt idx="687">
                  <c:v>53</c:v>
                </c:pt>
                <c:pt idx="688">
                  <c:v>52.139938181449452</c:v>
                </c:pt>
                <c:pt idx="689">
                  <c:v>51.25996967671017</c:v>
                </c:pt>
                <c:pt idx="690">
                  <c:v>48.8600321788158</c:v>
                </c:pt>
                <c:pt idx="691">
                  <c:v>46.440063185782947</c:v>
                </c:pt>
                <c:pt idx="692">
                  <c:v>44</c:v>
                </c:pt>
                <c:pt idx="693">
                  <c:v>34</c:v>
                </c:pt>
                <c:pt idx="694">
                  <c:v>31</c:v>
                </c:pt>
                <c:pt idx="695">
                  <c:v>31.5</c:v>
                </c:pt>
                <c:pt idx="696">
                  <c:v>29</c:v>
                </c:pt>
                <c:pt idx="697">
                  <c:v>28.333333333333485</c:v>
                </c:pt>
                <c:pt idx="698">
                  <c:v>27.66666666666697</c:v>
                </c:pt>
                <c:pt idx="699">
                  <c:v>27</c:v>
                </c:pt>
                <c:pt idx="700">
                  <c:v>26</c:v>
                </c:pt>
                <c:pt idx="701">
                  <c:v>26</c:v>
                </c:pt>
                <c:pt idx="702">
                  <c:v>24</c:v>
                </c:pt>
                <c:pt idx="703">
                  <c:v>25</c:v>
                </c:pt>
                <c:pt idx="704">
                  <c:v>23.666666666666515</c:v>
                </c:pt>
                <c:pt idx="705">
                  <c:v>22.33333333333303</c:v>
                </c:pt>
                <c:pt idx="706">
                  <c:v>21</c:v>
                </c:pt>
                <c:pt idx="707">
                  <c:v>20</c:v>
                </c:pt>
                <c:pt idx="708">
                  <c:v>19</c:v>
                </c:pt>
                <c:pt idx="70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log'!$B$22:$B$900</c15:sqref>
                        </c15:formulaRef>
                      </c:ext>
                    </c:extLst>
                    <c:numCache>
                      <c:formatCode>General</c:formatCode>
                      <c:ptCount val="87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  <c:pt idx="349">
                        <c:v>51232.00372813853</c:v>
                      </c:pt>
                      <c:pt idx="350">
                        <c:v>51458</c:v>
                      </c:pt>
                      <c:pt idx="351">
                        <c:v>51834</c:v>
                      </c:pt>
                      <c:pt idx="352">
                        <c:v>52144</c:v>
                      </c:pt>
                      <c:pt idx="353">
                        <c:v>52512</c:v>
                      </c:pt>
                      <c:pt idx="354">
                        <c:v>52821</c:v>
                      </c:pt>
                      <c:pt idx="355">
                        <c:v>52931</c:v>
                      </c:pt>
                      <c:pt idx="356">
                        <c:v>52936.499714280319</c:v>
                      </c:pt>
                      <c:pt idx="357">
                        <c:v>52942</c:v>
                      </c:pt>
                      <c:pt idx="358">
                        <c:v>53884</c:v>
                      </c:pt>
                      <c:pt idx="359">
                        <c:v>54264</c:v>
                      </c:pt>
                      <c:pt idx="360">
                        <c:v>54510</c:v>
                      </c:pt>
                      <c:pt idx="361">
                        <c:v>54689.205424836808</c:v>
                      </c:pt>
                      <c:pt idx="362">
                        <c:v>54869</c:v>
                      </c:pt>
                      <c:pt idx="363">
                        <c:v>54877.999261999335</c:v>
                      </c:pt>
                      <c:pt idx="364">
                        <c:v>54887</c:v>
                      </c:pt>
                      <c:pt idx="365">
                        <c:v>55591</c:v>
                      </c:pt>
                      <c:pt idx="366">
                        <c:v>55901</c:v>
                      </c:pt>
                      <c:pt idx="367">
                        <c:v>56206</c:v>
                      </c:pt>
                      <c:pt idx="368">
                        <c:v>56456</c:v>
                      </c:pt>
                      <c:pt idx="369">
                        <c:v>56697</c:v>
                      </c:pt>
                      <c:pt idx="370">
                        <c:v>56860.763492939484</c:v>
                      </c:pt>
                      <c:pt idx="371">
                        <c:v>57025</c:v>
                      </c:pt>
                      <c:pt idx="372">
                        <c:v>57328</c:v>
                      </c:pt>
                      <c:pt idx="373">
                        <c:v>57697</c:v>
                      </c:pt>
                      <c:pt idx="374">
                        <c:v>57993</c:v>
                      </c:pt>
                      <c:pt idx="375">
                        <c:v>58284</c:v>
                      </c:pt>
                      <c:pt idx="376">
                        <c:v>58535</c:v>
                      </c:pt>
                      <c:pt idx="377">
                        <c:v>58750.104765864038</c:v>
                      </c:pt>
                      <c:pt idx="378">
                        <c:v>58966</c:v>
                      </c:pt>
                      <c:pt idx="379">
                        <c:v>59255</c:v>
                      </c:pt>
                      <c:pt idx="380">
                        <c:v>59543.298657363615</c:v>
                      </c:pt>
                      <c:pt idx="381">
                        <c:v>59833</c:v>
                      </c:pt>
                      <c:pt idx="382">
                        <c:v>60157</c:v>
                      </c:pt>
                      <c:pt idx="383">
                        <c:v>60189</c:v>
                      </c:pt>
                      <c:pt idx="384">
                        <c:v>60578.241390783209</c:v>
                      </c:pt>
                      <c:pt idx="385">
                        <c:v>60970</c:v>
                      </c:pt>
                      <c:pt idx="386">
                        <c:v>61320</c:v>
                      </c:pt>
                      <c:pt idx="387">
                        <c:v>61648</c:v>
                      </c:pt>
                      <c:pt idx="388">
                        <c:v>61962</c:v>
                      </c:pt>
                      <c:pt idx="389">
                        <c:v>62262</c:v>
                      </c:pt>
                      <c:pt idx="390">
                        <c:v>62479.903164354837</c:v>
                      </c:pt>
                      <c:pt idx="391">
                        <c:v>62698.568941363235</c:v>
                      </c:pt>
                      <c:pt idx="392">
                        <c:v>62918</c:v>
                      </c:pt>
                      <c:pt idx="393">
                        <c:v>63724</c:v>
                      </c:pt>
                      <c:pt idx="394">
                        <c:v>63815.434402658422</c:v>
                      </c:pt>
                      <c:pt idx="395">
                        <c:v>63907</c:v>
                      </c:pt>
                      <c:pt idx="396">
                        <c:v>64206</c:v>
                      </c:pt>
                      <c:pt idx="397">
                        <c:v>64488</c:v>
                      </c:pt>
                      <c:pt idx="398">
                        <c:v>64728.551351007387</c:v>
                      </c:pt>
                      <c:pt idx="399">
                        <c:v>64970</c:v>
                      </c:pt>
                      <c:pt idx="400">
                        <c:v>65307</c:v>
                      </c:pt>
                      <c:pt idx="401">
                        <c:v>65643</c:v>
                      </c:pt>
                      <c:pt idx="402">
                        <c:v>66049</c:v>
                      </c:pt>
                      <c:pt idx="403">
                        <c:v>66416</c:v>
                      </c:pt>
                      <c:pt idx="404">
                        <c:v>66700</c:v>
                      </c:pt>
                      <c:pt idx="405">
                        <c:v>66957.502940297883</c:v>
                      </c:pt>
                      <c:pt idx="406">
                        <c:v>67216</c:v>
                      </c:pt>
                      <c:pt idx="407">
                        <c:v>67564</c:v>
                      </c:pt>
                      <c:pt idx="408">
                        <c:v>67904</c:v>
                      </c:pt>
                      <c:pt idx="409">
                        <c:v>68412</c:v>
                      </c:pt>
                      <c:pt idx="410">
                        <c:v>68835</c:v>
                      </c:pt>
                      <c:pt idx="411">
                        <c:v>69209</c:v>
                      </c:pt>
                      <c:pt idx="412">
                        <c:v>69529.25901374183</c:v>
                      </c:pt>
                      <c:pt idx="413">
                        <c:v>69851</c:v>
                      </c:pt>
                      <c:pt idx="414">
                        <c:v>70298</c:v>
                      </c:pt>
                      <c:pt idx="415">
                        <c:v>70670</c:v>
                      </c:pt>
                      <c:pt idx="416">
                        <c:v>70746</c:v>
                      </c:pt>
                      <c:pt idx="417">
                        <c:v>70767</c:v>
                      </c:pt>
                      <c:pt idx="418">
                        <c:v>71819</c:v>
                      </c:pt>
                      <c:pt idx="419">
                        <c:v>72196.507837983416</c:v>
                      </c:pt>
                      <c:pt idx="420">
                        <c:v>72576</c:v>
                      </c:pt>
                      <c:pt idx="421">
                        <c:v>73057</c:v>
                      </c:pt>
                      <c:pt idx="422">
                        <c:v>73372</c:v>
                      </c:pt>
                      <c:pt idx="423">
                        <c:v>73806.215158345571</c:v>
                      </c:pt>
                      <c:pt idx="424">
                        <c:v>74243</c:v>
                      </c:pt>
                      <c:pt idx="425">
                        <c:v>74450</c:v>
                      </c:pt>
                      <c:pt idx="426">
                        <c:v>74845.449761491851</c:v>
                      </c:pt>
                      <c:pt idx="427">
                        <c:v>75243</c:v>
                      </c:pt>
                      <c:pt idx="428">
                        <c:v>75561</c:v>
                      </c:pt>
                      <c:pt idx="429">
                        <c:v>76189</c:v>
                      </c:pt>
                      <c:pt idx="430">
                        <c:v>76603</c:v>
                      </c:pt>
                      <c:pt idx="431" formatCode="#,##0">
                        <c:v>76952</c:v>
                      </c:pt>
                      <c:pt idx="432" formatCode="#,##0">
                        <c:v>77266</c:v>
                      </c:pt>
                      <c:pt idx="433">
                        <c:v>77498.649743076166</c:v>
                      </c:pt>
                      <c:pt idx="434" formatCode="#,##0">
                        <c:v>77732</c:v>
                      </c:pt>
                      <c:pt idx="435" formatCode="#,##0">
                        <c:v>78247</c:v>
                      </c:pt>
                      <c:pt idx="436" formatCode="#,##0">
                        <c:v>78626</c:v>
                      </c:pt>
                      <c:pt idx="437" formatCode="#,##0">
                        <c:v>79044</c:v>
                      </c:pt>
                      <c:pt idx="438" formatCode="#,##0">
                        <c:v>79297</c:v>
                      </c:pt>
                      <c:pt idx="439" formatCode="#,##0">
                        <c:v>79579</c:v>
                      </c:pt>
                      <c:pt idx="440">
                        <c:v>79863.491477645774</c:v>
                      </c:pt>
                      <c:pt idx="441" formatCode="#,##0">
                        <c:v>80149</c:v>
                      </c:pt>
                      <c:pt idx="442" formatCode="#,##0">
                        <c:v>80446</c:v>
                      </c:pt>
                      <c:pt idx="443" formatCode="#,##0">
                        <c:v>80713</c:v>
                      </c:pt>
                      <c:pt idx="444" formatCode="#,##0">
                        <c:v>80985</c:v>
                      </c:pt>
                      <c:pt idx="445" formatCode="#,##0">
                        <c:v>81269</c:v>
                      </c:pt>
                      <c:pt idx="446" formatCode="#,##0">
                        <c:v>81502</c:v>
                      </c:pt>
                      <c:pt idx="447">
                        <c:v>81682.7994623103</c:v>
                      </c:pt>
                      <c:pt idx="448" formatCode="#,##0">
                        <c:v>81864</c:v>
                      </c:pt>
                      <c:pt idx="449" formatCode="#,##0">
                        <c:v>81985</c:v>
                      </c:pt>
                      <c:pt idx="450" formatCode="#,##0">
                        <c:v>82168</c:v>
                      </c:pt>
                      <c:pt idx="451" formatCode="#,##0">
                        <c:v>82604</c:v>
                      </c:pt>
                      <c:pt idx="452" formatCode="#,##0">
                        <c:v>82835</c:v>
                      </c:pt>
                      <c:pt idx="453" formatCode="#,##0">
                        <c:v>83015</c:v>
                      </c:pt>
                      <c:pt idx="454">
                        <c:v>83161.370960320273</c:v>
                      </c:pt>
                      <c:pt idx="455" formatCode="#,##0">
                        <c:v>83308</c:v>
                      </c:pt>
                      <c:pt idx="456" formatCode="#,##0">
                        <c:v>83540</c:v>
                      </c:pt>
                      <c:pt idx="457" formatCode="#,##0">
                        <c:v>83737</c:v>
                      </c:pt>
                      <c:pt idx="458" formatCode="#,##0">
                        <c:v>83917</c:v>
                      </c:pt>
                      <c:pt idx="459">
                        <c:v>84054.886716954177</c:v>
                      </c:pt>
                      <c:pt idx="460" formatCode="#,##0">
                        <c:v>84193</c:v>
                      </c:pt>
                      <c:pt idx="461">
                        <c:v>84316.908820236058</c:v>
                      </c:pt>
                      <c:pt idx="462" formatCode="#,##0">
                        <c:v>84441</c:v>
                      </c:pt>
                      <c:pt idx="463" formatCode="#,##0">
                        <c:v>84578</c:v>
                      </c:pt>
                      <c:pt idx="464" formatCode="#,##0">
                        <c:v>84850</c:v>
                      </c:pt>
                      <c:pt idx="465" formatCode="#,##0">
                        <c:v>84995</c:v>
                      </c:pt>
                      <c:pt idx="466" formatCode="#,##0">
                        <c:v>85163</c:v>
                      </c:pt>
                      <c:pt idx="467" formatCode="#,##0">
                        <c:v>85309</c:v>
                      </c:pt>
                      <c:pt idx="468">
                        <c:v>85442.39570611302</c:v>
                      </c:pt>
                      <c:pt idx="469" formatCode="#,##0">
                        <c:v>85576</c:v>
                      </c:pt>
                      <c:pt idx="470" formatCode="#,##0">
                        <c:v>85720</c:v>
                      </c:pt>
                      <c:pt idx="471" formatCode="#,##0">
                        <c:v>85845</c:v>
                      </c:pt>
                      <c:pt idx="472" formatCode="#,##0">
                        <c:v>86233</c:v>
                      </c:pt>
                      <c:pt idx="473" formatCode="#,##0">
                        <c:v>86376</c:v>
                      </c:pt>
                      <c:pt idx="474" formatCode="#,##0">
                        <c:v>86469</c:v>
                      </c:pt>
                      <c:pt idx="475">
                        <c:v>86564.946768308015</c:v>
                      </c:pt>
                      <c:pt idx="476" formatCode="#,##0">
                        <c:v>86661</c:v>
                      </c:pt>
                      <c:pt idx="477">
                        <c:v>86788.905610106638</c:v>
                      </c:pt>
                      <c:pt idx="478" formatCode="#,##0">
                        <c:v>86917</c:v>
                      </c:pt>
                      <c:pt idx="479" formatCode="#,##0">
                        <c:v>87010</c:v>
                      </c:pt>
                      <c:pt idx="480" formatCode="#,##0">
                        <c:v>87132</c:v>
                      </c:pt>
                      <c:pt idx="481" formatCode="#,##0">
                        <c:v>87163</c:v>
                      </c:pt>
                      <c:pt idx="482">
                        <c:v>87275.926846983406</c:v>
                      </c:pt>
                      <c:pt idx="483" formatCode="#,##0">
                        <c:v>87389</c:v>
                      </c:pt>
                      <c:pt idx="484" formatCode="#,##0">
                        <c:v>87505</c:v>
                      </c:pt>
                      <c:pt idx="485" formatCode="#,##0">
                        <c:v>87609</c:v>
                      </c:pt>
                      <c:pt idx="486" formatCode="#,##0">
                        <c:v>87782</c:v>
                      </c:pt>
                      <c:pt idx="487" formatCode="#,##0">
                        <c:v>87903</c:v>
                      </c:pt>
                      <c:pt idx="488" formatCode="#,##0">
                        <c:v>88000</c:v>
                      </c:pt>
                      <c:pt idx="489">
                        <c:v>88074.468491158099</c:v>
                      </c:pt>
                      <c:pt idx="490" formatCode="#,##0">
                        <c:v>88149</c:v>
                      </c:pt>
                      <c:pt idx="491" formatCode="#,##0">
                        <c:v>88294</c:v>
                      </c:pt>
                      <c:pt idx="492" formatCode="#,##0">
                        <c:v>88449</c:v>
                      </c:pt>
                      <c:pt idx="493" formatCode="#,##0">
                        <c:v>88520</c:v>
                      </c:pt>
                      <c:pt idx="494" formatCode="#,##0">
                        <c:v>88593</c:v>
                      </c:pt>
                      <c:pt idx="495" formatCode="#,##0">
                        <c:v>88653</c:v>
                      </c:pt>
                      <c:pt idx="496">
                        <c:v>88712.979709848543</c:v>
                      </c:pt>
                      <c:pt idx="497" formatCode="#,##0">
                        <c:v>88773</c:v>
                      </c:pt>
                      <c:pt idx="498" formatCode="#,##0">
                        <c:v>88857</c:v>
                      </c:pt>
                      <c:pt idx="499" formatCode="#,##0">
                        <c:v>88972</c:v>
                      </c:pt>
                      <c:pt idx="500" formatCode="#,##0">
                        <c:v>89045</c:v>
                      </c:pt>
                      <c:pt idx="501" formatCode="#,##0">
                        <c:v>89117</c:v>
                      </c:pt>
                      <c:pt idx="502" formatCode="#,##0">
                        <c:v>89260</c:v>
                      </c:pt>
                      <c:pt idx="503">
                        <c:v>89315.482756350815</c:v>
                      </c:pt>
                      <c:pt idx="504" formatCode="#,##0">
                        <c:v>89371</c:v>
                      </c:pt>
                      <c:pt idx="505" formatCode="#,##0">
                        <c:v>89448</c:v>
                      </c:pt>
                      <c:pt idx="506" formatCode="#,##0">
                        <c:v>89537</c:v>
                      </c:pt>
                      <c:pt idx="507" formatCode="#,##0.0000">
                        <c:v>89620.222222222219</c:v>
                      </c:pt>
                      <c:pt idx="508" formatCode="#,##0.0000">
                        <c:v>89703.444444444438</c:v>
                      </c:pt>
                      <c:pt idx="509" formatCode="#,##0.0000">
                        <c:v>89786.666666666657</c:v>
                      </c:pt>
                      <c:pt idx="510" formatCode="#,##0.0000">
                        <c:v>89869.888888888876</c:v>
                      </c:pt>
                      <c:pt idx="511" formatCode="#,##0.0000">
                        <c:v>89953.111111111095</c:v>
                      </c:pt>
                      <c:pt idx="512" formatCode="#,##0.0000">
                        <c:v>90036.333333333314</c:v>
                      </c:pt>
                      <c:pt idx="513" formatCode="#,##0.0000">
                        <c:v>90119.555555555533</c:v>
                      </c:pt>
                      <c:pt idx="514" formatCode="#,##0.0000">
                        <c:v>90202.777777777752</c:v>
                      </c:pt>
                      <c:pt idx="515" formatCode="#,##0">
                        <c:v>90286</c:v>
                      </c:pt>
                      <c:pt idx="516" formatCode="#,##0.0000">
                        <c:v>90327.6</c:v>
                      </c:pt>
                      <c:pt idx="517" formatCode="#,##0.0000">
                        <c:v>90369.200000000012</c:v>
                      </c:pt>
                      <c:pt idx="518" formatCode="#,##0.0000">
                        <c:v>90410.800000000017</c:v>
                      </c:pt>
                      <c:pt idx="519" formatCode="#,##0.0000">
                        <c:v>90452.400000000023</c:v>
                      </c:pt>
                      <c:pt idx="520" formatCode="#,##0">
                        <c:v>90494</c:v>
                      </c:pt>
                      <c:pt idx="521" formatCode="#,##0">
                        <c:v>90524</c:v>
                      </c:pt>
                      <c:pt idx="522" formatCode="#,##0">
                        <c:v>90554</c:v>
                      </c:pt>
                      <c:pt idx="523" formatCode="#,##0">
                        <c:v>90584</c:v>
                      </c:pt>
                      <c:pt idx="524" formatCode="#,##0">
                        <c:v>90614</c:v>
                      </c:pt>
                      <c:pt idx="525" formatCode="#,##0">
                        <c:v>90644</c:v>
                      </c:pt>
                      <c:pt idx="526" formatCode="#,##0">
                        <c:v>90674</c:v>
                      </c:pt>
                      <c:pt idx="527" formatCode="#,##0">
                        <c:v>90676</c:v>
                      </c:pt>
                      <c:pt idx="528" formatCode="#,##0">
                        <c:v>90684</c:v>
                      </c:pt>
                      <c:pt idx="529">
                        <c:v>91002</c:v>
                      </c:pt>
                      <c:pt idx="530">
                        <c:v>91320</c:v>
                      </c:pt>
                      <c:pt idx="531">
                        <c:v>91638</c:v>
                      </c:pt>
                      <c:pt idx="532" formatCode="#,##0">
                        <c:v>91956</c:v>
                      </c:pt>
                      <c:pt idx="533" formatCode="#,##0">
                        <c:v>91974</c:v>
                      </c:pt>
                      <c:pt idx="534">
                        <c:v>92023.428571428565</c:v>
                      </c:pt>
                      <c:pt idx="535">
                        <c:v>92072.85714285713</c:v>
                      </c:pt>
                      <c:pt idx="536">
                        <c:v>92122.285714285696</c:v>
                      </c:pt>
                      <c:pt idx="537">
                        <c:v>92171.714285714261</c:v>
                      </c:pt>
                      <c:pt idx="538">
                        <c:v>92221.142857142826</c:v>
                      </c:pt>
                      <c:pt idx="539">
                        <c:v>92270.571428571391</c:v>
                      </c:pt>
                      <c:pt idx="540">
                        <c:v>92320</c:v>
                      </c:pt>
                      <c:pt idx="541">
                        <c:v>92384.333333333328</c:v>
                      </c:pt>
                      <c:pt idx="542">
                        <c:v>92448.666666666657</c:v>
                      </c:pt>
                      <c:pt idx="543" formatCode="#,##0">
                        <c:v>92513</c:v>
                      </c:pt>
                      <c:pt idx="544">
                        <c:v>92540.666666666672</c:v>
                      </c:pt>
                      <c:pt idx="545">
                        <c:v>92568.333333333343</c:v>
                      </c:pt>
                      <c:pt idx="546" formatCode="#,##0">
                        <c:v>92596</c:v>
                      </c:pt>
                      <c:pt idx="547" formatCode="#,##0">
                        <c:v>92624</c:v>
                      </c:pt>
                      <c:pt idx="548">
                        <c:v>92641.5</c:v>
                      </c:pt>
                      <c:pt idx="549" formatCode="#,##0">
                        <c:v>92659</c:v>
                      </c:pt>
                      <c:pt idx="550">
                        <c:v>92698.28571428571</c:v>
                      </c:pt>
                      <c:pt idx="551">
                        <c:v>92737.57142857142</c:v>
                      </c:pt>
                      <c:pt idx="552">
                        <c:v>92776.85714285713</c:v>
                      </c:pt>
                      <c:pt idx="553">
                        <c:v>92816.142857142841</c:v>
                      </c:pt>
                      <c:pt idx="554">
                        <c:v>92855.428571428551</c:v>
                      </c:pt>
                      <c:pt idx="555">
                        <c:v>92894.714285714261</c:v>
                      </c:pt>
                      <c:pt idx="556" formatCode="#,##0">
                        <c:v>92934</c:v>
                      </c:pt>
                      <c:pt idx="557">
                        <c:v>92969</c:v>
                      </c:pt>
                      <c:pt idx="558">
                        <c:v>93004</c:v>
                      </c:pt>
                      <c:pt idx="559">
                        <c:v>93039</c:v>
                      </c:pt>
                      <c:pt idx="560">
                        <c:v>93074</c:v>
                      </c:pt>
                      <c:pt idx="561">
                        <c:v>93109</c:v>
                      </c:pt>
                      <c:pt idx="562" formatCode="#,##0">
                        <c:v>93136</c:v>
                      </c:pt>
                      <c:pt idx="563" formatCode="#,##0">
                        <c:v>93168</c:v>
                      </c:pt>
                      <c:pt idx="564">
                        <c:v>93195</c:v>
                      </c:pt>
                      <c:pt idx="565">
                        <c:v>93224</c:v>
                      </c:pt>
                      <c:pt idx="566">
                        <c:v>93252.666666666672</c:v>
                      </c:pt>
                      <c:pt idx="567">
                        <c:v>93281.333333333343</c:v>
                      </c:pt>
                      <c:pt idx="568">
                        <c:v>93310</c:v>
                      </c:pt>
                      <c:pt idx="569">
                        <c:v>93342.666666666672</c:v>
                      </c:pt>
                      <c:pt idx="570">
                        <c:v>93375.333333333343</c:v>
                      </c:pt>
                      <c:pt idx="571" formatCode="#,##0">
                        <c:v>93408</c:v>
                      </c:pt>
                      <c:pt idx="572" formatCode="#,##0">
                        <c:v>93457</c:v>
                      </c:pt>
                      <c:pt idx="573">
                        <c:v>93476.5</c:v>
                      </c:pt>
                      <c:pt idx="574">
                        <c:v>93496</c:v>
                      </c:pt>
                      <c:pt idx="575">
                        <c:v>93515.5</c:v>
                      </c:pt>
                      <c:pt idx="576" formatCode="#,##0">
                        <c:v>93535</c:v>
                      </c:pt>
                      <c:pt idx="577" formatCode="#,##0">
                        <c:v>93560</c:v>
                      </c:pt>
                      <c:pt idx="578" formatCode="#,##0">
                        <c:v>93616</c:v>
                      </c:pt>
                      <c:pt idx="579">
                        <c:v>93642.769230769234</c:v>
                      </c:pt>
                      <c:pt idx="580">
                        <c:v>93669.538461538468</c:v>
                      </c:pt>
                      <c:pt idx="581">
                        <c:v>93696.307692307702</c:v>
                      </c:pt>
                      <c:pt idx="582">
                        <c:v>93723.076923076937</c:v>
                      </c:pt>
                      <c:pt idx="583">
                        <c:v>93749.846153846171</c:v>
                      </c:pt>
                      <c:pt idx="584">
                        <c:v>93776.615384615405</c:v>
                      </c:pt>
                      <c:pt idx="585">
                        <c:v>93803.384615384639</c:v>
                      </c:pt>
                      <c:pt idx="586">
                        <c:v>93830.153846153873</c:v>
                      </c:pt>
                      <c:pt idx="587">
                        <c:v>93856.923076923107</c:v>
                      </c:pt>
                      <c:pt idx="588">
                        <c:v>93883.692307692341</c:v>
                      </c:pt>
                      <c:pt idx="589">
                        <c:v>93910.461538461575</c:v>
                      </c:pt>
                      <c:pt idx="590">
                        <c:v>93937.23076923081</c:v>
                      </c:pt>
                      <c:pt idx="591">
                        <c:v>93964.000000000044</c:v>
                      </c:pt>
                      <c:pt idx="592">
                        <c:v>93990.769230769278</c:v>
                      </c:pt>
                      <c:pt idx="593">
                        <c:v>94017.538461538512</c:v>
                      </c:pt>
                      <c:pt idx="594">
                        <c:v>94044.307692307746</c:v>
                      </c:pt>
                      <c:pt idx="595">
                        <c:v>94071.07692307698</c:v>
                      </c:pt>
                      <c:pt idx="596">
                        <c:v>94097.846153846214</c:v>
                      </c:pt>
                      <c:pt idx="597">
                        <c:v>94124.615384615448</c:v>
                      </c:pt>
                      <c:pt idx="598">
                        <c:v>94151.384615384683</c:v>
                      </c:pt>
                      <c:pt idx="599">
                        <c:v>94178.153846153917</c:v>
                      </c:pt>
                      <c:pt idx="600">
                        <c:v>94204.923076923151</c:v>
                      </c:pt>
                      <c:pt idx="601">
                        <c:v>94231.692307692385</c:v>
                      </c:pt>
                      <c:pt idx="602">
                        <c:v>94258.461538461619</c:v>
                      </c:pt>
                      <c:pt idx="603">
                        <c:v>94285.230769230853</c:v>
                      </c:pt>
                      <c:pt idx="604" formatCode="#,##0">
                        <c:v>94312</c:v>
                      </c:pt>
                      <c:pt idx="605" formatCode="#,##0">
                        <c:v>94341</c:v>
                      </c:pt>
                      <c:pt idx="606" formatCode="#,##0">
                        <c:v>94368</c:v>
                      </c:pt>
                      <c:pt idx="607" formatCode="#,##0">
                        <c:v>94371</c:v>
                      </c:pt>
                      <c:pt idx="608">
                        <c:v>94396</c:v>
                      </c:pt>
                      <c:pt idx="609">
                        <c:v>94421</c:v>
                      </c:pt>
                      <c:pt idx="610" formatCode="#,##0">
                        <c:v>94446</c:v>
                      </c:pt>
                      <c:pt idx="611">
                        <c:v>94461</c:v>
                      </c:pt>
                      <c:pt idx="612">
                        <c:v>94476</c:v>
                      </c:pt>
                      <c:pt idx="613" formatCode="#,##0">
                        <c:v>94491</c:v>
                      </c:pt>
                      <c:pt idx="614">
                        <c:v>94548.109339718241</c:v>
                      </c:pt>
                      <c:pt idx="615">
                        <c:v>94605.253195704514</c:v>
                      </c:pt>
                      <c:pt idx="616">
                        <c:v>94662.43158882008</c:v>
                      </c:pt>
                      <c:pt idx="617">
                        <c:v>94719.644539938818</c:v>
                      </c:pt>
                      <c:pt idx="618">
                        <c:v>94776.892069947193</c:v>
                      </c:pt>
                      <c:pt idx="619">
                        <c:v>94834.174199744331</c:v>
                      </c:pt>
                      <c:pt idx="620">
                        <c:v>94891.490950241961</c:v>
                      </c:pt>
                      <c:pt idx="621">
                        <c:v>94948.842342364456</c:v>
                      </c:pt>
                      <c:pt idx="622">
                        <c:v>95006.22839704885</c:v>
                      </c:pt>
                      <c:pt idx="623">
                        <c:v>95063.649135244821</c:v>
                      </c:pt>
                      <c:pt idx="624">
                        <c:v>95121.10457791471</c:v>
                      </c:pt>
                      <c:pt idx="625">
                        <c:v>95178.594746033516</c:v>
                      </c:pt>
                      <c:pt idx="626">
                        <c:v>95236.119660588927</c:v>
                      </c:pt>
                      <c:pt idx="627">
                        <c:v>95293.679342581323</c:v>
                      </c:pt>
                      <c:pt idx="628">
                        <c:v>95351.273813023756</c:v>
                      </c:pt>
                      <c:pt idx="629">
                        <c:v>95408.903092941997</c:v>
                      </c:pt>
                      <c:pt idx="630">
                        <c:v>95466.567203374521</c:v>
                      </c:pt>
                      <c:pt idx="631">
                        <c:v>95524.266165372508</c:v>
                      </c:pt>
                      <c:pt idx="632">
                        <c:v>95582</c:v>
                      </c:pt>
                      <c:pt idx="633">
                        <c:v>95880.16501503317</c:v>
                      </c:pt>
                      <c:pt idx="634">
                        <c:v>96179.260146366374</c:v>
                      </c:pt>
                      <c:pt idx="635">
                        <c:v>96479.288295467879</c:v>
                      </c:pt>
                      <c:pt idx="636">
                        <c:v>96780.252372857009</c:v>
                      </c:pt>
                      <c:pt idx="637">
                        <c:v>97082.155298132333</c:v>
                      </c:pt>
                      <c:pt idx="638" formatCode="#,##0">
                        <c:v>97385</c:v>
                      </c:pt>
                      <c:pt idx="639" formatCode="#,##0">
                        <c:v>97517</c:v>
                      </c:pt>
                      <c:pt idx="640">
                        <c:v>98160.377627635477</c:v>
                      </c:pt>
                      <c:pt idx="641" formatCode="#,##0">
                        <c:v>98808</c:v>
                      </c:pt>
                      <c:pt idx="642">
                        <c:v>99137.235080838756</c:v>
                      </c:pt>
                      <c:pt idx="643">
                        <c:v>99467.567195707699</c:v>
                      </c:pt>
                      <c:pt idx="644" formatCode="#,##0">
                        <c:v>99799</c:v>
                      </c:pt>
                      <c:pt idx="645">
                        <c:v>100912.20332283141</c:v>
                      </c:pt>
                      <c:pt idx="646">
                        <c:v>102037.82382056399</c:v>
                      </c:pt>
                      <c:pt idx="647" formatCode="#,##0">
                        <c:v>103176</c:v>
                      </c:pt>
                      <c:pt idx="648" formatCode="#,##0">
                        <c:v>104109</c:v>
                      </c:pt>
                      <c:pt idx="649">
                        <c:v>104923.08061592375</c:v>
                      </c:pt>
                      <c:pt idx="650">
                        <c:v>105743.52693749469</c:v>
                      </c:pt>
                      <c:pt idx="651">
                        <c:v>106570.3887413659</c:v>
                      </c:pt>
                      <c:pt idx="652">
                        <c:v>107403.71619341908</c:v>
                      </c:pt>
                      <c:pt idx="653">
                        <c:v>108243.55985180826</c:v>
                      </c:pt>
                      <c:pt idx="654">
                        <c:v>109089.97067002705</c:v>
                      </c:pt>
                      <c:pt idx="655" formatCode="#,##0">
                        <c:v>109943</c:v>
                      </c:pt>
                      <c:pt idx="656">
                        <c:v>110720.16016739122</c:v>
                      </c:pt>
                      <c:pt idx="657">
                        <c:v>111502.81388985898</c:v>
                      </c:pt>
                      <c:pt idx="658">
                        <c:v>112291</c:v>
                      </c:pt>
                      <c:pt idx="659">
                        <c:v>113627.05174825227</c:v>
                      </c:pt>
                      <c:pt idx="660">
                        <c:v>114979</c:v>
                      </c:pt>
                      <c:pt idx="661">
                        <c:v>115733.82405562596</c:v>
                      </c:pt>
                      <c:pt idx="662">
                        <c:v>116493.60344531249</c:v>
                      </c:pt>
                      <c:pt idx="663">
                        <c:v>117258.37070026401</c:v>
                      </c:pt>
                      <c:pt idx="664">
                        <c:v>118028.15856524862</c:v>
                      </c:pt>
                      <c:pt idx="665" formatCode="#,##0">
                        <c:v>118803</c:v>
                      </c:pt>
                      <c:pt idx="666" formatCode="#,##0">
                        <c:v>119499</c:v>
                      </c:pt>
                      <c:pt idx="667" formatCode="#,##0">
                        <c:v>120105</c:v>
                      </c:pt>
                      <c:pt idx="668" formatCode="#,##0">
                        <c:v>120605</c:v>
                      </c:pt>
                      <c:pt idx="669" formatCode="#,##0">
                        <c:v>121105</c:v>
                      </c:pt>
                      <c:pt idx="670">
                        <c:v>121425.5</c:v>
                      </c:pt>
                      <c:pt idx="671">
                        <c:v>121746</c:v>
                      </c:pt>
                      <c:pt idx="672">
                        <c:v>122066.5</c:v>
                      </c:pt>
                      <c:pt idx="673">
                        <c:v>122387</c:v>
                      </c:pt>
                      <c:pt idx="674" formatCode="#,##0">
                        <c:v>122730</c:v>
                      </c:pt>
                      <c:pt idx="675" formatCode="#,##0">
                        <c:v>123220</c:v>
                      </c:pt>
                      <c:pt idx="676" formatCode="#,##0">
                        <c:v>123653</c:v>
                      </c:pt>
                      <c:pt idx="677">
                        <c:v>123865.33333333333</c:v>
                      </c:pt>
                      <c:pt idx="678">
                        <c:v>124077.66666666666</c:v>
                      </c:pt>
                      <c:pt idx="679" formatCode="#,##0">
                        <c:v>124290</c:v>
                      </c:pt>
                      <c:pt idx="680" formatCode="#,##0">
                        <c:v>124863</c:v>
                      </c:pt>
                      <c:pt idx="681">
                        <c:v>125221</c:v>
                      </c:pt>
                      <c:pt idx="682">
                        <c:v>125579</c:v>
                      </c:pt>
                      <c:pt idx="683" formatCode="#,##0">
                        <c:v>125937</c:v>
                      </c:pt>
                      <c:pt idx="684">
                        <c:v>126218</c:v>
                      </c:pt>
                      <c:pt idx="685">
                        <c:v>126499</c:v>
                      </c:pt>
                      <c:pt idx="686">
                        <c:v>126780</c:v>
                      </c:pt>
                      <c:pt idx="687">
                        <c:v>127061</c:v>
                      </c:pt>
                      <c:pt idx="688" formatCode="#,##0">
                        <c:v>127342</c:v>
                      </c:pt>
                      <c:pt idx="689" formatCode="#,##0">
                        <c:v>127774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4188.3825468381756</c:v>
                </c:pt>
                <c:pt idx="708">
                  <c:v>4120.5259559566002</c:v>
                </c:pt>
                <c:pt idx="709">
                  <c:v>4053.5685276811469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</c:numCache>
            </c:numRef>
          </c:cat>
          <c:val>
            <c:numRef>
              <c:f>'Dados sim recup log'!$E$2:$E$900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  <c:pt idx="570">
                  <c:v>576.00000000001455</c:v>
                </c:pt>
                <c:pt idx="571">
                  <c:v>565.85714285715949</c:v>
                </c:pt>
                <c:pt idx="572">
                  <c:v>555.71428571430442</c:v>
                </c:pt>
                <c:pt idx="573">
                  <c:v>545.57142857144936</c:v>
                </c:pt>
                <c:pt idx="574">
                  <c:v>535.42857142855064</c:v>
                </c:pt>
                <c:pt idx="575">
                  <c:v>510.38095238093229</c:v>
                </c:pt>
                <c:pt idx="576">
                  <c:v>485.33333333334303</c:v>
                </c:pt>
                <c:pt idx="577">
                  <c:v>456</c:v>
                </c:pt>
                <c:pt idx="578">
                  <c:v>463.33333333332848</c:v>
                </c:pt>
                <c:pt idx="579">
                  <c:v>470.66666666665697</c:v>
                </c:pt>
                <c:pt idx="580">
                  <c:v>478</c:v>
                </c:pt>
                <c:pt idx="581">
                  <c:v>485</c:v>
                </c:pt>
                <c:pt idx="582">
                  <c:v>494.5</c:v>
                </c:pt>
                <c:pt idx="583">
                  <c:v>509</c:v>
                </c:pt>
                <c:pt idx="584">
                  <c:v>496.71428571428987</c:v>
                </c:pt>
                <c:pt idx="585">
                  <c:v>486.42857142857974</c:v>
                </c:pt>
                <c:pt idx="586">
                  <c:v>475.80952380954113</c:v>
                </c:pt>
                <c:pt idx="587">
                  <c:v>465.19047619050252</c:v>
                </c:pt>
                <c:pt idx="588">
                  <c:v>454.57142857144936</c:v>
                </c:pt>
                <c:pt idx="589">
                  <c:v>447.95238095241075</c:v>
                </c:pt>
                <c:pt idx="590">
                  <c:v>441.33333333334303</c:v>
                </c:pt>
                <c:pt idx="591">
                  <c:v>439</c:v>
                </c:pt>
                <c:pt idx="592">
                  <c:v>453</c:v>
                </c:pt>
                <c:pt idx="593">
                  <c:v>437.5</c:v>
                </c:pt>
                <c:pt idx="594">
                  <c:v>422</c:v>
                </c:pt>
                <c:pt idx="595">
                  <c:v>406.5</c:v>
                </c:pt>
                <c:pt idx="596">
                  <c:v>399</c:v>
                </c:pt>
                <c:pt idx="597">
                  <c:v>392</c:v>
                </c:pt>
                <c:pt idx="598">
                  <c:v>421</c:v>
                </c:pt>
                <c:pt idx="599">
                  <c:v>418.76923076923413</c:v>
                </c:pt>
                <c:pt idx="600">
                  <c:v>416.87179487179674</c:v>
                </c:pt>
                <c:pt idx="601">
                  <c:v>414.97435897435935</c:v>
                </c:pt>
                <c:pt idx="602">
                  <c:v>413.07692307693651</c:v>
                </c:pt>
                <c:pt idx="603">
                  <c:v>407.17948717949912</c:v>
                </c:pt>
                <c:pt idx="604">
                  <c:v>401.28205128206173</c:v>
                </c:pt>
                <c:pt idx="605">
                  <c:v>395.38461538463889</c:v>
                </c:pt>
                <c:pt idx="606">
                  <c:v>373.15384615387302</c:v>
                </c:pt>
                <c:pt idx="607">
                  <c:v>380.42307692310715</c:v>
                </c:pt>
                <c:pt idx="608">
                  <c:v>387.69230769234127</c:v>
                </c:pt>
                <c:pt idx="609">
                  <c:v>394.9615384615754</c:v>
                </c:pt>
                <c:pt idx="610">
                  <c:v>402.23076923080953</c:v>
                </c:pt>
                <c:pt idx="611">
                  <c:v>404.00000000004366</c:v>
                </c:pt>
                <c:pt idx="612">
                  <c:v>374.76923076927778</c:v>
                </c:pt>
                <c:pt idx="613">
                  <c:v>374.76923076927778</c:v>
                </c:pt>
                <c:pt idx="614">
                  <c:v>374.76923076927778</c:v>
                </c:pt>
                <c:pt idx="615">
                  <c:v>374.76923076927778</c:v>
                </c:pt>
                <c:pt idx="616">
                  <c:v>374.76923076927778</c:v>
                </c:pt>
                <c:pt idx="617">
                  <c:v>374.76923076927778</c:v>
                </c:pt>
                <c:pt idx="618">
                  <c:v>374.76923076927778</c:v>
                </c:pt>
                <c:pt idx="619">
                  <c:v>374.76923076927778</c:v>
                </c:pt>
                <c:pt idx="620">
                  <c:v>374.76923076927778</c:v>
                </c:pt>
                <c:pt idx="621">
                  <c:v>374.76923076927778</c:v>
                </c:pt>
                <c:pt idx="622">
                  <c:v>374.76923076927778</c:v>
                </c:pt>
                <c:pt idx="623">
                  <c:v>374.76923076927778</c:v>
                </c:pt>
                <c:pt idx="624">
                  <c:v>374.76923076919047</c:v>
                </c:pt>
                <c:pt idx="625">
                  <c:v>376.99999999995634</c:v>
                </c:pt>
                <c:pt idx="626">
                  <c:v>377.23076923072222</c:v>
                </c:pt>
                <c:pt idx="627">
                  <c:v>353.46153846148809</c:v>
                </c:pt>
                <c:pt idx="628">
                  <c:v>351.69230769225396</c:v>
                </c:pt>
                <c:pt idx="629">
                  <c:v>349.92307692301983</c:v>
                </c:pt>
                <c:pt idx="630">
                  <c:v>348.15384615378571</c:v>
                </c:pt>
                <c:pt idx="631">
                  <c:v>336.38461538455158</c:v>
                </c:pt>
                <c:pt idx="632">
                  <c:v>324.61538461531745</c:v>
                </c:pt>
                <c:pt idx="633">
                  <c:v>312.84615384608333</c:v>
                </c:pt>
                <c:pt idx="634">
                  <c:v>343.18626279509044</c:v>
                </c:pt>
                <c:pt idx="635">
                  <c:v>373.560888012129</c:v>
                </c:pt>
                <c:pt idx="636">
                  <c:v>403.97005035846087</c:v>
                </c:pt>
                <c:pt idx="637">
                  <c:v>434.41377070796443</c:v>
                </c:pt>
                <c:pt idx="638">
                  <c:v>464.89206994719279</c:v>
                </c:pt>
                <c:pt idx="639">
                  <c:v>493.17419974433142</c:v>
                </c:pt>
                <c:pt idx="640">
                  <c:v>523.4909502419614</c:v>
                </c:pt>
                <c:pt idx="641">
                  <c:v>577.84234236445627</c:v>
                </c:pt>
                <c:pt idx="642">
                  <c:v>610.22839704884973</c:v>
                </c:pt>
                <c:pt idx="643">
                  <c:v>642.64913524482108</c:v>
                </c:pt>
                <c:pt idx="644">
                  <c:v>675.10457791470981</c:v>
                </c:pt>
                <c:pt idx="645">
                  <c:v>717.59474603351555</c:v>
                </c:pt>
                <c:pt idx="646">
                  <c:v>760.11966058892722</c:v>
                </c:pt>
                <c:pt idx="647">
                  <c:v>802.679342581323</c:v>
                </c:pt>
                <c:pt idx="648">
                  <c:v>803.16447330551455</c:v>
                </c:pt>
                <c:pt idx="649">
                  <c:v>803.64989723748295</c:v>
                </c:pt>
                <c:pt idx="650">
                  <c:v>804.13561455444142</c:v>
                </c:pt>
                <c:pt idx="651">
                  <c:v>804.6216254336905</c:v>
                </c:pt>
                <c:pt idx="652">
                  <c:v>805.10793005280721</c:v>
                </c:pt>
                <c:pt idx="653">
                  <c:v>1045.9908152888383</c:v>
                </c:pt>
                <c:pt idx="654">
                  <c:v>1287.7691961244127</c:v>
                </c:pt>
                <c:pt idx="655">
                  <c:v>1530.4459531034227</c:v>
                </c:pt>
                <c:pt idx="656">
                  <c:v>1774.0239758081589</c:v>
                </c:pt>
                <c:pt idx="657">
                  <c:v>2018.5061628875119</c:v>
                </c:pt>
                <c:pt idx="658">
                  <c:v>2263.8954220852902</c:v>
                </c:pt>
                <c:pt idx="659">
                  <c:v>2338.4052539664845</c:v>
                </c:pt>
                <c:pt idx="660">
                  <c:v>2924.2579670465493</c:v>
                </c:pt>
                <c:pt idx="661">
                  <c:v>3514.320657418677</c:v>
                </c:pt>
                <c:pt idx="662">
                  <c:v>3785.9612678150006</c:v>
                </c:pt>
                <c:pt idx="663">
                  <c:v>4058.6641027657024</c:v>
                </c:pt>
                <c:pt idx="664">
                  <c:v>4332.4327966254787</c:v>
                </c:pt>
                <c:pt idx="665">
                  <c:v>5387.9371574589022</c:v>
                </c:pt>
                <c:pt idx="666">
                  <c:v>6455.8238205639936</c:v>
                </c:pt>
                <c:pt idx="667">
                  <c:v>7295.8349849668302</c:v>
                </c:pt>
                <c:pt idx="668">
                  <c:v>7929.7398536336259</c:v>
                </c:pt>
                <c:pt idx="669">
                  <c:v>8443.7923204558756</c:v>
                </c:pt>
                <c:pt idx="670">
                  <c:v>8963.2745646376861</c:v>
                </c:pt>
                <c:pt idx="671">
                  <c:v>9488.2334432335629</c:v>
                </c:pt>
                <c:pt idx="672">
                  <c:v>10018.716193419081</c:v>
                </c:pt>
                <c:pt idx="673">
                  <c:v>10726.559851808255</c:v>
                </c:pt>
                <c:pt idx="674">
                  <c:v>10929.593042391571</c:v>
                </c:pt>
                <c:pt idx="675">
                  <c:v>11135</c:v>
                </c:pt>
                <c:pt idx="676">
                  <c:v>11582.925086552466</c:v>
                </c:pt>
                <c:pt idx="677">
                  <c:v>12035.246694151283</c:v>
                </c:pt>
                <c:pt idx="678">
                  <c:v>12492</c:v>
                </c:pt>
                <c:pt idx="679">
                  <c:v>12714.84842542086</c:v>
                </c:pt>
                <c:pt idx="680">
                  <c:v>12941.176179436006</c:v>
                </c:pt>
                <c:pt idx="681">
                  <c:v>12557.824055625955</c:v>
                </c:pt>
                <c:pt idx="682">
                  <c:v>12384.603445312488</c:v>
                </c:pt>
                <c:pt idx="683">
                  <c:v>12335.29008434026</c:v>
                </c:pt>
                <c:pt idx="684">
                  <c:v>12284.63162775393</c:v>
                </c:pt>
                <c:pt idx="685">
                  <c:v>12232.611258634104</c:v>
                </c:pt>
                <c:pt idx="686">
                  <c:v>12095.283806580919</c:v>
                </c:pt>
                <c:pt idx="687">
                  <c:v>11861.440148191745</c:v>
                </c:pt>
                <c:pt idx="688">
                  <c:v>11515.029329972953</c:v>
                </c:pt>
                <c:pt idx="689">
                  <c:v>11162</c:v>
                </c:pt>
                <c:pt idx="690">
                  <c:v>10705.339832608777</c:v>
                </c:pt>
                <c:pt idx="691">
                  <c:v>10243.186110141018</c:v>
                </c:pt>
                <c:pt idx="692">
                  <c:v>9775.5</c:v>
                </c:pt>
                <c:pt idx="693">
                  <c:v>8759.94825174773</c:v>
                </c:pt>
                <c:pt idx="694">
                  <c:v>7751</c:v>
                </c:pt>
                <c:pt idx="695">
                  <c:v>7486.1759443740448</c:v>
                </c:pt>
                <c:pt idx="696">
                  <c:v>7159.3965546875115</c:v>
                </c:pt>
                <c:pt idx="697">
                  <c:v>6606.9626330693136</c:v>
                </c:pt>
                <c:pt idx="698">
                  <c:v>6049.5081014180323</c:v>
                </c:pt>
                <c:pt idx="699">
                  <c:v>5487</c:v>
                </c:pt>
                <c:pt idx="700">
                  <c:v>5364</c:v>
                </c:pt>
                <c:pt idx="701">
                  <c:v>5116</c:v>
                </c:pt>
                <c:pt idx="702">
                  <c:v>4974</c:v>
                </c:pt>
                <c:pt idx="703">
                  <c:v>4832</c:v>
                </c:pt>
                <c:pt idx="704">
                  <c:v>4792.5</c:v>
                </c:pt>
                <c:pt idx="705">
                  <c:v>4753</c:v>
                </c:pt>
                <c:pt idx="706">
                  <c:v>4713.5</c:v>
                </c:pt>
                <c:pt idx="707">
                  <c:v>4674</c:v>
                </c:pt>
                <c:pt idx="708">
                  <c:v>4612</c:v>
                </c:pt>
                <c:pt idx="709">
                  <c:v>4554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log'!$Q$1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</c:numCache>
            </c:numRef>
          </c:cat>
          <c:val>
            <c:numRef>
              <c:f>'Dados sim recup log'!$Q$2:$Q$900</c:f>
              <c:numCache>
                <c:formatCode>General</c:formatCode>
                <c:ptCount val="8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-8.7408481270940697E-2</c:v>
                </c:pt>
                <c:pt idx="568" formatCode="0.00%">
                  <c:v>-7.3001435307015416E-2</c:v>
                </c:pt>
                <c:pt idx="569" formatCode="0.00%">
                  <c:v>-6.0961982391133041E-2</c:v>
                </c:pt>
                <c:pt idx="570" formatCode="0.00%">
                  <c:v>-5.1516985506802948E-2</c:v>
                </c:pt>
                <c:pt idx="571" formatCode="0.00%">
                  <c:v>-4.4699889329059994E-2</c:v>
                </c:pt>
                <c:pt idx="572" formatCode="0.00%">
                  <c:v>-3.5561817651345251E-2</c:v>
                </c:pt>
                <c:pt idx="573" formatCode="0.00%">
                  <c:v>-2.3769773091725455E-2</c:v>
                </c:pt>
                <c:pt idx="574" formatCode="0.00%">
                  <c:v>-2.2438865408413E-2</c:v>
                </c:pt>
                <c:pt idx="575" formatCode="0.00%">
                  <c:v>-2.9256803010414556E-2</c:v>
                </c:pt>
                <c:pt idx="576" formatCode="0.00%">
                  <c:v>-3.3677727362148246E-2</c:v>
                </c:pt>
                <c:pt idx="577" formatCode="0.00%">
                  <c:v>-3.5721101066125249E-2</c:v>
                </c:pt>
                <c:pt idx="578" formatCode="0.00%">
                  <c:v>-3.5966591111274315E-2</c:v>
                </c:pt>
                <c:pt idx="579" formatCode="0.00%">
                  <c:v>-3.5055417936354694E-2</c:v>
                </c:pt>
                <c:pt idx="580" formatCode="0.00%">
                  <c:v>-3.287938646112698E-2</c:v>
                </c:pt>
                <c:pt idx="581" formatCode="0.00%">
                  <c:v>-3.2755048842429746E-2</c:v>
                </c:pt>
                <c:pt idx="582" formatCode="0.00%">
                  <c:v>-2.7722293631034289E-2</c:v>
                </c:pt>
                <c:pt idx="583" formatCode="0.00%">
                  <c:v>-2.6309384765477839E-2</c:v>
                </c:pt>
                <c:pt idx="584" formatCode="0.00%">
                  <c:v>-2.8544769177724083E-2</c:v>
                </c:pt>
                <c:pt idx="585" formatCode="0.00%">
                  <c:v>-3.3370311916786077E-2</c:v>
                </c:pt>
                <c:pt idx="586" formatCode="0.00%">
                  <c:v>-3.8705997459501429E-2</c:v>
                </c:pt>
                <c:pt idx="587" formatCode="0.00%">
                  <c:v>-4.4828048054903702E-2</c:v>
                </c:pt>
                <c:pt idx="588" formatCode="0.00%">
                  <c:v>-3.866040795851311E-2</c:v>
                </c:pt>
                <c:pt idx="589" formatCode="0.00%">
                  <c:v>-3.2984777712410485E-2</c:v>
                </c:pt>
                <c:pt idx="590" formatCode="0.00%">
                  <c:v>-2.7249492870684677E-2</c:v>
                </c:pt>
                <c:pt idx="591" formatCode="0.00%">
                  <c:v>-2.1472238176636793E-2</c:v>
                </c:pt>
                <c:pt idx="592" formatCode="0.00%">
                  <c:v>-1.6204234618440228E-2</c:v>
                </c:pt>
                <c:pt idx="593" formatCode="0.00%">
                  <c:v>-1.3567788428494931E-2</c:v>
                </c:pt>
                <c:pt idx="594" formatCode="0.00%">
                  <c:v>-1.3249483862821654E-2</c:v>
                </c:pt>
                <c:pt idx="595" formatCode="0.00%">
                  <c:v>-1.8856657160151946E-2</c:v>
                </c:pt>
                <c:pt idx="596" formatCode="0.00%">
                  <c:v>-2.5875332473518475E-2</c:v>
                </c:pt>
                <c:pt idx="597" formatCode="0.00%">
                  <c:v>-3.0170267482778401E-2</c:v>
                </c:pt>
                <c:pt idx="598" formatCode="0.00%">
                  <c:v>-3.1747602588020007E-2</c:v>
                </c:pt>
                <c:pt idx="599" formatCode="0.00%">
                  <c:v>-3.0876101410440504E-2</c:v>
                </c:pt>
                <c:pt idx="600" formatCode="0.00%">
                  <c:v>-2.6549211484252822E-2</c:v>
                </c:pt>
                <c:pt idx="601" formatCode="0.00%">
                  <c:v>-1.8960322366997628E-2</c:v>
                </c:pt>
                <c:pt idx="602" formatCode="0.00%">
                  <c:v>-1.322253979342114E-2</c:v>
                </c:pt>
                <c:pt idx="603" formatCode="0.00%">
                  <c:v>-6.6726729014016106E-3</c:v>
                </c:pt>
                <c:pt idx="604" formatCode="0.00%">
                  <c:v>-1.6950443028783679E-3</c:v>
                </c:pt>
                <c:pt idx="605" formatCode="0.00%">
                  <c:v>1.6706787773197451E-3</c:v>
                </c:pt>
                <c:pt idx="606" formatCode="0.00%">
                  <c:v>3.9838882546918697E-3</c:v>
                </c:pt>
                <c:pt idx="607" formatCode="0.00%">
                  <c:v>4.627747073921995E-3</c:v>
                </c:pt>
                <c:pt idx="608" formatCode="0.00%">
                  <c:v>3.7228242865186001E-3</c:v>
                </c:pt>
                <c:pt idx="609" formatCode="0.00%">
                  <c:v>3.9499156412261538E-3</c:v>
                </c:pt>
                <c:pt idx="610" formatCode="0.00%">
                  <c:v>4.4396656501017873E-3</c:v>
                </c:pt>
                <c:pt idx="611" formatCode="0.00%">
                  <c:v>4.9292302131815902E-3</c:v>
                </c:pt>
                <c:pt idx="612" formatCode="0.00%">
                  <c:v>5.418609561075538E-3</c:v>
                </c:pt>
                <c:pt idx="613" formatCode="0.00%">
                  <c:v>5.5133674738883087E-3</c:v>
                </c:pt>
                <c:pt idx="614" formatCode="0.00%">
                  <c:v>5.6080551489092745E-3</c:v>
                </c:pt>
                <c:pt idx="615" formatCode="0.00%">
                  <c:v>5.4251336929698191E-3</c:v>
                </c:pt>
                <c:pt idx="616" formatCode="0.00%">
                  <c:v>4.9648106107891277E-3</c:v>
                </c:pt>
                <c:pt idx="617" formatCode="0.00%">
                  <c:v>4.3736804522340744E-3</c:v>
                </c:pt>
                <c:pt idx="618" formatCode="0.00%">
                  <c:v>3.7345702376465617E-3</c:v>
                </c:pt>
                <c:pt idx="619" formatCode="0.00%">
                  <c:v>3.0476388520321862E-3</c:v>
                </c:pt>
                <c:pt idx="620" formatCode="0.00%">
                  <c:v>2.4594907221489049E-3</c:v>
                </c:pt>
                <c:pt idx="621" formatCode="0.00%">
                  <c:v>1.7748053141566356E-3</c:v>
                </c:pt>
                <c:pt idx="622" formatCode="0.00%">
                  <c:v>2.0381077795610381E-3</c:v>
                </c:pt>
                <c:pt idx="623" formatCode="0.00%">
                  <c:v>2.7633002989924105E-3</c:v>
                </c:pt>
                <c:pt idx="624" formatCode="0.00%">
                  <c:v>1.4115578876494617E-3</c:v>
                </c:pt>
                <c:pt idx="625" formatCode="0.00%">
                  <c:v>-7.1830757046631444E-4</c:v>
                </c:pt>
                <c:pt idx="626" formatCode="0.00%">
                  <c:v>-3.6253395735468263E-3</c:v>
                </c:pt>
                <c:pt idx="627" formatCode="0.00%">
                  <c:v>-7.306878171726372E-3</c:v>
                </c:pt>
                <c:pt idx="628" formatCode="0.00%">
                  <c:v>-1.1926473568721896E-2</c:v>
                </c:pt>
                <c:pt idx="629" formatCode="0.00%">
                  <c:v>-1.880929886918703E-2</c:v>
                </c:pt>
                <c:pt idx="630" formatCode="0.00%">
                  <c:v>-2.6970939901212021E-2</c:v>
                </c:pt>
                <c:pt idx="631" formatCode="0.00%">
                  <c:v>-2.8441115154791641E-2</c:v>
                </c:pt>
                <c:pt idx="632" formatCode="0.00%">
                  <c:v>-2.567865697719407E-2</c:v>
                </c:pt>
                <c:pt idx="633" formatCode="0.00%">
                  <c:v>-1.868796099452541E-2</c:v>
                </c:pt>
                <c:pt idx="634" formatCode="0.00%">
                  <c:v>-7.5591978619723443E-3</c:v>
                </c:pt>
                <c:pt idx="635" formatCode="0.00%">
                  <c:v>8.2584045210871704E-3</c:v>
                </c:pt>
                <c:pt idx="636" formatCode="0.00%">
                  <c:v>2.9721285348461413E-2</c:v>
                </c:pt>
                <c:pt idx="637" formatCode="0.00%">
                  <c:v>5.6840650412164351E-2</c:v>
                </c:pt>
                <c:pt idx="638" formatCode="0.00%">
                  <c:v>7.9815278175888071E-2</c:v>
                </c:pt>
                <c:pt idx="639" formatCode="0.00%">
                  <c:v>9.9703559738668401E-2</c:v>
                </c:pt>
                <c:pt idx="640" formatCode="0.00%">
                  <c:v>0.11635654319265232</c:v>
                </c:pt>
                <c:pt idx="641" formatCode="0.00%">
                  <c:v>0.1299918546901544</c:v>
                </c:pt>
                <c:pt idx="642" formatCode="0.00%">
                  <c:v>0.14014830269113809</c:v>
                </c:pt>
                <c:pt idx="643" formatCode="0.00%">
                  <c:v>0.14741910643640499</c:v>
                </c:pt>
                <c:pt idx="644" formatCode="0.00%">
                  <c:v>0.15080544992497247</c:v>
                </c:pt>
                <c:pt idx="645" formatCode="0.00%">
                  <c:v>0.1538250255909499</c:v>
                </c:pt>
                <c:pt idx="646" formatCode="0.00%">
                  <c:v>0.15640490725487388</c:v>
                </c:pt>
                <c:pt idx="647" formatCode="0.00%">
                  <c:v>0.15864365876085484</c:v>
                </c:pt>
                <c:pt idx="648" formatCode="0.00%">
                  <c:v>0.16055829474491001</c:v>
                </c:pt>
                <c:pt idx="649" formatCode="0.00%">
                  <c:v>0.16204943187900112</c:v>
                </c:pt>
                <c:pt idx="650" formatCode="0.00%">
                  <c:v>0.17985625789723336</c:v>
                </c:pt>
                <c:pt idx="651" formatCode="0.00%">
                  <c:v>0.21361294359875527</c:v>
                </c:pt>
                <c:pt idx="652" formatCode="0.00%">
                  <c:v>0.26312557532264202</c:v>
                </c:pt>
                <c:pt idx="653" formatCode="0.00%">
                  <c:v>0.32878015750067169</c:v>
                </c:pt>
                <c:pt idx="654" formatCode="0.00%">
                  <c:v>0.41114329566055807</c:v>
                </c:pt>
                <c:pt idx="655" formatCode="0.00%">
                  <c:v>0.51071912686371368</c:v>
                </c:pt>
                <c:pt idx="656" formatCode="0.00%">
                  <c:v>0.62104097770009825</c:v>
                </c:pt>
                <c:pt idx="657" formatCode="0.00%">
                  <c:v>0.71881603588786391</c:v>
                </c:pt>
                <c:pt idx="658" formatCode="0.00%">
                  <c:v>0.80249889541632768</c:v>
                </c:pt>
                <c:pt idx="659" formatCode="0.00%">
                  <c:v>0.85405110262976547</c:v>
                </c:pt>
                <c:pt idx="660" formatCode="0.00%">
                  <c:v>0.87457639915443419</c:v>
                </c:pt>
                <c:pt idx="661" formatCode="0.00%">
                  <c:v>0.86671480452705274</c:v>
                </c:pt>
                <c:pt idx="662" formatCode="0.00%">
                  <c:v>0.86379799359952125</c:v>
                </c:pt>
                <c:pt idx="663" formatCode="0.00%">
                  <c:v>0.88404545527565626</c:v>
                </c:pt>
                <c:pt idx="664" formatCode="0.00%">
                  <c:v>0.89055923947529925</c:v>
                </c:pt>
                <c:pt idx="665" formatCode="0.00%">
                  <c:v>0.87818085687071812</c:v>
                </c:pt>
                <c:pt idx="666" formatCode="0.00%">
                  <c:v>0.87901419514803925</c:v>
                </c:pt>
                <c:pt idx="667" formatCode="0.00%">
                  <c:v>0.89139301502157298</c:v>
                </c:pt>
                <c:pt idx="668" formatCode="0.00%">
                  <c:v>0.91410412855201395</c:v>
                </c:pt>
                <c:pt idx="669" formatCode="0.00%">
                  <c:v>0.88519415039237748</c:v>
                </c:pt>
                <c:pt idx="670" formatCode="0.00%">
                  <c:v>0.80501954356402838</c:v>
                </c:pt>
                <c:pt idx="671" formatCode="0.00%">
                  <c:v>0.71551973728779905</c:v>
                </c:pt>
                <c:pt idx="672" formatCode="0.00%">
                  <c:v>0.63365473945832762</c:v>
                </c:pt>
                <c:pt idx="673" formatCode="0.00%">
                  <c:v>0.54601992518498288</c:v>
                </c:pt>
                <c:pt idx="674" formatCode="0.00%">
                  <c:v>0.45415127626183538</c:v>
                </c:pt>
                <c:pt idx="675" formatCode="0.00%">
                  <c:v>0.35953625766053854</c:v>
                </c:pt>
                <c:pt idx="676" formatCode="0.00%">
                  <c:v>0.29053134936116365</c:v>
                </c:pt>
                <c:pt idx="677" formatCode="0.00%">
                  <c:v>0.24061757972093845</c:v>
                </c:pt>
                <c:pt idx="678" formatCode="0.00%">
                  <c:v>0.19501806135724764</c:v>
                </c:pt>
                <c:pt idx="679" formatCode="0.00%">
                  <c:v>0.14643983099050906</c:v>
                </c:pt>
                <c:pt idx="680" formatCode="0.00%">
                  <c:v>0.10265801676402986</c:v>
                </c:pt>
                <c:pt idx="681" formatCode="0.00%">
                  <c:v>6.2800077913306662E-2</c:v>
                </c:pt>
                <c:pt idx="682" formatCode="0.00%">
                  <c:v>2.6100185564653877E-2</c:v>
                </c:pt>
                <c:pt idx="683" formatCode="0.00%">
                  <c:v>-2.0555765060893849E-2</c:v>
                </c:pt>
                <c:pt idx="684" formatCode="0.00%">
                  <c:v>-7.6413440769442897E-2</c:v>
                </c:pt>
                <c:pt idx="685" formatCode="0.00%">
                  <c:v>-0.12661637613560917</c:v>
                </c:pt>
                <c:pt idx="686" formatCode="0.00%">
                  <c:v>-0.17228472597525868</c:v>
                </c:pt>
                <c:pt idx="687" formatCode="0.00%">
                  <c:v>-0.21747339743876914</c:v>
                </c:pt>
                <c:pt idx="688" formatCode="0.00%">
                  <c:v>-0.26234944776480729</c:v>
                </c:pt>
                <c:pt idx="689" formatCode="0.00%">
                  <c:v>-0.3071045098574533</c:v>
                </c:pt>
                <c:pt idx="690" formatCode="0.00%">
                  <c:v>-0.34558723178179684</c:v>
                </c:pt>
                <c:pt idx="691" formatCode="0.00%">
                  <c:v>-0.37289340514736014</c:v>
                </c:pt>
                <c:pt idx="692" formatCode="0.00%">
                  <c:v>-0.39038895785030225</c:v>
                </c:pt>
                <c:pt idx="693" formatCode="0.00%">
                  <c:v>-0.39887540885314854</c:v>
                </c:pt>
                <c:pt idx="694" formatCode="0.00%">
                  <c:v>-0.39995201733508201</c:v>
                </c:pt>
                <c:pt idx="695" formatCode="0.00%">
                  <c:v>-0.3927872706230171</c:v>
                </c:pt>
                <c:pt idx="696" formatCode="0.00%">
                  <c:v>-0.37599175238331894</c:v>
                </c:pt>
                <c:pt idx="697" formatCode="0.00%">
                  <c:v>-0.34472391564436722</c:v>
                </c:pt>
                <c:pt idx="698" formatCode="0.00%">
                  <c:v>-0.30724000360058623</c:v>
                </c:pt>
                <c:pt idx="699" formatCode="0.00%">
                  <c:v>-0.27179204961859038</c:v>
                </c:pt>
                <c:pt idx="700" formatCode="0.00%">
                  <c:v>-0.24198709031390819</c:v>
                </c:pt>
                <c:pt idx="701" formatCode="0.00%">
                  <c:v>-0.21433441820886578</c:v>
                </c:pt>
                <c:pt idx="702" formatCode="0.00%">
                  <c:v>-0.18966281813674823</c:v>
                </c:pt>
                <c:pt idx="703" formatCode="0.00%">
                  <c:v>-0.16895707443330965</c:v>
                </c:pt>
                <c:pt idx="704" formatCode="0.00%">
                  <c:v>-0.16404763198803995</c:v>
                </c:pt>
                <c:pt idx="705" formatCode="0.00%">
                  <c:v>-0.17093985372927145</c:v>
                </c:pt>
                <c:pt idx="706" formatCode="0.00%">
                  <c:v>-0.17968451552991505</c:v>
                </c:pt>
                <c:pt idx="707" formatCode="0.00%">
                  <c:v>-0.17054961595816476</c:v>
                </c:pt>
                <c:pt idx="708" formatCode="0.00%">
                  <c:v>-0.16249326710773571</c:v>
                </c:pt>
                <c:pt idx="709" formatCode="0.00%">
                  <c:v>-0.15552220147698026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log'!$R$1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</c:numCache>
            </c:numRef>
          </c:cat>
          <c:val>
            <c:numRef>
              <c:f>'Dados sim recup log'!$R$2:$R$900</c:f>
              <c:numCache>
                <c:formatCode>General</c:formatCode>
                <c:ptCount val="8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  <c:pt idx="570" formatCode="0.00%">
                  <c:v>-5.145840238647903E-2</c:v>
                </c:pt>
                <c:pt idx="571" formatCode="0.00%">
                  <c:v>-2.1684667631674537E-2</c:v>
                </c:pt>
                <c:pt idx="572" formatCode="0.00%">
                  <c:v>-2.0775631081669244E-2</c:v>
                </c:pt>
                <c:pt idx="573" formatCode="0.00%">
                  <c:v>-1.9842222603335236E-2</c:v>
                </c:pt>
                <c:pt idx="574" formatCode="0.00%">
                  <c:v>-1.8485349100092696E-2</c:v>
                </c:pt>
                <c:pt idx="575" formatCode="0.00%">
                  <c:v>-1.739322078724681E-2</c:v>
                </c:pt>
                <c:pt idx="576" formatCode="0.00%">
                  <c:v>-1.6270337922402955E-2</c:v>
                </c:pt>
                <c:pt idx="577" formatCode="0.00%">
                  <c:v>-4.2369179697735015E-2</c:v>
                </c:pt>
                <c:pt idx="578" formatCode="0.00%">
                  <c:v>-6.8459240290221546E-2</c:v>
                </c:pt>
                <c:pt idx="579" formatCode="0.00%">
                  <c:v>-5.1569196737166312E-2</c:v>
                </c:pt>
                <c:pt idx="580" formatCode="0.00%">
                  <c:v>-3.4258919041861957E-2</c:v>
                </c:pt>
                <c:pt idx="581" formatCode="0.00%">
                  <c:v>-2.0233159703752279E-2</c:v>
                </c:pt>
                <c:pt idx="582" formatCode="0.00%">
                  <c:v>-1.0873660978617639E-2</c:v>
                </c:pt>
                <c:pt idx="583" formatCode="0.00%">
                  <c:v>-6.3613231552162031E-4</c:v>
                </c:pt>
                <c:pt idx="584" formatCode="0.00%">
                  <c:v>-4.1507024265645009E-2</c:v>
                </c:pt>
                <c:pt idx="585" formatCode="0.00%">
                  <c:v>-3.3996151379089179E-2</c:v>
                </c:pt>
                <c:pt idx="586" formatCode="0.00%">
                  <c:v>-4.1879251700674081E-2</c:v>
                </c:pt>
                <c:pt idx="587" formatCode="0.00%">
                  <c:v>-4.9672373705335393E-2</c:v>
                </c:pt>
                <c:pt idx="588" formatCode="0.00%">
                  <c:v>-5.3797468354430333E-2</c:v>
                </c:pt>
                <c:pt idx="589" formatCode="0.00%">
                  <c:v>-4.8465608465605436E-2</c:v>
                </c:pt>
                <c:pt idx="590" formatCode="0.00%">
                  <c:v>-4.4345427540838256E-2</c:v>
                </c:pt>
                <c:pt idx="591" formatCode="0.00%">
                  <c:v>2.6648900732844094E-3</c:v>
                </c:pt>
                <c:pt idx="592" formatCode="0.00%">
                  <c:v>6.6401062416998613E-3</c:v>
                </c:pt>
                <c:pt idx="593" formatCode="0.00%">
                  <c:v>-1.3867317506166543E-3</c:v>
                </c:pt>
                <c:pt idx="594" formatCode="0.00%">
                  <c:v>-9.4528469751018473E-3</c:v>
                </c:pt>
                <c:pt idx="595" formatCode="0.00%">
                  <c:v>-1.7558528428093689E-2</c:v>
                </c:pt>
                <c:pt idx="596" formatCode="0.00%">
                  <c:v>-3.0471530249113421E-2</c:v>
                </c:pt>
                <c:pt idx="597" formatCode="0.00%">
                  <c:v>-4.2184724689171338E-2</c:v>
                </c:pt>
                <c:pt idx="598" formatCode="0.00%">
                  <c:v>-3.6544850498338888E-2</c:v>
                </c:pt>
                <c:pt idx="599" formatCode="0.00%">
                  <c:v>-4.2698396590214904E-2</c:v>
                </c:pt>
                <c:pt idx="600" formatCode="0.00%">
                  <c:v>-3.1802391909036332E-2</c:v>
                </c:pt>
                <c:pt idx="601" formatCode="0.00%">
                  <c:v>-2.0675182008957682E-2</c:v>
                </c:pt>
                <c:pt idx="602" formatCode="0.00%">
                  <c:v>-1.1351882160383631E-2</c:v>
                </c:pt>
                <c:pt idx="603" formatCode="0.00%">
                  <c:v>2.3823389275334783E-4</c:v>
                </c:pt>
                <c:pt idx="604" formatCode="0.00%">
                  <c:v>1.1322706037605101E-2</c:v>
                </c:pt>
                <c:pt idx="605" formatCode="0.00%">
                  <c:v>3.5985853227360476E-3</c:v>
                </c:pt>
                <c:pt idx="606" formatCode="0.00%">
                  <c:v>2.6767020910241079E-3</c:v>
                </c:pt>
                <c:pt idx="607" formatCode="0.00%">
                  <c:v>2.6743631838324067E-3</c:v>
                </c:pt>
                <c:pt idx="608" formatCode="0.00%">
                  <c:v>2.6720283605548012E-3</c:v>
                </c:pt>
                <c:pt idx="609" formatCode="0.00%">
                  <c:v>4.7412194734495205E-3</c:v>
                </c:pt>
                <c:pt idx="610" formatCode="0.00%">
                  <c:v>4.7370788895813032E-3</c:v>
                </c:pt>
                <c:pt idx="611" formatCode="0.00%">
                  <c:v>4.9632385351960906E-3</c:v>
                </c:pt>
                <c:pt idx="612" formatCode="0.00%">
                  <c:v>5.1891072797467519E-3</c:v>
                </c:pt>
                <c:pt idx="613" formatCode="0.00%">
                  <c:v>6.1056192842576795E-3</c:v>
                </c:pt>
                <c:pt idx="614" formatCode="0.00%">
                  <c:v>6.1002984128821769E-3</c:v>
                </c:pt>
                <c:pt idx="615" formatCode="0.00%">
                  <c:v>6.0949868074038349E-3</c:v>
                </c:pt>
                <c:pt idx="616" formatCode="0.00%">
                  <c:v>5.4042654153534375E-3</c:v>
                </c:pt>
                <c:pt idx="617" formatCode="0.00%">
                  <c:v>5.3995680345730879E-3</c:v>
                </c:pt>
                <c:pt idx="618" formatCode="0.00%">
                  <c:v>3.6843074817918264E-3</c:v>
                </c:pt>
                <c:pt idx="619" formatCode="0.00%">
                  <c:v>1.9720235591240698E-3</c:v>
                </c:pt>
                <c:pt idx="620" formatCode="0.00%">
                  <c:v>1.9703139367033273E-3</c:v>
                </c:pt>
                <c:pt idx="621" formatCode="0.00%">
                  <c:v>1.6273820148198226E-3</c:v>
                </c:pt>
                <c:pt idx="622" formatCode="0.00%">
                  <c:v>1.285043665275154E-3</c:v>
                </c:pt>
                <c:pt idx="623" formatCode="0.00%">
                  <c:v>1.2848078032567933E-3</c:v>
                </c:pt>
                <c:pt idx="624" formatCode="0.00%">
                  <c:v>6.0255167531209075E-4</c:v>
                </c:pt>
                <c:pt idx="625" formatCode="0.00%">
                  <c:v>5.5323946615863928E-3</c:v>
                </c:pt>
                <c:pt idx="626" formatCode="0.00%">
                  <c:v>7.0590705119308872E-3</c:v>
                </c:pt>
                <c:pt idx="627" formatCode="0.00%">
                  <c:v>-7.4462506555298402E-3</c:v>
                </c:pt>
                <c:pt idx="628" formatCode="0.00%">
                  <c:v>-1.3190076869377343E-2</c:v>
                </c:pt>
                <c:pt idx="629" formatCode="0.00%">
                  <c:v>-1.8927885454913418E-2</c:v>
                </c:pt>
                <c:pt idx="630" formatCode="0.00%">
                  <c:v>-2.4327650771260645E-2</c:v>
                </c:pt>
                <c:pt idx="631" formatCode="0.00%">
                  <c:v>-3.1540730655771565E-2</c:v>
                </c:pt>
                <c:pt idx="632" formatCode="0.00%">
                  <c:v>-4.2485875706208098E-2</c:v>
                </c:pt>
                <c:pt idx="633" formatCode="0.00%">
                  <c:v>-5.0135501355013545E-2</c:v>
                </c:pt>
                <c:pt idx="634" formatCode="0.00%">
                  <c:v>-1.7896515761284482E-2</c:v>
                </c:pt>
                <c:pt idx="635" formatCode="0.00%">
                  <c:v>6.6190073909153657E-3</c:v>
                </c:pt>
                <c:pt idx="636" formatCode="0.00%">
                  <c:v>3.141942768629824E-2</c:v>
                </c:pt>
                <c:pt idx="637" formatCode="0.00%">
                  <c:v>5.5811495653964815E-2</c:v>
                </c:pt>
                <c:pt idx="638" formatCode="0.00%">
                  <c:v>8.1812607741679866E-2</c:v>
                </c:pt>
                <c:pt idx="639" formatCode="0.00%">
                  <c:v>0.10963478858460274</c:v>
                </c:pt>
                <c:pt idx="640" formatCode="0.00%">
                  <c:v>0.1394371970342092</c:v>
                </c:pt>
                <c:pt idx="641" formatCode="0.00%">
                  <c:v>0.14166045939958649</c:v>
                </c:pt>
                <c:pt idx="642" formatCode="0.00%">
                  <c:v>0.14379519301565646</c:v>
                </c:pt>
                <c:pt idx="643" formatCode="0.00%">
                  <c:v>0.14584624760339393</c:v>
                </c:pt>
                <c:pt idx="644" formatCode="0.00%">
                  <c:v>0.14945803810965974</c:v>
                </c:pt>
                <c:pt idx="645" formatCode="0.00%">
                  <c:v>0.15173950406434478</c:v>
                </c:pt>
                <c:pt idx="646" formatCode="0.00%">
                  <c:v>0.16012607972077064</c:v>
                </c:pt>
                <c:pt idx="647" formatCode="0.00%">
                  <c:v>0.16318614656306929</c:v>
                </c:pt>
                <c:pt idx="648" formatCode="0.00%">
                  <c:v>0.16279530619580207</c:v>
                </c:pt>
                <c:pt idx="649" formatCode="0.00%">
                  <c:v>0.1618179151292698</c:v>
                </c:pt>
                <c:pt idx="650" formatCode="0.00%">
                  <c:v>0.16146489751699211</c:v>
                </c:pt>
                <c:pt idx="651" formatCode="0.00%">
                  <c:v>0.16282033355195114</c:v>
                </c:pt>
                <c:pt idx="652" formatCode="0.00%">
                  <c:v>0.16213816192877872</c:v>
                </c:pt>
                <c:pt idx="653" formatCode="0.00%">
                  <c:v>0.29043660366065427</c:v>
                </c:pt>
                <c:pt idx="654" formatCode="0.00%">
                  <c:v>0.41712094385528076</c:v>
                </c:pt>
                <c:pt idx="655" formatCode="0.00%">
                  <c:v>0.53839398356714208</c:v>
                </c:pt>
                <c:pt idx="656" formatCode="0.00%">
                  <c:v>0.65647279587113538</c:v>
                </c:pt>
                <c:pt idx="657" formatCode="0.00%">
                  <c:v>0.76942421585540721</c:v>
                </c:pt>
                <c:pt idx="658" formatCode="0.00%">
                  <c:v>0.87413509897786845</c:v>
                </c:pt>
                <c:pt idx="659" formatCode="0.00%">
                  <c:v>0.90339805825242725</c:v>
                </c:pt>
                <c:pt idx="660" formatCode="0.00%">
                  <c:v>0.94439500961379252</c:v>
                </c:pt>
                <c:pt idx="661" formatCode="0.00%">
                  <c:v>0.9766336730998626</c:v>
                </c:pt>
                <c:pt idx="662" formatCode="0.00%">
                  <c:v>0.87410717808153682</c:v>
                </c:pt>
                <c:pt idx="663" formatCode="0.00%">
                  <c:v>0.78918158931926419</c:v>
                </c:pt>
                <c:pt idx="664" formatCode="0.00%">
                  <c:v>0.71812894477958511</c:v>
                </c:pt>
                <c:pt idx="665" formatCode="0.00%">
                  <c:v>0.85373210181941506</c:v>
                </c:pt>
                <c:pt idx="666" formatCode="0.00%">
                  <c:v>1.0529453037471743</c:v>
                </c:pt>
                <c:pt idx="667" formatCode="0.00%">
                  <c:v>0.9919429396808257</c:v>
                </c:pt>
                <c:pt idx="668" formatCode="0.00%">
                  <c:v>0.8878001921229588</c:v>
                </c:pt>
                <c:pt idx="669" formatCode="0.00%">
                  <c:v>0.87993564733266449</c:v>
                </c:pt>
                <c:pt idx="670" formatCode="0.00%">
                  <c:v>0.87333936580121985</c:v>
                </c:pt>
                <c:pt idx="671" formatCode="0.00%">
                  <c:v>0.86785091037861295</c:v>
                </c:pt>
                <c:pt idx="672" formatCode="0.00%">
                  <c:v>0.66640528935852905</c:v>
                </c:pt>
                <c:pt idx="673" formatCode="0.00%">
                  <c:v>0.5144612085827025</c:v>
                </c:pt>
                <c:pt idx="674" formatCode="0.00%">
                  <c:v>0.39531919029062723</c:v>
                </c:pt>
                <c:pt idx="675" formatCode="0.00%">
                  <c:v>0.34062690820272756</c:v>
                </c:pt>
                <c:pt idx="676" formatCode="0.00%">
                  <c:v>0.2779876338868108</c:v>
                </c:pt>
                <c:pt idx="677" formatCode="0.00%">
                  <c:v>0.22005096605129082</c:v>
                </c:pt>
                <c:pt idx="678" formatCode="0.00%">
                  <c:v>0.16630099782996721</c:v>
                </c:pt>
                <c:pt idx="679" formatCode="0.00%">
                  <c:v>0.15724413060026721</c:v>
                </c:pt>
                <c:pt idx="680" formatCode="0.00%">
                  <c:v>0.14906278241722126</c:v>
                </c:pt>
                <c:pt idx="681" formatCode="0.00%">
                  <c:v>7.3567450208429364E-2</c:v>
                </c:pt>
                <c:pt idx="682" formatCode="0.00%">
                  <c:v>2.6411218654294188E-3</c:v>
                </c:pt>
                <c:pt idx="683" formatCode="0.00%">
                  <c:v>-2.6908538837988605E-2</c:v>
                </c:pt>
                <c:pt idx="684" formatCode="0.00%">
                  <c:v>-5.7127127027963298E-2</c:v>
                </c:pt>
                <c:pt idx="685" formatCode="0.00%">
                  <c:v>-8.8035427960601709E-2</c:v>
                </c:pt>
                <c:pt idx="686" formatCode="0.00%">
                  <c:v>-0.16448428311361607</c:v>
                </c:pt>
                <c:pt idx="687" formatCode="0.00%">
                  <c:v>-0.23822101656196459</c:v>
                </c:pt>
                <c:pt idx="688" formatCode="0.00%">
                  <c:v>-0.27402541238093869</c:v>
                </c:pt>
                <c:pt idx="689" formatCode="0.00%">
                  <c:v>-0.31154273588075265</c:v>
                </c:pt>
                <c:pt idx="690" formatCode="0.00%">
                  <c:v>-0.34312815086692716</c:v>
                </c:pt>
                <c:pt idx="691" formatCode="0.00%">
                  <c:v>-0.37638856551277522</c:v>
                </c:pt>
                <c:pt idx="692" formatCode="0.00%">
                  <c:v>-0.41156647689216341</c:v>
                </c:pt>
                <c:pt idx="693" formatCode="0.00%">
                  <c:v>-0.43992932862190814</c:v>
                </c:pt>
                <c:pt idx="694" formatCode="0.00%">
                  <c:v>-0.43472964108330991</c:v>
                </c:pt>
                <c:pt idx="695" formatCode="0.00%">
                  <c:v>-0.40447277878971866</c:v>
                </c:pt>
                <c:pt idx="696" formatCode="0.00%">
                  <c:v>-0.37589354448476853</c:v>
                </c:pt>
                <c:pt idx="697" formatCode="0.00%">
                  <c:v>-0.35131919450310833</c:v>
                </c:pt>
                <c:pt idx="698" formatCode="0.00%">
                  <c:v>-0.32236117410743403</c:v>
                </c:pt>
                <c:pt idx="699" formatCode="0.00%">
                  <c:v>-0.287731654394764</c:v>
                </c:pt>
                <c:pt idx="700" formatCode="0.00%">
                  <c:v>-0.21135646687697163</c:v>
                </c:pt>
                <c:pt idx="701" formatCode="0.00%">
                  <c:v>-0.16561671087533159</c:v>
                </c:pt>
                <c:pt idx="702" formatCode="0.00%">
                  <c:v>-0.15548003398470689</c:v>
                </c:pt>
                <c:pt idx="703" formatCode="0.00%">
                  <c:v>-0.17356828193832596</c:v>
                </c:pt>
                <c:pt idx="704" formatCode="0.00%">
                  <c:v>-0.16639765223771041</c:v>
                </c:pt>
                <c:pt idx="705" formatCode="0.00%">
                  <c:v>-0.15861541403709734</c:v>
                </c:pt>
                <c:pt idx="706" formatCode="0.00%">
                  <c:v>-0.15013983220135663</c:v>
                </c:pt>
                <c:pt idx="707" formatCode="0.00%">
                  <c:v>-0.17815999999999765</c:v>
                </c:pt>
                <c:pt idx="708" formatCode="0.00%">
                  <c:v>-0.21259686071925288</c:v>
                </c:pt>
                <c:pt idx="709" formatCode="0.00%">
                  <c:v>-0.21589537223340038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99391</xdr:colOff>
      <xdr:row>1</xdr:row>
      <xdr:rowOff>42861</xdr:rowOff>
    </xdr:from>
    <xdr:to>
      <xdr:col>29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111642</xdr:colOff>
      <xdr:row>61</xdr:row>
      <xdr:rowOff>1447</xdr:rowOff>
    </xdr:from>
    <xdr:to>
      <xdr:col>29</xdr:col>
      <xdr:colOff>151647</xdr:colOff>
      <xdr:row>78</xdr:row>
      <xdr:rowOff>76695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103940</xdr:colOff>
      <xdr:row>79</xdr:row>
      <xdr:rowOff>25882</xdr:rowOff>
    </xdr:from>
    <xdr:to>
      <xdr:col>29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107674</xdr:colOff>
      <xdr:row>99</xdr:row>
      <xdr:rowOff>157370</xdr:rowOff>
    </xdr:from>
    <xdr:to>
      <xdr:col>29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115955</xdr:colOff>
      <xdr:row>24</xdr:row>
      <xdr:rowOff>148258</xdr:rowOff>
    </xdr:from>
    <xdr:to>
      <xdr:col>29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74543</xdr:colOff>
      <xdr:row>40</xdr:row>
      <xdr:rowOff>132521</xdr:rowOff>
    </xdr:from>
    <xdr:to>
      <xdr:col>29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119268</xdr:colOff>
      <xdr:row>121</xdr:row>
      <xdr:rowOff>0</xdr:rowOff>
    </xdr:from>
    <xdr:to>
      <xdr:col>29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711"/>
  <sheetViews>
    <sheetView tabSelected="1" topLeftCell="P1" zoomScale="115" zoomScaleNormal="115" workbookViewId="0">
      <pane ySplit="1" topLeftCell="A39" activePane="bottomLeft" state="frozen"/>
      <selection pane="bottomLeft" activeCell="L710" sqref="L710:R711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5.5546875" customWidth="1"/>
    <col min="11" max="11" width="11.6640625" bestFit="1" customWidth="1"/>
    <col min="12" max="12" width="24.109375" bestFit="1" customWidth="1"/>
    <col min="13" max="13" width="17.33203125" bestFit="1" customWidth="1"/>
    <col min="14" max="14" width="17.33203125" customWidth="1"/>
    <col min="15" max="15" width="16.109375" bestFit="1" customWidth="1"/>
    <col min="16" max="16" width="12" bestFit="1" customWidth="1"/>
    <col min="17" max="18" width="12" customWidth="1"/>
    <col min="23" max="23" width="9.109375" customWidth="1"/>
    <col min="27" max="28" width="11.109375" bestFit="1" customWidth="1"/>
    <col min="29" max="29" width="12" bestFit="1" customWidth="1"/>
    <col min="30" max="30" width="18.109375" customWidth="1"/>
    <col min="32" max="32" width="13.33203125" customWidth="1"/>
    <col min="33" max="33" width="12.33203125" bestFit="1" customWidth="1"/>
    <col min="34" max="34" width="13.44140625" bestFit="1" customWidth="1"/>
    <col min="41" max="41" width="10.6640625" customWidth="1"/>
    <col min="42" max="42" width="11.109375" bestFit="1" customWidth="1"/>
    <col min="46" max="46" width="11.109375" bestFit="1" customWidth="1"/>
    <col min="47" max="47" width="13.109375" bestFit="1" customWidth="1"/>
  </cols>
  <sheetData>
    <row r="1" spans="1:18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K1" t="s">
        <v>8</v>
      </c>
      <c r="L1" t="s">
        <v>16</v>
      </c>
      <c r="M1" t="s">
        <v>19</v>
      </c>
      <c r="N1" t="s">
        <v>20</v>
      </c>
      <c r="O1" t="s">
        <v>15</v>
      </c>
      <c r="P1" t="s">
        <v>14</v>
      </c>
      <c r="Q1" t="s">
        <v>24</v>
      </c>
      <c r="R1" t="s">
        <v>25</v>
      </c>
    </row>
    <row r="2" spans="1:18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>
        <v>0</v>
      </c>
      <c r="K2" s="3">
        <f t="shared" ref="K2:K33" si="0">B2-F2-I2</f>
        <v>0</v>
      </c>
      <c r="L2">
        <f>K2</f>
        <v>0</v>
      </c>
    </row>
    <row r="3" spans="1:18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>
        <f t="shared" ref="J3:J22" si="3">I3-I2</f>
        <v>0</v>
      </c>
      <c r="K3" s="3">
        <f t="shared" si="0"/>
        <v>2</v>
      </c>
      <c r="L3">
        <f>AVERAGE(K2:K4)</f>
        <v>1.3333333333333333</v>
      </c>
    </row>
    <row r="4" spans="1:18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>
        <f t="shared" si="3"/>
        <v>0</v>
      </c>
      <c r="K4" s="3">
        <f t="shared" si="0"/>
        <v>2</v>
      </c>
      <c r="L4">
        <f>AVERAGE(K2:K6)</f>
        <v>1.6</v>
      </c>
    </row>
    <row r="5" spans="1:18" x14ac:dyDescent="0.3">
      <c r="A5" s="1">
        <v>43910</v>
      </c>
      <c r="B5">
        <v>2</v>
      </c>
      <c r="C5">
        <f t="shared" si="1"/>
        <v>0</v>
      </c>
      <c r="D5">
        <f t="shared" ref="D5:D28" si="4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>
        <f t="shared" si="3"/>
        <v>0</v>
      </c>
      <c r="K5" s="3">
        <f t="shared" si="0"/>
        <v>2</v>
      </c>
      <c r="L5">
        <f>AVERAGE(K2:K8)</f>
        <v>2.8571428571428572</v>
      </c>
    </row>
    <row r="6" spans="1:18" x14ac:dyDescent="0.3">
      <c r="A6" s="1">
        <v>43911</v>
      </c>
      <c r="B6">
        <v>2</v>
      </c>
      <c r="C6">
        <f t="shared" si="1"/>
        <v>0</v>
      </c>
      <c r="D6">
        <f t="shared" si="4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>
        <f t="shared" si="3"/>
        <v>0</v>
      </c>
      <c r="K6" s="3">
        <f t="shared" si="0"/>
        <v>2</v>
      </c>
      <c r="L6">
        <f>GEOMEAN(K3:K9)</f>
        <v>3.260818160126171</v>
      </c>
    </row>
    <row r="7" spans="1:18" x14ac:dyDescent="0.3">
      <c r="A7" s="1">
        <v>43912</v>
      </c>
      <c r="B7">
        <v>5</v>
      </c>
      <c r="C7">
        <f t="shared" si="1"/>
        <v>3</v>
      </c>
      <c r="D7">
        <f t="shared" si="4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5">SUM(G1:G7)</f>
        <v>0</v>
      </c>
      <c r="I7">
        <v>0</v>
      </c>
      <c r="J7">
        <f t="shared" si="3"/>
        <v>0</v>
      </c>
      <c r="K7" s="3">
        <f t="shared" si="0"/>
        <v>5</v>
      </c>
      <c r="L7">
        <f t="shared" ref="L7:L26" si="6">GEOMEAN(K4:K10)</f>
        <v>4.0424313602476563</v>
      </c>
    </row>
    <row r="8" spans="1:18" x14ac:dyDescent="0.3">
      <c r="A8" s="1">
        <v>43913</v>
      </c>
      <c r="B8">
        <v>7</v>
      </c>
      <c r="C8">
        <f t="shared" si="1"/>
        <v>2</v>
      </c>
      <c r="D8">
        <f t="shared" si="4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5"/>
        <v>0</v>
      </c>
      <c r="I8">
        <v>0</v>
      </c>
      <c r="J8">
        <f t="shared" si="3"/>
        <v>0</v>
      </c>
      <c r="K8" s="3">
        <f t="shared" si="0"/>
        <v>7</v>
      </c>
      <c r="L8">
        <f t="shared" si="6"/>
        <v>5.1571380004534175</v>
      </c>
    </row>
    <row r="9" spans="1:18" x14ac:dyDescent="0.3">
      <c r="A9" s="1">
        <v>43914</v>
      </c>
      <c r="B9">
        <v>7</v>
      </c>
      <c r="C9">
        <f t="shared" ref="C9:C22" si="7">B9-B8</f>
        <v>0</v>
      </c>
      <c r="D9">
        <f t="shared" si="4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5"/>
        <v>0</v>
      </c>
      <c r="I9">
        <v>0</v>
      </c>
      <c r="J9">
        <f t="shared" si="3"/>
        <v>0</v>
      </c>
      <c r="K9" s="3">
        <f t="shared" si="0"/>
        <v>7</v>
      </c>
      <c r="L9">
        <f t="shared" si="6"/>
        <v>6.809842136033244</v>
      </c>
    </row>
    <row r="10" spans="1:18" x14ac:dyDescent="0.3">
      <c r="A10" s="1">
        <v>43915</v>
      </c>
      <c r="B10">
        <v>9</v>
      </c>
      <c r="C10">
        <f t="shared" si="7"/>
        <v>2</v>
      </c>
      <c r="D10">
        <f t="shared" si="4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5"/>
        <v>0</v>
      </c>
      <c r="I10">
        <v>0</v>
      </c>
      <c r="J10">
        <f t="shared" si="3"/>
        <v>0</v>
      </c>
      <c r="K10" s="3">
        <f t="shared" si="0"/>
        <v>9</v>
      </c>
      <c r="L10">
        <f t="shared" si="6"/>
        <v>9.3208904318064292</v>
      </c>
    </row>
    <row r="11" spans="1:18" x14ac:dyDescent="0.3">
      <c r="A11" s="1">
        <v>43916</v>
      </c>
      <c r="B11">
        <v>11</v>
      </c>
      <c r="C11">
        <f t="shared" si="7"/>
        <v>2</v>
      </c>
      <c r="D11">
        <f t="shared" si="4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5"/>
        <v>0</v>
      </c>
      <c r="I11">
        <v>0</v>
      </c>
      <c r="J11">
        <f t="shared" si="3"/>
        <v>0</v>
      </c>
      <c r="K11" s="3">
        <f t="shared" si="0"/>
        <v>11</v>
      </c>
      <c r="L11">
        <f t="shared" si="6"/>
        <v>11.192553749267285</v>
      </c>
    </row>
    <row r="12" spans="1:18" x14ac:dyDescent="0.3">
      <c r="A12" s="1">
        <v>43917</v>
      </c>
      <c r="B12">
        <v>14</v>
      </c>
      <c r="C12">
        <f t="shared" si="7"/>
        <v>3</v>
      </c>
      <c r="D12">
        <f t="shared" si="4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5"/>
        <v>0</v>
      </c>
      <c r="I12">
        <v>0</v>
      </c>
      <c r="J12">
        <f t="shared" si="3"/>
        <v>0</v>
      </c>
      <c r="K12" s="3">
        <f t="shared" si="0"/>
        <v>14</v>
      </c>
      <c r="L12">
        <f t="shared" si="6"/>
        <v>12.809304236669231</v>
      </c>
    </row>
    <row r="13" spans="1:18" x14ac:dyDescent="0.3">
      <c r="A13" s="1">
        <v>43918</v>
      </c>
      <c r="B13">
        <v>18</v>
      </c>
      <c r="C13">
        <f t="shared" si="7"/>
        <v>4</v>
      </c>
      <c r="D13">
        <f t="shared" si="4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5"/>
        <v>0</v>
      </c>
      <c r="I13">
        <v>0</v>
      </c>
      <c r="J13">
        <f t="shared" si="3"/>
        <v>0</v>
      </c>
      <c r="K13" s="3">
        <f t="shared" si="0"/>
        <v>18</v>
      </c>
      <c r="L13">
        <f t="shared" si="6"/>
        <v>15.985558428196153</v>
      </c>
    </row>
    <row r="14" spans="1:18" x14ac:dyDescent="0.3">
      <c r="A14" s="1">
        <v>43919</v>
      </c>
      <c r="B14">
        <v>18</v>
      </c>
      <c r="C14">
        <f t="shared" si="7"/>
        <v>0</v>
      </c>
      <c r="D14">
        <f t="shared" si="4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5"/>
        <v>0</v>
      </c>
      <c r="I14">
        <v>0</v>
      </c>
      <c r="J14">
        <f t="shared" si="3"/>
        <v>0</v>
      </c>
      <c r="K14" s="3">
        <f t="shared" si="0"/>
        <v>18</v>
      </c>
      <c r="L14">
        <f t="shared" si="6"/>
        <v>19.486613994054544</v>
      </c>
    </row>
    <row r="15" spans="1:18" x14ac:dyDescent="0.3">
      <c r="A15" s="1">
        <v>43920</v>
      </c>
      <c r="B15">
        <v>18</v>
      </c>
      <c r="C15">
        <f t="shared" si="7"/>
        <v>0</v>
      </c>
      <c r="D15">
        <f t="shared" si="4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5"/>
        <v>0</v>
      </c>
      <c r="I15">
        <v>0</v>
      </c>
      <c r="J15">
        <f t="shared" si="3"/>
        <v>0</v>
      </c>
      <c r="K15" s="3">
        <f t="shared" si="0"/>
        <v>18</v>
      </c>
      <c r="L15">
        <f t="shared" si="6"/>
        <v>24.051563775900156</v>
      </c>
    </row>
    <row r="16" spans="1:18" x14ac:dyDescent="0.3">
      <c r="A16" s="1">
        <v>43921</v>
      </c>
      <c r="B16">
        <v>33</v>
      </c>
      <c r="C16">
        <f t="shared" si="7"/>
        <v>15</v>
      </c>
      <c r="D16">
        <f t="shared" si="4"/>
        <v>6.2857142857142856</v>
      </c>
      <c r="E16">
        <f t="shared" ref="E16:E79" si="8">SUM(C3:C16)</f>
        <v>33</v>
      </c>
      <c r="F16">
        <v>0</v>
      </c>
      <c r="G16">
        <f t="shared" si="2"/>
        <v>0</v>
      </c>
      <c r="H16">
        <f t="shared" si="5"/>
        <v>0</v>
      </c>
      <c r="I16">
        <v>0</v>
      </c>
      <c r="J16">
        <f t="shared" si="3"/>
        <v>0</v>
      </c>
      <c r="K16" s="3">
        <f t="shared" si="0"/>
        <v>33</v>
      </c>
      <c r="L16">
        <f t="shared" si="6"/>
        <v>29.243811998172298</v>
      </c>
    </row>
    <row r="17" spans="1:18" x14ac:dyDescent="0.3">
      <c r="A17" s="1">
        <v>43922</v>
      </c>
      <c r="B17">
        <v>36</v>
      </c>
      <c r="C17">
        <f t="shared" si="7"/>
        <v>3</v>
      </c>
      <c r="D17">
        <f t="shared" si="4"/>
        <v>6.0211193288466642</v>
      </c>
      <c r="E17">
        <f t="shared" si="8"/>
        <v>34</v>
      </c>
      <c r="F17">
        <v>0</v>
      </c>
      <c r="G17">
        <f t="shared" si="2"/>
        <v>0</v>
      </c>
      <c r="H17">
        <f t="shared" si="5"/>
        <v>0</v>
      </c>
      <c r="I17">
        <v>0</v>
      </c>
      <c r="J17">
        <f t="shared" si="3"/>
        <v>0</v>
      </c>
      <c r="K17" s="3">
        <f t="shared" si="0"/>
        <v>36</v>
      </c>
      <c r="L17">
        <f t="shared" si="6"/>
        <v>34.316194531636718</v>
      </c>
    </row>
    <row r="18" spans="1:18" x14ac:dyDescent="0.3">
      <c r="A18" s="1">
        <v>43923</v>
      </c>
      <c r="B18">
        <v>50</v>
      </c>
      <c r="C18">
        <f t="shared" si="7"/>
        <v>14</v>
      </c>
      <c r="D18">
        <f t="shared" si="4"/>
        <v>6.3393154963243683</v>
      </c>
      <c r="E18">
        <f t="shared" si="8"/>
        <v>48</v>
      </c>
      <c r="F18">
        <v>0</v>
      </c>
      <c r="G18">
        <f t="shared" si="2"/>
        <v>0</v>
      </c>
      <c r="H18">
        <f t="shared" si="5"/>
        <v>0</v>
      </c>
      <c r="I18">
        <v>2</v>
      </c>
      <c r="J18">
        <f t="shared" si="3"/>
        <v>2</v>
      </c>
      <c r="K18" s="3">
        <f t="shared" si="0"/>
        <v>48</v>
      </c>
      <c r="L18">
        <f t="shared" si="6"/>
        <v>40.187306280734624</v>
      </c>
    </row>
    <row r="19" spans="1:18" x14ac:dyDescent="0.3">
      <c r="A19" s="1">
        <v>43924</v>
      </c>
      <c r="B19">
        <v>58</v>
      </c>
      <c r="C19">
        <f t="shared" si="7"/>
        <v>8</v>
      </c>
      <c r="D19">
        <f t="shared" si="4"/>
        <v>6.8571428571428568</v>
      </c>
      <c r="E19">
        <f t="shared" si="8"/>
        <v>56</v>
      </c>
      <c r="F19">
        <v>1</v>
      </c>
      <c r="G19">
        <f>F19-F18</f>
        <v>1</v>
      </c>
      <c r="H19">
        <f t="shared" si="5"/>
        <v>1</v>
      </c>
      <c r="I19">
        <v>2</v>
      </c>
      <c r="J19">
        <f t="shared" si="3"/>
        <v>0</v>
      </c>
      <c r="K19" s="3">
        <f t="shared" si="0"/>
        <v>55</v>
      </c>
      <c r="L19">
        <f t="shared" si="6"/>
        <v>46.502280751926371</v>
      </c>
    </row>
    <row r="20" spans="1:18" x14ac:dyDescent="0.3">
      <c r="A20" s="1">
        <v>43925</v>
      </c>
      <c r="B20">
        <f>(B$72/B$69)^(1/3)*B19</f>
        <v>60.147835301926648</v>
      </c>
      <c r="C20">
        <f t="shared" si="7"/>
        <v>2.1478353019266478</v>
      </c>
      <c r="D20">
        <f t="shared" si="4"/>
        <v>6.4285714285714288</v>
      </c>
      <c r="E20">
        <f t="shared" si="8"/>
        <v>58.147835301926648</v>
      </c>
      <c r="F20">
        <v>1</v>
      </c>
      <c r="G20">
        <f t="shared" ref="G20:G23" si="9">F20-F19</f>
        <v>0</v>
      </c>
      <c r="H20">
        <f t="shared" si="5"/>
        <v>1</v>
      </c>
      <c r="I20">
        <v>4</v>
      </c>
      <c r="J20">
        <f t="shared" si="3"/>
        <v>2</v>
      </c>
      <c r="K20" s="3">
        <f t="shared" si="0"/>
        <v>55.147835301926648</v>
      </c>
      <c r="L20">
        <f t="shared" si="6"/>
        <v>50.76808831865668</v>
      </c>
    </row>
    <row r="21" spans="1:18" x14ac:dyDescent="0.3">
      <c r="A21" s="1">
        <v>43926</v>
      </c>
      <c r="B21">
        <f>(B$72/B$69)^(1/3)*B20</f>
        <v>62.375208474270579</v>
      </c>
      <c r="C21">
        <f t="shared" si="7"/>
        <v>2.2273731723439312</v>
      </c>
      <c r="D21">
        <f t="shared" si="4"/>
        <v>6</v>
      </c>
      <c r="E21">
        <f t="shared" si="8"/>
        <v>57.375208474270579</v>
      </c>
      <c r="F21">
        <v>1</v>
      </c>
      <c r="G21">
        <f t="shared" si="9"/>
        <v>0</v>
      </c>
      <c r="H21">
        <f t="shared" si="5"/>
        <v>1</v>
      </c>
      <c r="I21">
        <v>7</v>
      </c>
      <c r="J21">
        <f t="shared" si="3"/>
        <v>3</v>
      </c>
      <c r="K21" s="3">
        <f t="shared" si="0"/>
        <v>54.375208474270579</v>
      </c>
      <c r="L21">
        <f t="shared" si="6"/>
        <v>54.611422469047717</v>
      </c>
    </row>
    <row r="22" spans="1:18" x14ac:dyDescent="0.3">
      <c r="A22" s="1">
        <v>43927</v>
      </c>
      <c r="B22">
        <v>66</v>
      </c>
      <c r="C22">
        <f t="shared" si="7"/>
        <v>3.624791525729421</v>
      </c>
      <c r="D22">
        <f t="shared" si="4"/>
        <v>4.5677022792708373</v>
      </c>
      <c r="E22">
        <f t="shared" si="8"/>
        <v>59</v>
      </c>
      <c r="F22">
        <v>1</v>
      </c>
      <c r="G22">
        <f t="shared" si="9"/>
        <v>0</v>
      </c>
      <c r="H22">
        <f t="shared" si="5"/>
        <v>1</v>
      </c>
      <c r="I22">
        <v>15</v>
      </c>
      <c r="J22">
        <f t="shared" si="3"/>
        <v>8</v>
      </c>
      <c r="K22" s="3">
        <f t="shared" si="0"/>
        <v>50</v>
      </c>
      <c r="L22">
        <f t="shared" si="6"/>
        <v>56.562554904630218</v>
      </c>
      <c r="M22">
        <f t="shared" ref="M22" si="10">K22/K21</f>
        <v>0.91953670437252943</v>
      </c>
      <c r="N22">
        <f t="shared" ref="N22" si="11">L22/L21</f>
        <v>1.0357275519913138</v>
      </c>
    </row>
    <row r="23" spans="1:18" x14ac:dyDescent="0.3">
      <c r="A23" s="1">
        <v>43928</v>
      </c>
      <c r="B23">
        <v>78</v>
      </c>
      <c r="C23">
        <f>B23-B22</f>
        <v>12</v>
      </c>
      <c r="D23">
        <f t="shared" si="4"/>
        <v>4.0214705072900028</v>
      </c>
      <c r="E23">
        <f t="shared" si="8"/>
        <v>71</v>
      </c>
      <c r="F23">
        <v>2</v>
      </c>
      <c r="G23">
        <f t="shared" si="9"/>
        <v>1</v>
      </c>
      <c r="H23">
        <f t="shared" si="5"/>
        <v>2</v>
      </c>
      <c r="I23">
        <v>15</v>
      </c>
      <c r="J23">
        <f>I23-I22</f>
        <v>0</v>
      </c>
      <c r="K23" s="3">
        <f t="shared" si="0"/>
        <v>61</v>
      </c>
      <c r="L23">
        <f t="shared" si="6"/>
        <v>57.607610128394242</v>
      </c>
      <c r="M23">
        <f>K23/K22</f>
        <v>1.22</v>
      </c>
      <c r="N23">
        <f>L23/L22</f>
        <v>1.0184760965187321</v>
      </c>
    </row>
    <row r="24" spans="1:18" x14ac:dyDescent="0.3">
      <c r="A24" s="1">
        <v>43929</v>
      </c>
      <c r="B24">
        <v>78</v>
      </c>
      <c r="C24">
        <f t="shared" ref="C24:C87" si="12">B24-B23</f>
        <v>0</v>
      </c>
      <c r="D24">
        <f t="shared" si="4"/>
        <v>4.3416589184825307</v>
      </c>
      <c r="E24">
        <f t="shared" si="8"/>
        <v>69</v>
      </c>
      <c r="F24">
        <v>2</v>
      </c>
      <c r="G24">
        <f t="shared" ref="G24:G88" si="13">F24-F23</f>
        <v>0</v>
      </c>
      <c r="H24">
        <f t="shared" si="5"/>
        <v>2</v>
      </c>
      <c r="I24">
        <v>16</v>
      </c>
      <c r="J24">
        <f t="shared" ref="J24:J87" si="14">I24-I23</f>
        <v>1</v>
      </c>
      <c r="K24" s="3">
        <f t="shared" si="0"/>
        <v>60</v>
      </c>
      <c r="L24">
        <f t="shared" si="6"/>
        <v>58.631995920333765</v>
      </c>
      <c r="M24">
        <f t="shared" ref="M24:M87" si="15">K24/K23</f>
        <v>0.98360655737704916</v>
      </c>
      <c r="N24">
        <f t="shared" ref="N24:N87" si="16">L24/L23</f>
        <v>1.0177821261749342</v>
      </c>
    </row>
    <row r="25" spans="1:18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4"/>
        <v>4.6824300694789844</v>
      </c>
      <c r="E25">
        <f t="shared" si="8"/>
        <v>70.973915954895858</v>
      </c>
      <c r="F25">
        <v>2</v>
      </c>
      <c r="G25">
        <f t="shared" si="13"/>
        <v>0</v>
      </c>
      <c r="H25">
        <f t="shared" si="5"/>
        <v>2</v>
      </c>
      <c r="I25">
        <f>(I24^4*I29)^(1/5)</f>
        <v>18.603376243511974</v>
      </c>
      <c r="J25">
        <f t="shared" si="14"/>
        <v>2.6033762435119741</v>
      </c>
      <c r="K25" s="3">
        <f t="shared" si="0"/>
        <v>61.370539711383884</v>
      </c>
      <c r="L25">
        <f t="shared" si="6"/>
        <v>59.866025499614686</v>
      </c>
      <c r="M25">
        <f t="shared" si="15"/>
        <v>1.0228423285230648</v>
      </c>
      <c r="N25">
        <f t="shared" si="16"/>
        <v>1.0210470334483863</v>
      </c>
    </row>
    <row r="26" spans="1:18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4"/>
        <v>4.8571428571428568</v>
      </c>
      <c r="E26">
        <f t="shared" si="8"/>
        <v>72.150293551030018</v>
      </c>
      <c r="F26">
        <v>2</v>
      </c>
      <c r="G26">
        <f t="shared" si="13"/>
        <v>0</v>
      </c>
      <c r="H26">
        <f t="shared" si="5"/>
        <v>1</v>
      </c>
      <c r="I26">
        <f>(I24^3*I29^2)^(1/5)</f>
        <v>21.6303504786041</v>
      </c>
      <c r="J26">
        <f t="shared" si="14"/>
        <v>3.0269742350921263</v>
      </c>
      <c r="K26" s="3">
        <f t="shared" si="0"/>
        <v>62.519943072425917</v>
      </c>
      <c r="L26">
        <f t="shared" si="6"/>
        <v>61.875550471781146</v>
      </c>
      <c r="M26">
        <f t="shared" si="15"/>
        <v>1.018728910751763</v>
      </c>
      <c r="N26">
        <f t="shared" si="16"/>
        <v>1.0335670349817927</v>
      </c>
    </row>
    <row r="27" spans="1:18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4"/>
        <v>3.8571428571428572</v>
      </c>
      <c r="E27">
        <f t="shared" si="8"/>
        <v>72.539447731304364</v>
      </c>
      <c r="F27">
        <v>3</v>
      </c>
      <c r="G27">
        <f t="shared" si="13"/>
        <v>1</v>
      </c>
      <c r="H27">
        <f t="shared" si="5"/>
        <v>2</v>
      </c>
      <c r="I27">
        <f>(I24^2*I29^3)^(1/5)</f>
        <v>25.14984676453134</v>
      </c>
      <c r="J27">
        <f t="shared" si="14"/>
        <v>3.5194962859272394</v>
      </c>
      <c r="K27" s="3">
        <f t="shared" si="0"/>
        <v>62.389600966773024</v>
      </c>
      <c r="L27">
        <f t="shared" ref="L27:L89" si="17">GEOMEAN(K24:K30)</f>
        <v>62.843294417975059</v>
      </c>
      <c r="M27">
        <f t="shared" si="15"/>
        <v>0.99791519154932851</v>
      </c>
      <c r="N27">
        <f t="shared" si="16"/>
        <v>1.0156401670581543</v>
      </c>
    </row>
    <row r="28" spans="1:18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4"/>
        <v>4.2857142857142856</v>
      </c>
      <c r="E28">
        <f t="shared" si="8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>
        <f t="shared" si="14"/>
        <v>4.0921570996717023</v>
      </c>
      <c r="K28" s="3">
        <f t="shared" si="0"/>
        <v>62.91021509642043</v>
      </c>
      <c r="L28">
        <f t="shared" si="17"/>
        <v>64.372861539174437</v>
      </c>
      <c r="M28">
        <f t="shared" si="15"/>
        <v>1.0083445657862866</v>
      </c>
      <c r="N28">
        <f t="shared" si="16"/>
        <v>1.0243393847404962</v>
      </c>
    </row>
    <row r="29" spans="1:18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8">AVERAGE(C26:C32)</f>
        <v>7.0037262921577348</v>
      </c>
      <c r="E29">
        <f t="shared" si="8"/>
        <v>82</v>
      </c>
      <c r="F29">
        <v>3</v>
      </c>
      <c r="G29">
        <f t="shared" si="13"/>
        <v>0</v>
      </c>
      <c r="H29">
        <f t="shared" ref="H29:H92" si="19">SUM(G23:G29)</f>
        <v>2</v>
      </c>
      <c r="I29">
        <v>34</v>
      </c>
      <c r="J29">
        <f t="shared" si="14"/>
        <v>4.757996135796958</v>
      </c>
      <c r="K29" s="3">
        <f t="shared" si="0"/>
        <v>63</v>
      </c>
      <c r="L29">
        <f t="shared" si="17"/>
        <v>67.551794074870443</v>
      </c>
      <c r="M29">
        <f t="shared" si="15"/>
        <v>1.001427191171449</v>
      </c>
      <c r="N29">
        <f t="shared" si="16"/>
        <v>1.049383116730976</v>
      </c>
      <c r="O29">
        <f>L29/L22</f>
        <v>1.1942847028174224</v>
      </c>
      <c r="P29">
        <f>K29/K22</f>
        <v>1.26</v>
      </c>
      <c r="Q29" s="6">
        <f>O29-1</f>
        <v>0.19428470281742238</v>
      </c>
      <c r="R29" s="6">
        <f>P29-1</f>
        <v>0.26</v>
      </c>
    </row>
    <row r="30" spans="1:18" x14ac:dyDescent="0.3">
      <c r="A30" s="1">
        <v>43935</v>
      </c>
      <c r="B30">
        <v>105</v>
      </c>
      <c r="C30">
        <f t="shared" si="12"/>
        <v>5</v>
      </c>
      <c r="D30">
        <f t="shared" si="18"/>
        <v>7.1213866355671405</v>
      </c>
      <c r="E30">
        <f t="shared" si="8"/>
        <v>72</v>
      </c>
      <c r="F30">
        <v>3</v>
      </c>
      <c r="G30">
        <f t="shared" si="13"/>
        <v>0</v>
      </c>
      <c r="H30">
        <f t="shared" si="19"/>
        <v>1</v>
      </c>
      <c r="I30">
        <v>34</v>
      </c>
      <c r="J30">
        <f t="shared" si="14"/>
        <v>0</v>
      </c>
      <c r="K30" s="3">
        <f t="shared" si="0"/>
        <v>68</v>
      </c>
      <c r="L30">
        <f t="shared" si="17"/>
        <v>69.198377009199504</v>
      </c>
      <c r="M30">
        <f t="shared" si="15"/>
        <v>1.0793650793650793</v>
      </c>
      <c r="N30">
        <f t="shared" si="16"/>
        <v>1.0243751177430473</v>
      </c>
      <c r="O30">
        <f t="shared" ref="O30:O93" si="20">L30/L23</f>
        <v>1.2012020088139759</v>
      </c>
      <c r="P30">
        <f t="shared" ref="P30:P93" si="21">K30/K23</f>
        <v>1.1147540983606556</v>
      </c>
      <c r="Q30" s="6">
        <f t="shared" ref="Q30:Q93" si="22">O30-1</f>
        <v>0.20120200881397587</v>
      </c>
      <c r="R30" s="6">
        <f t="shared" ref="R30:R93" si="23">P30-1</f>
        <v>0.11475409836065564</v>
      </c>
    </row>
    <row r="31" spans="1:18" x14ac:dyDescent="0.3">
      <c r="A31" s="1">
        <v>43936</v>
      </c>
      <c r="B31">
        <v>108</v>
      </c>
      <c r="C31">
        <f t="shared" si="12"/>
        <v>3</v>
      </c>
      <c r="D31">
        <f t="shared" si="18"/>
        <v>7.4943646098136627</v>
      </c>
      <c r="E31">
        <f t="shared" si="8"/>
        <v>72</v>
      </c>
      <c r="F31">
        <v>3</v>
      </c>
      <c r="G31">
        <f t="shared" si="13"/>
        <v>0</v>
      </c>
      <c r="H31">
        <f t="shared" si="19"/>
        <v>1</v>
      </c>
      <c r="I31">
        <v>34</v>
      </c>
      <c r="J31">
        <f t="shared" si="14"/>
        <v>0</v>
      </c>
      <c r="K31" s="3">
        <f t="shared" si="0"/>
        <v>71</v>
      </c>
      <c r="L31">
        <f t="shared" si="17"/>
        <v>71.8277106381084</v>
      </c>
      <c r="M31">
        <f t="shared" si="15"/>
        <v>1.0441176470588236</v>
      </c>
      <c r="N31">
        <f t="shared" si="16"/>
        <v>1.0379970418751201</v>
      </c>
      <c r="O31">
        <f t="shared" si="20"/>
        <v>1.2250599610442106</v>
      </c>
      <c r="P31">
        <f t="shared" si="21"/>
        <v>1.1833333333333333</v>
      </c>
      <c r="Q31" s="6">
        <f t="shared" si="22"/>
        <v>0.22505996104421055</v>
      </c>
      <c r="R31" s="6">
        <f t="shared" si="23"/>
        <v>0.18333333333333335</v>
      </c>
    </row>
    <row r="32" spans="1:18" x14ac:dyDescent="0.3">
      <c r="A32" s="1">
        <v>43937</v>
      </c>
      <c r="B32">
        <v>131</v>
      </c>
      <c r="C32">
        <f t="shared" si="12"/>
        <v>23</v>
      </c>
      <c r="D32">
        <f t="shared" si="18"/>
        <v>6.835397291339504</v>
      </c>
      <c r="E32">
        <f t="shared" si="8"/>
        <v>81</v>
      </c>
      <c r="F32">
        <v>3</v>
      </c>
      <c r="G32">
        <f t="shared" si="13"/>
        <v>0</v>
      </c>
      <c r="H32">
        <f t="shared" si="19"/>
        <v>1</v>
      </c>
      <c r="I32">
        <v>42</v>
      </c>
      <c r="J32">
        <f t="shared" si="14"/>
        <v>8</v>
      </c>
      <c r="K32" s="3">
        <f t="shared" si="0"/>
        <v>86</v>
      </c>
      <c r="L32">
        <f t="shared" si="17"/>
        <v>74.468494544097751</v>
      </c>
      <c r="M32">
        <f t="shared" si="15"/>
        <v>1.2112676056338028</v>
      </c>
      <c r="N32">
        <f t="shared" si="16"/>
        <v>1.0367655307753645</v>
      </c>
      <c r="O32">
        <f t="shared" si="20"/>
        <v>1.2439191331413348</v>
      </c>
      <c r="P32">
        <f t="shared" si="21"/>
        <v>1.4013238339510234</v>
      </c>
      <c r="Q32" s="6">
        <f t="shared" si="22"/>
        <v>0.24391913314133484</v>
      </c>
      <c r="R32" s="6">
        <f t="shared" si="23"/>
        <v>0.40132383395102345</v>
      </c>
    </row>
    <row r="33" spans="1:18" x14ac:dyDescent="0.3">
      <c r="A33" s="1">
        <v>43938</v>
      </c>
      <c r="B33">
        <v>136</v>
      </c>
      <c r="C33">
        <f t="shared" si="12"/>
        <v>5</v>
      </c>
      <c r="D33">
        <f t="shared" si="18"/>
        <v>6.2857142857142856</v>
      </c>
      <c r="E33">
        <f t="shared" si="8"/>
        <v>78</v>
      </c>
      <c r="F33">
        <v>3</v>
      </c>
      <c r="G33">
        <f t="shared" si="13"/>
        <v>0</v>
      </c>
      <c r="H33">
        <f t="shared" si="19"/>
        <v>1</v>
      </c>
      <c r="I33">
        <v>59</v>
      </c>
      <c r="J33">
        <f t="shared" si="14"/>
        <v>17</v>
      </c>
      <c r="K33" s="3">
        <f t="shared" si="0"/>
        <v>74</v>
      </c>
      <c r="L33">
        <f t="shared" si="17"/>
        <v>77.190639918339429</v>
      </c>
      <c r="M33">
        <f t="shared" si="15"/>
        <v>0.86046511627906974</v>
      </c>
      <c r="N33">
        <f t="shared" si="16"/>
        <v>1.0365543226153138</v>
      </c>
      <c r="O33">
        <f t="shared" si="20"/>
        <v>1.2475143951009027</v>
      </c>
      <c r="P33">
        <f t="shared" si="21"/>
        <v>1.183622318949892</v>
      </c>
      <c r="Q33" s="6">
        <f t="shared" si="22"/>
        <v>0.24751439510090267</v>
      </c>
      <c r="R33" s="6">
        <f t="shared" si="23"/>
        <v>0.183622318949892</v>
      </c>
    </row>
    <row r="34" spans="1:18" x14ac:dyDescent="0.3">
      <c r="A34" s="1">
        <v>43939</v>
      </c>
      <c r="B34">
        <v>143</v>
      </c>
      <c r="C34">
        <f t="shared" si="12"/>
        <v>7</v>
      </c>
      <c r="D34">
        <f t="shared" si="18"/>
        <v>5.9255239126863488</v>
      </c>
      <c r="E34">
        <f t="shared" si="8"/>
        <v>82.852164698073352</v>
      </c>
      <c r="F34">
        <v>3</v>
      </c>
      <c r="G34">
        <f t="shared" si="13"/>
        <v>0</v>
      </c>
      <c r="H34">
        <f t="shared" si="19"/>
        <v>0</v>
      </c>
      <c r="I34">
        <v>59</v>
      </c>
      <c r="J34">
        <f t="shared" si="14"/>
        <v>0</v>
      </c>
      <c r="K34" s="3">
        <f t="shared" ref="K34:K54" si="24">B34-F34-I34</f>
        <v>81</v>
      </c>
      <c r="L34">
        <f t="shared" si="17"/>
        <v>78.471389759745719</v>
      </c>
      <c r="M34">
        <f t="shared" si="15"/>
        <v>1.0945945945945945</v>
      </c>
      <c r="N34">
        <f t="shared" si="16"/>
        <v>1.0165920355468125</v>
      </c>
      <c r="O34">
        <f t="shared" si="20"/>
        <v>1.2486835785187698</v>
      </c>
      <c r="P34">
        <f t="shared" si="21"/>
        <v>1.2982932851764568</v>
      </c>
      <c r="Q34" s="6">
        <f t="shared" si="22"/>
        <v>0.24868357851876977</v>
      </c>
      <c r="R34" s="6">
        <f t="shared" si="23"/>
        <v>0.29829328517645681</v>
      </c>
    </row>
    <row r="35" spans="1:18" x14ac:dyDescent="0.3">
      <c r="A35" s="1">
        <v>43940</v>
      </c>
      <c r="B35">
        <v>143</v>
      </c>
      <c r="C35">
        <f t="shared" si="12"/>
        <v>0</v>
      </c>
      <c r="D35">
        <f t="shared" si="18"/>
        <v>5.8571428571428568</v>
      </c>
      <c r="E35">
        <f t="shared" si="8"/>
        <v>80.624791525729421</v>
      </c>
      <c r="F35">
        <v>3</v>
      </c>
      <c r="G35">
        <f t="shared" si="13"/>
        <v>0</v>
      </c>
      <c r="H35">
        <f t="shared" si="19"/>
        <v>0</v>
      </c>
      <c r="I35">
        <v>59</v>
      </c>
      <c r="J35">
        <f t="shared" si="14"/>
        <v>0</v>
      </c>
      <c r="K35" s="3">
        <f t="shared" si="24"/>
        <v>81</v>
      </c>
      <c r="L35">
        <f t="shared" si="17"/>
        <v>78.471389759745719</v>
      </c>
      <c r="M35">
        <f t="shared" si="15"/>
        <v>1</v>
      </c>
      <c r="N35">
        <f t="shared" si="16"/>
        <v>1</v>
      </c>
      <c r="O35">
        <f t="shared" si="20"/>
        <v>1.2190135389894319</v>
      </c>
      <c r="P35">
        <f t="shared" si="21"/>
        <v>1.2875492457918629</v>
      </c>
      <c r="Q35" s="6">
        <f t="shared" si="22"/>
        <v>0.21901353898943188</v>
      </c>
      <c r="R35" s="6">
        <f t="shared" si="23"/>
        <v>0.28754924579186292</v>
      </c>
    </row>
    <row r="36" spans="1:18" x14ac:dyDescent="0.3">
      <c r="A36" s="1">
        <v>43941</v>
      </c>
      <c r="B36">
        <v>144</v>
      </c>
      <c r="C36">
        <f t="shared" si="12"/>
        <v>1</v>
      </c>
      <c r="D36">
        <f t="shared" si="18"/>
        <v>4.2857142857142856</v>
      </c>
      <c r="E36">
        <f t="shared" si="8"/>
        <v>78</v>
      </c>
      <c r="F36">
        <v>4</v>
      </c>
      <c r="G36">
        <f t="shared" si="13"/>
        <v>1</v>
      </c>
      <c r="H36">
        <f t="shared" si="19"/>
        <v>1</v>
      </c>
      <c r="I36">
        <v>59</v>
      </c>
      <c r="J36">
        <f t="shared" si="14"/>
        <v>0</v>
      </c>
      <c r="K36">
        <f t="shared" si="24"/>
        <v>81</v>
      </c>
      <c r="L36">
        <f t="shared" si="17"/>
        <v>76.197348110070962</v>
      </c>
      <c r="M36">
        <f t="shared" si="15"/>
        <v>1</v>
      </c>
      <c r="N36">
        <f t="shared" si="16"/>
        <v>0.9710207547408406</v>
      </c>
      <c r="O36">
        <f t="shared" si="20"/>
        <v>1.1279840773084175</v>
      </c>
      <c r="P36">
        <f t="shared" si="21"/>
        <v>1.2857142857142858</v>
      </c>
      <c r="Q36" s="6">
        <f t="shared" si="22"/>
        <v>0.12798407730841754</v>
      </c>
      <c r="R36" s="6">
        <f t="shared" si="23"/>
        <v>0.28571428571428581</v>
      </c>
    </row>
    <row r="37" spans="1:18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8"/>
        <v>5.4285714285714288</v>
      </c>
      <c r="E37">
        <f t="shared" si="8"/>
        <v>68.478667388804439</v>
      </c>
      <c r="F37">
        <v>5</v>
      </c>
      <c r="G37">
        <f t="shared" si="13"/>
        <v>1</v>
      </c>
      <c r="H37">
        <f t="shared" si="19"/>
        <v>2</v>
      </c>
      <c r="I37">
        <f>SQRT(I36*I38)</f>
        <v>65.1766829472013</v>
      </c>
      <c r="J37">
        <f t="shared" si="14"/>
        <v>6.1766829472013001</v>
      </c>
      <c r="K37">
        <f t="shared" si="24"/>
        <v>76.301984441603139</v>
      </c>
      <c r="L37">
        <f t="shared" si="17"/>
        <v>77.457016947350709</v>
      </c>
      <c r="M37">
        <f t="shared" si="15"/>
        <v>0.94199980792102644</v>
      </c>
      <c r="N37">
        <f t="shared" si="16"/>
        <v>1.0165316624334497</v>
      </c>
      <c r="O37">
        <f t="shared" si="20"/>
        <v>1.119347306903647</v>
      </c>
      <c r="P37">
        <f t="shared" si="21"/>
        <v>1.1220880064941638</v>
      </c>
      <c r="Q37" s="6">
        <f t="shared" si="22"/>
        <v>0.11934730690364703</v>
      </c>
      <c r="R37" s="6">
        <f t="shared" si="23"/>
        <v>0.12208800649416385</v>
      </c>
    </row>
    <row r="38" spans="1:18" x14ac:dyDescent="0.3">
      <c r="A38" s="1">
        <v>43943</v>
      </c>
      <c r="B38">
        <v>149</v>
      </c>
      <c r="C38">
        <f t="shared" si="12"/>
        <v>2.521332611195561</v>
      </c>
      <c r="D38">
        <f t="shared" si="18"/>
        <v>4.7142857142857144</v>
      </c>
      <c r="E38">
        <f t="shared" si="8"/>
        <v>71</v>
      </c>
      <c r="F38">
        <v>6</v>
      </c>
      <c r="G38">
        <f t="shared" si="13"/>
        <v>1</v>
      </c>
      <c r="H38">
        <f t="shared" si="19"/>
        <v>3</v>
      </c>
      <c r="I38">
        <v>72</v>
      </c>
      <c r="J38">
        <f t="shared" si="14"/>
        <v>6.8233170527986999</v>
      </c>
      <c r="K38">
        <f t="shared" si="24"/>
        <v>71</v>
      </c>
      <c r="L38">
        <f t="shared" si="17"/>
        <v>77.860482579560156</v>
      </c>
      <c r="M38">
        <f t="shared" si="15"/>
        <v>0.93051315138912338</v>
      </c>
      <c r="N38">
        <f t="shared" si="16"/>
        <v>1.0052088971162378</v>
      </c>
      <c r="O38">
        <f t="shared" si="20"/>
        <v>1.0839894782648278</v>
      </c>
      <c r="P38">
        <f t="shared" si="21"/>
        <v>1</v>
      </c>
      <c r="Q38" s="6">
        <f t="shared" si="22"/>
        <v>8.3989478264827833E-2</v>
      </c>
      <c r="R38" s="6">
        <f t="shared" si="23"/>
        <v>0</v>
      </c>
    </row>
    <row r="39" spans="1:18" x14ac:dyDescent="0.3">
      <c r="A39" s="1">
        <v>43944</v>
      </c>
      <c r="B39">
        <v>161</v>
      </c>
      <c r="C39">
        <f t="shared" si="12"/>
        <v>12</v>
      </c>
      <c r="D39">
        <f t="shared" si="18"/>
        <v>5.4880925038824397</v>
      </c>
      <c r="E39">
        <f t="shared" si="8"/>
        <v>79.026084045104142</v>
      </c>
      <c r="F39">
        <v>6</v>
      </c>
      <c r="G39">
        <f t="shared" si="13"/>
        <v>0</v>
      </c>
      <c r="H39">
        <f t="shared" si="19"/>
        <v>3</v>
      </c>
      <c r="I39">
        <v>85</v>
      </c>
      <c r="J39">
        <f t="shared" si="14"/>
        <v>13</v>
      </c>
      <c r="K39">
        <f t="shared" si="24"/>
        <v>70</v>
      </c>
      <c r="L39">
        <f t="shared" si="17"/>
        <v>77.777105272694783</v>
      </c>
      <c r="M39">
        <f t="shared" si="15"/>
        <v>0.9859154929577465</v>
      </c>
      <c r="N39">
        <f t="shared" si="16"/>
        <v>0.99892914474579353</v>
      </c>
      <c r="O39">
        <f t="shared" si="20"/>
        <v>1.044429671216702</v>
      </c>
      <c r="P39">
        <f t="shared" si="21"/>
        <v>0.81395348837209303</v>
      </c>
      <c r="Q39" s="6">
        <f t="shared" si="22"/>
        <v>4.4429671216702049E-2</v>
      </c>
      <c r="R39" s="6">
        <f t="shared" si="23"/>
        <v>-0.18604651162790697</v>
      </c>
    </row>
    <row r="40" spans="1:18" x14ac:dyDescent="0.3">
      <c r="A40" s="1">
        <v>43945</v>
      </c>
      <c r="B40">
        <v>174</v>
      </c>
      <c r="C40">
        <f t="shared" si="12"/>
        <v>13</v>
      </c>
      <c r="D40">
        <f t="shared" si="18"/>
        <v>6.1428571428571432</v>
      </c>
      <c r="E40">
        <f t="shared" si="8"/>
        <v>87.849706448969982</v>
      </c>
      <c r="F40">
        <v>6</v>
      </c>
      <c r="G40">
        <f t="shared" si="13"/>
        <v>0</v>
      </c>
      <c r="H40">
        <f t="shared" si="19"/>
        <v>3</v>
      </c>
      <c r="I40">
        <v>85</v>
      </c>
      <c r="J40">
        <f t="shared" si="14"/>
        <v>0</v>
      </c>
      <c r="K40">
        <f t="shared" si="24"/>
        <v>83</v>
      </c>
      <c r="L40">
        <f t="shared" si="17"/>
        <v>77.072370107569085</v>
      </c>
      <c r="M40">
        <f t="shared" si="15"/>
        <v>1.1857142857142857</v>
      </c>
      <c r="N40">
        <f t="shared" si="16"/>
        <v>0.99093904095999941</v>
      </c>
      <c r="O40">
        <f t="shared" si="20"/>
        <v>0.99846782186421223</v>
      </c>
      <c r="P40">
        <f t="shared" si="21"/>
        <v>1.1216216216216217</v>
      </c>
      <c r="Q40" s="6">
        <f t="shared" si="22"/>
        <v>-1.5321781357877651E-3</v>
      </c>
      <c r="R40" s="6">
        <f t="shared" si="23"/>
        <v>0.12162162162162171</v>
      </c>
    </row>
    <row r="41" spans="1:18" x14ac:dyDescent="0.3">
      <c r="A41" s="1">
        <v>43946</v>
      </c>
      <c r="B41">
        <v>176</v>
      </c>
      <c r="C41">
        <f t="shared" si="12"/>
        <v>2</v>
      </c>
      <c r="D41">
        <f t="shared" si="18"/>
        <v>7.9316189444565088</v>
      </c>
      <c r="E41">
        <f t="shared" si="8"/>
        <v>85.460552268695636</v>
      </c>
      <c r="F41">
        <v>7</v>
      </c>
      <c r="G41">
        <f t="shared" si="13"/>
        <v>1</v>
      </c>
      <c r="H41">
        <f t="shared" si="19"/>
        <v>4</v>
      </c>
      <c r="I41">
        <v>85</v>
      </c>
      <c r="J41">
        <f t="shared" si="14"/>
        <v>0</v>
      </c>
      <c r="K41">
        <f t="shared" si="24"/>
        <v>84</v>
      </c>
      <c r="L41">
        <f t="shared" si="17"/>
        <v>79.036569173026109</v>
      </c>
      <c r="M41">
        <f t="shared" si="15"/>
        <v>1.0120481927710843</v>
      </c>
      <c r="N41">
        <f t="shared" si="16"/>
        <v>1.0254851260278568</v>
      </c>
      <c r="O41">
        <f t="shared" si="20"/>
        <v>1.0072023627338675</v>
      </c>
      <c r="P41">
        <f t="shared" si="21"/>
        <v>1.037037037037037</v>
      </c>
      <c r="Q41" s="6">
        <f t="shared" si="22"/>
        <v>7.20236273386754E-3</v>
      </c>
      <c r="R41" s="6">
        <f t="shared" si="23"/>
        <v>3.7037037037036979E-2</v>
      </c>
    </row>
    <row r="42" spans="1:18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8"/>
        <v>9.4285714285714288</v>
      </c>
      <c r="E42">
        <f t="shared" si="8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9"/>
        <v>5.3666002653407556</v>
      </c>
      <c r="I42">
        <f>SQRT(I41*I43)</f>
        <v>92.655275079188016</v>
      </c>
      <c r="J42">
        <f t="shared" si="14"/>
        <v>7.6552750791880158</v>
      </c>
      <c r="K42">
        <f t="shared" si="24"/>
        <v>80.394772182648296</v>
      </c>
      <c r="L42">
        <f t="shared" si="17"/>
        <v>83.466119272550742</v>
      </c>
      <c r="M42">
        <f t="shared" si="15"/>
        <v>0.95708062122200355</v>
      </c>
      <c r="N42">
        <f t="shared" si="16"/>
        <v>1.0560443114607809</v>
      </c>
      <c r="O42">
        <f t="shared" si="20"/>
        <v>1.063650325654959</v>
      </c>
      <c r="P42">
        <f t="shared" si="21"/>
        <v>0.99252805163763325</v>
      </c>
      <c r="Q42" s="6">
        <f t="shared" si="22"/>
        <v>6.3650325654958984E-2</v>
      </c>
      <c r="R42" s="6">
        <f t="shared" si="23"/>
        <v>-7.4719483623667537E-3</v>
      </c>
    </row>
    <row r="43" spans="1:18" x14ac:dyDescent="0.3">
      <c r="A43" s="1">
        <v>43948</v>
      </c>
      <c r="B43">
        <v>187</v>
      </c>
      <c r="C43">
        <f t="shared" si="12"/>
        <v>5.5833524728229236</v>
      </c>
      <c r="D43">
        <f t="shared" si="18"/>
        <v>10</v>
      </c>
      <c r="E43">
        <f t="shared" si="8"/>
        <v>87</v>
      </c>
      <c r="F43">
        <v>10</v>
      </c>
      <c r="G43">
        <f t="shared" si="13"/>
        <v>1.6333997346592444</v>
      </c>
      <c r="H43">
        <f t="shared" si="19"/>
        <v>6</v>
      </c>
      <c r="I43">
        <v>101</v>
      </c>
      <c r="J43">
        <f t="shared" si="14"/>
        <v>8.3447249208119842</v>
      </c>
      <c r="K43">
        <f t="shared" si="24"/>
        <v>76</v>
      </c>
      <c r="L43">
        <f t="shared" si="17"/>
        <v>90.039172727770278</v>
      </c>
      <c r="M43">
        <f t="shared" si="15"/>
        <v>0.94533509999053367</v>
      </c>
      <c r="N43">
        <f t="shared" si="16"/>
        <v>1.0787511569066228</v>
      </c>
      <c r="O43">
        <f t="shared" si="20"/>
        <v>1.1816575636950526</v>
      </c>
      <c r="P43">
        <f t="shared" si="21"/>
        <v>0.93827160493827155</v>
      </c>
      <c r="Q43" s="6">
        <f t="shared" si="22"/>
        <v>0.18165756369505259</v>
      </c>
      <c r="R43" s="6">
        <f t="shared" si="23"/>
        <v>-6.1728395061728447E-2</v>
      </c>
    </row>
    <row r="44" spans="1:18" x14ac:dyDescent="0.3">
      <c r="A44" s="1">
        <v>43949</v>
      </c>
      <c r="B44">
        <v>202</v>
      </c>
      <c r="C44">
        <f t="shared" si="12"/>
        <v>15</v>
      </c>
      <c r="D44">
        <f t="shared" si="18"/>
        <v>8.7094221401023297</v>
      </c>
      <c r="E44">
        <f t="shared" si="8"/>
        <v>97</v>
      </c>
      <c r="F44">
        <v>10</v>
      </c>
      <c r="G44">
        <f t="shared" si="13"/>
        <v>0</v>
      </c>
      <c r="H44">
        <f t="shared" si="19"/>
        <v>5</v>
      </c>
      <c r="I44">
        <v>101</v>
      </c>
      <c r="J44">
        <f t="shared" si="14"/>
        <v>0</v>
      </c>
      <c r="K44">
        <f t="shared" si="24"/>
        <v>91</v>
      </c>
      <c r="L44">
        <f t="shared" si="17"/>
        <v>95.239735591275092</v>
      </c>
      <c r="M44">
        <f t="shared" si="15"/>
        <v>1.1973684210526316</v>
      </c>
      <c r="N44">
        <f t="shared" si="16"/>
        <v>1.057758892112753</v>
      </c>
      <c r="O44">
        <f t="shared" si="20"/>
        <v>1.2295817647613734</v>
      </c>
      <c r="P44">
        <f t="shared" si="21"/>
        <v>1.1926295320621159</v>
      </c>
      <c r="Q44" s="6">
        <f t="shared" si="22"/>
        <v>0.22958176476137337</v>
      </c>
      <c r="R44" s="6">
        <f t="shared" si="23"/>
        <v>0.19262953206211586</v>
      </c>
    </row>
    <row r="45" spans="1:18" x14ac:dyDescent="0.3">
      <c r="A45" s="1">
        <v>43950</v>
      </c>
      <c r="B45">
        <v>215</v>
      </c>
      <c r="C45">
        <f t="shared" si="12"/>
        <v>13</v>
      </c>
      <c r="D45">
        <f t="shared" si="18"/>
        <v>9</v>
      </c>
      <c r="E45">
        <f t="shared" si="8"/>
        <v>107</v>
      </c>
      <c r="F45">
        <v>10</v>
      </c>
      <c r="G45">
        <f t="shared" si="13"/>
        <v>0</v>
      </c>
      <c r="H45">
        <f t="shared" si="19"/>
        <v>4</v>
      </c>
      <c r="I45">
        <v>101</v>
      </c>
      <c r="J45">
        <f t="shared" si="14"/>
        <v>0</v>
      </c>
      <c r="K45">
        <f t="shared" si="24"/>
        <v>104</v>
      </c>
      <c r="L45">
        <f t="shared" si="17"/>
        <v>101.03329779120998</v>
      </c>
      <c r="M45">
        <f t="shared" si="15"/>
        <v>1.1428571428571428</v>
      </c>
      <c r="N45">
        <f t="shared" si="16"/>
        <v>1.0608313553577906</v>
      </c>
      <c r="O45">
        <f t="shared" si="20"/>
        <v>1.297619722405023</v>
      </c>
      <c r="P45">
        <f t="shared" si="21"/>
        <v>1.4647887323943662</v>
      </c>
      <c r="Q45" s="6">
        <f t="shared" si="22"/>
        <v>0.29761972240502299</v>
      </c>
      <c r="R45" s="6">
        <f t="shared" si="23"/>
        <v>0.46478873239436624</v>
      </c>
    </row>
    <row r="46" spans="1:18" x14ac:dyDescent="0.3">
      <c r="A46" s="1">
        <v>43951</v>
      </c>
      <c r="B46">
        <v>231</v>
      </c>
      <c r="C46">
        <f t="shared" si="12"/>
        <v>16</v>
      </c>
      <c r="D46">
        <f t="shared" si="18"/>
        <v>10.906687132780121</v>
      </c>
      <c r="E46">
        <f t="shared" si="8"/>
        <v>100</v>
      </c>
      <c r="F46">
        <v>11</v>
      </c>
      <c r="G46">
        <f t="shared" si="13"/>
        <v>1</v>
      </c>
      <c r="H46">
        <f t="shared" si="19"/>
        <v>5</v>
      </c>
      <c r="I46">
        <v>101</v>
      </c>
      <c r="J46">
        <f t="shared" si="14"/>
        <v>0</v>
      </c>
      <c r="K46">
        <f t="shared" si="24"/>
        <v>119</v>
      </c>
      <c r="L46">
        <f t="shared" si="17"/>
        <v>107.42403590258181</v>
      </c>
      <c r="M46">
        <f t="shared" si="15"/>
        <v>1.1442307692307692</v>
      </c>
      <c r="N46">
        <f t="shared" si="16"/>
        <v>1.0632537811898271</v>
      </c>
      <c r="O46">
        <f t="shared" si="20"/>
        <v>1.3811781182385452</v>
      </c>
      <c r="P46">
        <f t="shared" si="21"/>
        <v>1.7</v>
      </c>
      <c r="Q46" s="6">
        <f t="shared" si="22"/>
        <v>0.38117811823854519</v>
      </c>
      <c r="R46" s="6">
        <f t="shared" si="23"/>
        <v>0.7</v>
      </c>
    </row>
    <row r="47" spans="1:18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8"/>
        <v>13</v>
      </c>
      <c r="E47">
        <f t="shared" si="8"/>
        <v>98.965954980716305</v>
      </c>
      <c r="F47">
        <v>11</v>
      </c>
      <c r="G47">
        <f t="shared" si="13"/>
        <v>0</v>
      </c>
      <c r="H47">
        <f t="shared" si="19"/>
        <v>5</v>
      </c>
      <c r="I47">
        <v>101</v>
      </c>
      <c r="J47">
        <f t="shared" si="14"/>
        <v>0</v>
      </c>
      <c r="K47">
        <f t="shared" si="24"/>
        <v>122.9659549807163</v>
      </c>
      <c r="L47">
        <f t="shared" si="17"/>
        <v>114.25334710349279</v>
      </c>
      <c r="M47">
        <f t="shared" si="15"/>
        <v>1.0333273527791287</v>
      </c>
      <c r="N47">
        <f t="shared" si="16"/>
        <v>1.0635733999707866</v>
      </c>
      <c r="O47">
        <f t="shared" si="20"/>
        <v>1.4824164216570817</v>
      </c>
      <c r="P47">
        <f t="shared" si="21"/>
        <v>1.4815175298881482</v>
      </c>
      <c r="Q47" s="6">
        <f t="shared" si="22"/>
        <v>0.48241642165708165</v>
      </c>
      <c r="R47" s="6">
        <f t="shared" si="23"/>
        <v>0.48151752988814822</v>
      </c>
    </row>
    <row r="48" spans="1:18" x14ac:dyDescent="0.3">
      <c r="A48" s="1">
        <v>43953</v>
      </c>
      <c r="B48">
        <v>239</v>
      </c>
      <c r="C48">
        <f t="shared" si="12"/>
        <v>4.0340450192836954</v>
      </c>
      <c r="D48">
        <f t="shared" si="18"/>
        <v>14</v>
      </c>
      <c r="E48">
        <f t="shared" si="8"/>
        <v>96</v>
      </c>
      <c r="F48">
        <v>11</v>
      </c>
      <c r="G48">
        <f t="shared" si="13"/>
        <v>0</v>
      </c>
      <c r="H48">
        <f t="shared" si="19"/>
        <v>4</v>
      </c>
      <c r="I48">
        <v>101</v>
      </c>
      <c r="J48">
        <f t="shared" si="14"/>
        <v>0</v>
      </c>
      <c r="K48">
        <f t="shared" si="24"/>
        <v>127</v>
      </c>
      <c r="L48">
        <f t="shared" si="17"/>
        <v>121.38103803494126</v>
      </c>
      <c r="M48">
        <f t="shared" si="15"/>
        <v>1.0328061943642557</v>
      </c>
      <c r="N48">
        <f t="shared" si="16"/>
        <v>1.0623849638732428</v>
      </c>
      <c r="O48">
        <f t="shared" si="20"/>
        <v>1.5357579321189287</v>
      </c>
      <c r="P48">
        <f t="shared" si="21"/>
        <v>1.5119047619047619</v>
      </c>
      <c r="Q48" s="6">
        <f t="shared" si="22"/>
        <v>0.53575793211892875</v>
      </c>
      <c r="R48" s="6">
        <f t="shared" si="23"/>
        <v>0.51190476190476186</v>
      </c>
    </row>
    <row r="49" spans="1:18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8"/>
        <v>13.571428571428571</v>
      </c>
      <c r="E49">
        <f t="shared" si="8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9"/>
        <v>4.0430733806501014</v>
      </c>
      <c r="I49">
        <f>SQRT(I48*I50)</f>
        <v>121.84826629870447</v>
      </c>
      <c r="J49">
        <f t="shared" si="14"/>
        <v>20.848266298704473</v>
      </c>
      <c r="K49">
        <f t="shared" si="24"/>
        <v>123.50551751194259</v>
      </c>
      <c r="L49">
        <f t="shared" si="17"/>
        <v>126.64642842155389</v>
      </c>
      <c r="M49">
        <f t="shared" si="15"/>
        <v>0.9724843898578156</v>
      </c>
      <c r="N49">
        <f t="shared" si="16"/>
        <v>1.0433790192591443</v>
      </c>
      <c r="O49">
        <f t="shared" si="20"/>
        <v>1.5173393650662244</v>
      </c>
      <c r="P49">
        <f t="shared" si="21"/>
        <v>1.5362381677175638</v>
      </c>
      <c r="Q49" s="6">
        <f t="shared" si="22"/>
        <v>0.51733936506622435</v>
      </c>
      <c r="R49" s="6">
        <f t="shared" si="23"/>
        <v>0.53623816771756383</v>
      </c>
    </row>
    <row r="50" spans="1:18" x14ac:dyDescent="0.3">
      <c r="A50" s="1">
        <v>43955</v>
      </c>
      <c r="B50">
        <v>278</v>
      </c>
      <c r="C50">
        <f t="shared" si="12"/>
        <v>20.236542543362077</v>
      </c>
      <c r="D50">
        <f t="shared" si="18"/>
        <v>14.285714285714286</v>
      </c>
      <c r="E50">
        <f t="shared" si="8"/>
        <v>134</v>
      </c>
      <c r="F50">
        <v>14</v>
      </c>
      <c r="G50">
        <f t="shared" si="13"/>
        <v>1.590326354009143</v>
      </c>
      <c r="H50">
        <f t="shared" si="19"/>
        <v>4</v>
      </c>
      <c r="I50">
        <v>147</v>
      </c>
      <c r="J50">
        <f t="shared" si="14"/>
        <v>25.151733701295527</v>
      </c>
      <c r="K50">
        <f t="shared" si="24"/>
        <v>117</v>
      </c>
      <c r="L50">
        <f t="shared" si="17"/>
        <v>131.99927363761799</v>
      </c>
      <c r="M50">
        <f t="shared" si="15"/>
        <v>0.9473260981128756</v>
      </c>
      <c r="N50">
        <f t="shared" si="16"/>
        <v>1.0422660574228486</v>
      </c>
      <c r="O50">
        <f t="shared" si="20"/>
        <v>1.4660205068377554</v>
      </c>
      <c r="P50">
        <f t="shared" si="21"/>
        <v>1.5394736842105263</v>
      </c>
      <c r="Q50" s="6">
        <f t="shared" si="22"/>
        <v>0.46602050683775542</v>
      </c>
      <c r="R50" s="6">
        <f t="shared" si="23"/>
        <v>0.53947368421052633</v>
      </c>
    </row>
    <row r="51" spans="1:18" x14ac:dyDescent="0.3">
      <c r="A51" s="1">
        <v>43956</v>
      </c>
      <c r="B51">
        <v>300</v>
      </c>
      <c r="C51">
        <f t="shared" si="12"/>
        <v>22</v>
      </c>
      <c r="D51">
        <f t="shared" si="18"/>
        <v>16.576292145611955</v>
      </c>
      <c r="E51">
        <f t="shared" si="8"/>
        <v>153.52133261119556</v>
      </c>
      <c r="F51">
        <v>14</v>
      </c>
      <c r="G51">
        <f t="shared" si="13"/>
        <v>0</v>
      </c>
      <c r="H51">
        <f t="shared" si="19"/>
        <v>4</v>
      </c>
      <c r="I51">
        <v>147</v>
      </c>
      <c r="J51">
        <f t="shared" si="14"/>
        <v>0</v>
      </c>
      <c r="K51">
        <f t="shared" si="24"/>
        <v>139</v>
      </c>
      <c r="L51">
        <f t="shared" si="17"/>
        <v>137.54256123633525</v>
      </c>
      <c r="M51">
        <f t="shared" si="15"/>
        <v>1.188034188034188</v>
      </c>
      <c r="N51">
        <f t="shared" si="16"/>
        <v>1.0419948341074621</v>
      </c>
      <c r="O51">
        <f t="shared" si="20"/>
        <v>1.4441720189838023</v>
      </c>
      <c r="P51">
        <f t="shared" si="21"/>
        <v>1.5274725274725274</v>
      </c>
      <c r="Q51" s="6">
        <f t="shared" si="22"/>
        <v>0.44417201898380232</v>
      </c>
      <c r="R51" s="6">
        <f t="shared" si="23"/>
        <v>0.52747252747252737</v>
      </c>
    </row>
    <row r="52" spans="1:18" x14ac:dyDescent="0.3">
      <c r="A52" s="1">
        <v>43957</v>
      </c>
      <c r="B52">
        <v>310</v>
      </c>
      <c r="C52">
        <f t="shared" si="12"/>
        <v>10</v>
      </c>
      <c r="D52">
        <f t="shared" si="18"/>
        <v>17.714285714285715</v>
      </c>
      <c r="E52">
        <f t="shared" si="8"/>
        <v>161</v>
      </c>
      <c r="F52">
        <v>14</v>
      </c>
      <c r="G52">
        <f t="shared" si="13"/>
        <v>0</v>
      </c>
      <c r="H52">
        <f t="shared" si="19"/>
        <v>4</v>
      </c>
      <c r="I52">
        <v>156</v>
      </c>
      <c r="J52">
        <f t="shared" si="14"/>
        <v>9</v>
      </c>
      <c r="K52">
        <f t="shared" si="24"/>
        <v>140</v>
      </c>
      <c r="L52">
        <f t="shared" si="17"/>
        <v>147.88838602370728</v>
      </c>
      <c r="M52">
        <f t="shared" si="15"/>
        <v>1.0071942446043165</v>
      </c>
      <c r="N52">
        <f t="shared" si="16"/>
        <v>1.0752190790572462</v>
      </c>
      <c r="O52">
        <f t="shared" si="20"/>
        <v>1.4637588721425834</v>
      </c>
      <c r="P52">
        <f t="shared" si="21"/>
        <v>1.3461538461538463</v>
      </c>
      <c r="Q52" s="6">
        <f t="shared" si="22"/>
        <v>0.46375887214258338</v>
      </c>
      <c r="R52" s="6">
        <f t="shared" si="23"/>
        <v>0.34615384615384626</v>
      </c>
    </row>
    <row r="53" spans="1:18" x14ac:dyDescent="0.3">
      <c r="A53" s="1">
        <v>43958</v>
      </c>
      <c r="B53">
        <v>331</v>
      </c>
      <c r="C53">
        <f t="shared" si="12"/>
        <v>21</v>
      </c>
      <c r="D53">
        <f t="shared" si="18"/>
        <v>15.318723292882478</v>
      </c>
      <c r="E53">
        <f t="shared" si="8"/>
        <v>170</v>
      </c>
      <c r="F53">
        <v>15</v>
      </c>
      <c r="G53">
        <f t="shared" si="13"/>
        <v>1</v>
      </c>
      <c r="H53">
        <f t="shared" si="19"/>
        <v>4</v>
      </c>
      <c r="I53">
        <v>157</v>
      </c>
      <c r="J53">
        <f t="shared" si="14"/>
        <v>1</v>
      </c>
      <c r="K53">
        <f t="shared" si="24"/>
        <v>159</v>
      </c>
      <c r="L53">
        <f t="shared" si="17"/>
        <v>153.88691670394223</v>
      </c>
      <c r="M53">
        <f t="shared" si="15"/>
        <v>1.1357142857142857</v>
      </c>
      <c r="N53">
        <f t="shared" si="16"/>
        <v>1.0405612018733732</v>
      </c>
      <c r="O53">
        <f t="shared" si="20"/>
        <v>1.4325184807196742</v>
      </c>
      <c r="P53">
        <f t="shared" si="21"/>
        <v>1.3361344537815125</v>
      </c>
      <c r="Q53" s="6">
        <f t="shared" si="22"/>
        <v>0.43251848071967425</v>
      </c>
      <c r="R53" s="6">
        <f t="shared" si="23"/>
        <v>0.33613445378151252</v>
      </c>
    </row>
    <row r="54" spans="1:18" x14ac:dyDescent="0.3">
      <c r="A54" s="1">
        <v>43959</v>
      </c>
      <c r="B54">
        <v>351</v>
      </c>
      <c r="C54">
        <f t="shared" si="12"/>
        <v>20</v>
      </c>
      <c r="D54">
        <f t="shared" si="18"/>
        <v>12.714285714285714</v>
      </c>
      <c r="E54">
        <f t="shared" si="8"/>
        <v>177</v>
      </c>
      <c r="F54">
        <v>16</v>
      </c>
      <c r="G54">
        <f t="shared" si="13"/>
        <v>1</v>
      </c>
      <c r="H54">
        <f t="shared" si="19"/>
        <v>5</v>
      </c>
      <c r="I54">
        <v>171</v>
      </c>
      <c r="J54">
        <f t="shared" si="14"/>
        <v>14</v>
      </c>
      <c r="K54">
        <f t="shared" si="24"/>
        <v>164</v>
      </c>
      <c r="L54">
        <f t="shared" si="17"/>
        <v>159.14168899012239</v>
      </c>
      <c r="M54">
        <f t="shared" si="15"/>
        <v>1.0314465408805031</v>
      </c>
      <c r="N54">
        <f t="shared" si="16"/>
        <v>1.0341469723270214</v>
      </c>
      <c r="O54">
        <f t="shared" si="20"/>
        <v>1.3928842613772086</v>
      </c>
      <c r="P54">
        <f t="shared" si="21"/>
        <v>1.333702487210535</v>
      </c>
      <c r="Q54" s="6">
        <f t="shared" si="22"/>
        <v>0.39288426137720855</v>
      </c>
      <c r="R54" s="6">
        <f t="shared" si="23"/>
        <v>0.33370248721053497</v>
      </c>
    </row>
    <row r="55" spans="1:18" x14ac:dyDescent="0.3">
      <c r="A55" s="1">
        <v>43960</v>
      </c>
      <c r="B55">
        <v>363</v>
      </c>
      <c r="C55">
        <f t="shared" si="12"/>
        <v>12</v>
      </c>
      <c r="D55">
        <f t="shared" si="18"/>
        <v>13</v>
      </c>
      <c r="E55">
        <f t="shared" si="8"/>
        <v>187</v>
      </c>
      <c r="F55">
        <v>16</v>
      </c>
      <c r="G55">
        <f t="shared" si="13"/>
        <v>0</v>
      </c>
      <c r="H55">
        <f t="shared" si="19"/>
        <v>5</v>
      </c>
      <c r="I55">
        <v>171</v>
      </c>
      <c r="J55">
        <f t="shared" si="14"/>
        <v>0</v>
      </c>
      <c r="K55">
        <f>B55-F55-K67</f>
        <v>211</v>
      </c>
      <c r="L55">
        <f t="shared" si="17"/>
        <v>163.36909978498915</v>
      </c>
      <c r="M55">
        <f t="shared" si="15"/>
        <v>1.2865853658536586</v>
      </c>
      <c r="N55">
        <f t="shared" si="16"/>
        <v>1.026563817574722</v>
      </c>
      <c r="O55">
        <f t="shared" si="20"/>
        <v>1.3459194486206407</v>
      </c>
      <c r="P55">
        <f t="shared" si="21"/>
        <v>1.6614173228346456</v>
      </c>
      <c r="Q55" s="6">
        <f t="shared" si="22"/>
        <v>0.34591944862064072</v>
      </c>
      <c r="R55" s="6">
        <f t="shared" si="23"/>
        <v>0.6614173228346456</v>
      </c>
    </row>
    <row r="56" spans="1:18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8"/>
        <v>12.842676740328882</v>
      </c>
      <c r="E56">
        <f t="shared" si="8"/>
        <v>183.57787297963819</v>
      </c>
      <c r="F56">
        <v>16</v>
      </c>
      <c r="G56">
        <f t="shared" si="13"/>
        <v>0</v>
      </c>
      <c r="H56">
        <f t="shared" si="19"/>
        <v>3.590326354009143</v>
      </c>
      <c r="I56">
        <f>SQRT(I55*I57)</f>
        <v>185.85478202080247</v>
      </c>
      <c r="J56">
        <f t="shared" si="14"/>
        <v>14.854782020802475</v>
      </c>
      <c r="K56">
        <f t="shared" ref="K56:K119" si="25">B56-F56-I56</f>
        <v>163.13973848601279</v>
      </c>
      <c r="L56">
        <f t="shared" si="17"/>
        <v>166.1711750386221</v>
      </c>
      <c r="M56">
        <f t="shared" si="15"/>
        <v>0.77317411604745401</v>
      </c>
      <c r="N56">
        <f t="shared" si="16"/>
        <v>1.017151806904248</v>
      </c>
      <c r="O56">
        <f t="shared" si="20"/>
        <v>1.3120873372402304</v>
      </c>
      <c r="P56">
        <f t="shared" si="21"/>
        <v>1.3209105291205934</v>
      </c>
      <c r="Q56" s="6">
        <f t="shared" si="22"/>
        <v>0.31208733724023041</v>
      </c>
      <c r="R56" s="6">
        <f t="shared" si="23"/>
        <v>0.32091052912059337</v>
      </c>
    </row>
    <row r="57" spans="1:18" x14ac:dyDescent="0.3">
      <c r="A57" s="1">
        <v>43962</v>
      </c>
      <c r="B57">
        <v>367</v>
      </c>
      <c r="C57">
        <f t="shared" si="12"/>
        <v>2.0054794931847368</v>
      </c>
      <c r="D57">
        <f t="shared" si="18"/>
        <v>11.142857142857142</v>
      </c>
      <c r="E57">
        <f t="shared" si="8"/>
        <v>180</v>
      </c>
      <c r="F57">
        <v>17</v>
      </c>
      <c r="G57">
        <f t="shared" si="13"/>
        <v>1</v>
      </c>
      <c r="H57">
        <f t="shared" si="19"/>
        <v>3</v>
      </c>
      <c r="I57">
        <v>202</v>
      </c>
      <c r="J57">
        <f t="shared" si="14"/>
        <v>16.145217979197525</v>
      </c>
      <c r="K57">
        <f t="shared" si="25"/>
        <v>148</v>
      </c>
      <c r="L57">
        <f t="shared" si="17"/>
        <v>164.15860487006893</v>
      </c>
      <c r="M57">
        <f t="shared" si="15"/>
        <v>0.90719772738074589</v>
      </c>
      <c r="N57">
        <f t="shared" si="16"/>
        <v>0.98788857232257399</v>
      </c>
      <c r="O57">
        <f t="shared" si="20"/>
        <v>1.2436326378638949</v>
      </c>
      <c r="P57">
        <f t="shared" si="21"/>
        <v>1.2649572649572649</v>
      </c>
      <c r="Q57" s="6">
        <f t="shared" si="22"/>
        <v>0.24363263786389489</v>
      </c>
      <c r="R57" s="6">
        <f t="shared" si="23"/>
        <v>0.2649572649572649</v>
      </c>
    </row>
    <row r="58" spans="1:18" x14ac:dyDescent="0.3">
      <c r="A58" s="1">
        <v>43963</v>
      </c>
      <c r="B58">
        <v>391</v>
      </c>
      <c r="C58">
        <f t="shared" si="12"/>
        <v>24</v>
      </c>
      <c r="D58">
        <f t="shared" si="18"/>
        <v>10</v>
      </c>
      <c r="E58">
        <f t="shared" si="8"/>
        <v>189</v>
      </c>
      <c r="F58">
        <v>17</v>
      </c>
      <c r="G58">
        <f t="shared" si="13"/>
        <v>0</v>
      </c>
      <c r="H58">
        <f t="shared" si="19"/>
        <v>3</v>
      </c>
      <c r="I58">
        <v>207</v>
      </c>
      <c r="J58">
        <f t="shared" si="14"/>
        <v>5</v>
      </c>
      <c r="K58">
        <f t="shared" si="25"/>
        <v>167</v>
      </c>
      <c r="L58">
        <f t="shared" si="17"/>
        <v>163.13882832926782</v>
      </c>
      <c r="M58">
        <f t="shared" si="15"/>
        <v>1.1283783783783783</v>
      </c>
      <c r="N58">
        <f t="shared" si="16"/>
        <v>0.99378785814116621</v>
      </c>
      <c r="O58">
        <f t="shared" si="20"/>
        <v>1.1860970659761911</v>
      </c>
      <c r="P58">
        <f t="shared" si="21"/>
        <v>1.2014388489208634</v>
      </c>
      <c r="Q58" s="6">
        <f t="shared" si="22"/>
        <v>0.18609706597619113</v>
      </c>
      <c r="R58" s="6">
        <f t="shared" si="23"/>
        <v>0.20143884892086339</v>
      </c>
    </row>
    <row r="59" spans="1:18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8"/>
        <v>8.5714285714285712</v>
      </c>
      <c r="E59">
        <f t="shared" si="8"/>
        <v>184.89873718230217</v>
      </c>
      <c r="F59">
        <v>17</v>
      </c>
      <c r="G59">
        <f t="shared" si="13"/>
        <v>0</v>
      </c>
      <c r="H59">
        <f t="shared" si="19"/>
        <v>3</v>
      </c>
      <c r="I59">
        <f>SQRT(I58*I60)</f>
        <v>225.19991119003578</v>
      </c>
      <c r="J59">
        <f t="shared" si="14"/>
        <v>18.199911190035778</v>
      </c>
      <c r="K59">
        <f t="shared" si="25"/>
        <v>157.69882599226639</v>
      </c>
      <c r="L59">
        <f t="shared" si="17"/>
        <v>156.39286600022214</v>
      </c>
      <c r="M59">
        <f t="shared" si="15"/>
        <v>0.94430434725908019</v>
      </c>
      <c r="N59">
        <f t="shared" si="16"/>
        <v>0.95864894704631498</v>
      </c>
      <c r="O59">
        <f t="shared" si="20"/>
        <v>1.0575060706602852</v>
      </c>
      <c r="P59">
        <f t="shared" si="21"/>
        <v>1.1264201856590457</v>
      </c>
      <c r="Q59" s="6">
        <f t="shared" si="22"/>
        <v>5.7506070660285236E-2</v>
      </c>
      <c r="R59" s="6">
        <f t="shared" si="23"/>
        <v>0.12642018565904567</v>
      </c>
    </row>
    <row r="60" spans="1:18" x14ac:dyDescent="0.3">
      <c r="A60" s="1">
        <v>43965</v>
      </c>
      <c r="B60">
        <v>409</v>
      </c>
      <c r="C60">
        <f t="shared" si="12"/>
        <v>9.1012628176978296</v>
      </c>
      <c r="D60">
        <f t="shared" si="18"/>
        <v>11.419562126897517</v>
      </c>
      <c r="E60">
        <f t="shared" si="8"/>
        <v>178</v>
      </c>
      <c r="F60">
        <v>18</v>
      </c>
      <c r="G60">
        <f t="shared" si="13"/>
        <v>1</v>
      </c>
      <c r="H60">
        <f t="shared" si="19"/>
        <v>3</v>
      </c>
      <c r="I60">
        <v>245</v>
      </c>
      <c r="J60">
        <f t="shared" si="14"/>
        <v>19.800088809964222</v>
      </c>
      <c r="K60">
        <f t="shared" si="25"/>
        <v>146</v>
      </c>
      <c r="L60">
        <f t="shared" si="17"/>
        <v>149.60201956182931</v>
      </c>
      <c r="M60">
        <f t="shared" si="15"/>
        <v>0.92581538943834552</v>
      </c>
      <c r="N60">
        <f t="shared" si="16"/>
        <v>0.95657828510935283</v>
      </c>
      <c r="O60">
        <f t="shared" si="20"/>
        <v>0.97215554620308309</v>
      </c>
      <c r="P60">
        <f t="shared" si="21"/>
        <v>0.91823899371069184</v>
      </c>
      <c r="Q60" s="6">
        <f t="shared" si="22"/>
        <v>-2.7844453796916913E-2</v>
      </c>
      <c r="R60" s="6">
        <f t="shared" si="23"/>
        <v>-8.1761006289308158E-2</v>
      </c>
    </row>
    <row r="61" spans="1:18" x14ac:dyDescent="0.3">
      <c r="A61" s="1">
        <v>43966</v>
      </c>
      <c r="B61">
        <v>421</v>
      </c>
      <c r="C61">
        <f t="shared" si="12"/>
        <v>12</v>
      </c>
      <c r="D61">
        <f t="shared" si="18"/>
        <v>14.428571428571429</v>
      </c>
      <c r="E61">
        <f t="shared" si="8"/>
        <v>186.0340450192837</v>
      </c>
      <c r="F61">
        <v>19</v>
      </c>
      <c r="G61">
        <f t="shared" si="13"/>
        <v>1</v>
      </c>
      <c r="H61">
        <f t="shared" si="19"/>
        <v>3</v>
      </c>
      <c r="I61">
        <v>245</v>
      </c>
      <c r="J61">
        <f t="shared" si="14"/>
        <v>0</v>
      </c>
      <c r="K61">
        <f t="shared" si="25"/>
        <v>157</v>
      </c>
      <c r="L61">
        <f t="shared" si="17"/>
        <v>145.1316220805416</v>
      </c>
      <c r="M61">
        <f t="shared" si="15"/>
        <v>1.0753424657534247</v>
      </c>
      <c r="N61">
        <f t="shared" si="16"/>
        <v>0.97011806729360273</v>
      </c>
      <c r="O61">
        <f t="shared" si="20"/>
        <v>0.91196482204954876</v>
      </c>
      <c r="P61">
        <f t="shared" si="21"/>
        <v>0.95731707317073167</v>
      </c>
      <c r="Q61" s="6">
        <f t="shared" si="22"/>
        <v>-8.8035177950451238E-2</v>
      </c>
      <c r="R61" s="6">
        <f t="shared" si="23"/>
        <v>-4.2682926829268331E-2</v>
      </c>
    </row>
    <row r="62" spans="1:18" x14ac:dyDescent="0.3">
      <c r="A62" s="1">
        <v>43967</v>
      </c>
      <c r="B62">
        <v>423</v>
      </c>
      <c r="C62">
        <f t="shared" si="12"/>
        <v>2</v>
      </c>
      <c r="D62">
        <f t="shared" si="18"/>
        <v>16.857142857142858</v>
      </c>
      <c r="E62">
        <f t="shared" si="8"/>
        <v>184</v>
      </c>
      <c r="F62">
        <v>21</v>
      </c>
      <c r="G62">
        <f t="shared" si="13"/>
        <v>2</v>
      </c>
      <c r="H62">
        <f t="shared" si="19"/>
        <v>5</v>
      </c>
      <c r="I62">
        <v>245</v>
      </c>
      <c r="J62">
        <f t="shared" si="14"/>
        <v>0</v>
      </c>
      <c r="K62">
        <f t="shared" si="25"/>
        <v>157</v>
      </c>
      <c r="L62">
        <f t="shared" si="17"/>
        <v>141.08372576980602</v>
      </c>
      <c r="M62">
        <f t="shared" si="15"/>
        <v>1</v>
      </c>
      <c r="N62">
        <f t="shared" si="16"/>
        <v>0.972108791642326</v>
      </c>
      <c r="O62">
        <f t="shared" si="20"/>
        <v>0.86358880568900109</v>
      </c>
      <c r="P62">
        <f t="shared" si="21"/>
        <v>0.74407582938388628</v>
      </c>
      <c r="Q62" s="6">
        <f t="shared" si="22"/>
        <v>-0.13641119431099891</v>
      </c>
      <c r="R62" s="6">
        <f t="shared" si="23"/>
        <v>-0.25592417061611372</v>
      </c>
    </row>
    <row r="63" spans="1:18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8"/>
        <v>21.871608973956832</v>
      </c>
      <c r="E63">
        <f t="shared" si="8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9"/>
        <v>7.366642891095843</v>
      </c>
      <c r="I63">
        <v>302</v>
      </c>
      <c r="J63">
        <f t="shared" si="14"/>
        <v>57</v>
      </c>
      <c r="K63">
        <f t="shared" si="25"/>
        <v>119.56481250400202</v>
      </c>
      <c r="L63">
        <f t="shared" si="17"/>
        <v>138.27613154507324</v>
      </c>
      <c r="M63">
        <f t="shared" si="15"/>
        <v>0.76155931531211474</v>
      </c>
      <c r="N63">
        <f t="shared" si="16"/>
        <v>0.98009980095568439</v>
      </c>
      <c r="O63">
        <f t="shared" si="20"/>
        <v>0.83213067195880763</v>
      </c>
      <c r="P63">
        <f t="shared" si="21"/>
        <v>0.73289814985361901</v>
      </c>
      <c r="Q63" s="6">
        <f t="shared" si="22"/>
        <v>-0.16786932804119237</v>
      </c>
      <c r="R63" s="6">
        <f t="shared" si="23"/>
        <v>-0.26710185014638099</v>
      </c>
    </row>
    <row r="64" spans="1:18" x14ac:dyDescent="0.3">
      <c r="A64" s="1">
        <v>43969</v>
      </c>
      <c r="B64">
        <v>468</v>
      </c>
      <c r="C64">
        <f t="shared" si="12"/>
        <v>23.068544604902115</v>
      </c>
      <c r="D64">
        <f t="shared" si="18"/>
        <v>24.142857142857142</v>
      </c>
      <c r="E64">
        <f t="shared" si="8"/>
        <v>190</v>
      </c>
      <c r="F64">
        <v>26</v>
      </c>
      <c r="G64">
        <f t="shared" si="13"/>
        <v>2.633357108904157</v>
      </c>
      <c r="H64">
        <f t="shared" si="19"/>
        <v>9</v>
      </c>
      <c r="I64">
        <f>SQRT(I63*I65)</f>
        <v>322.31661452677241</v>
      </c>
      <c r="J64">
        <f t="shared" si="14"/>
        <v>20.316614526772412</v>
      </c>
      <c r="K64">
        <f t="shared" si="25"/>
        <v>119.68338547322759</v>
      </c>
      <c r="L64">
        <f t="shared" si="17"/>
        <v>136.8816490411071</v>
      </c>
      <c r="M64">
        <f t="shared" si="15"/>
        <v>1.0009917045553984</v>
      </c>
      <c r="N64">
        <f t="shared" si="16"/>
        <v>0.98991523346520871</v>
      </c>
      <c r="O64">
        <f t="shared" si="20"/>
        <v>0.83383779454904927</v>
      </c>
      <c r="P64">
        <f t="shared" si="21"/>
        <v>0.80867152346775395</v>
      </c>
      <c r="Q64" s="6">
        <f t="shared" si="22"/>
        <v>-0.16616220545095073</v>
      </c>
      <c r="R64" s="6">
        <f t="shared" si="23"/>
        <v>-0.19132847653224605</v>
      </c>
    </row>
    <row r="65" spans="1:18" x14ac:dyDescent="0.3">
      <c r="A65" s="1">
        <v>43970</v>
      </c>
      <c r="B65">
        <v>509</v>
      </c>
      <c r="C65">
        <f t="shared" si="12"/>
        <v>41</v>
      </c>
      <c r="D65">
        <f t="shared" si="18"/>
        <v>27.285714285714285</v>
      </c>
      <c r="E65">
        <f t="shared" si="8"/>
        <v>209</v>
      </c>
      <c r="F65">
        <v>28</v>
      </c>
      <c r="G65">
        <f t="shared" si="13"/>
        <v>2</v>
      </c>
      <c r="H65">
        <f t="shared" si="19"/>
        <v>11</v>
      </c>
      <c r="I65">
        <v>344</v>
      </c>
      <c r="J65">
        <f t="shared" si="14"/>
        <v>21.683385473227588</v>
      </c>
      <c r="K65">
        <f t="shared" si="25"/>
        <v>137</v>
      </c>
      <c r="L65">
        <f t="shared" si="17"/>
        <v>136.63117606026901</v>
      </c>
      <c r="M65">
        <f t="shared" si="15"/>
        <v>1.1446868707657507</v>
      </c>
      <c r="N65">
        <f t="shared" si="16"/>
        <v>0.99817014930348436</v>
      </c>
      <c r="O65">
        <f t="shared" si="20"/>
        <v>0.83751475635525807</v>
      </c>
      <c r="P65">
        <f t="shared" si="21"/>
        <v>0.82035928143712578</v>
      </c>
      <c r="Q65" s="6">
        <f t="shared" si="22"/>
        <v>-0.16248524364474193</v>
      </c>
      <c r="R65" s="6">
        <f t="shared" si="23"/>
        <v>-0.17964071856287422</v>
      </c>
    </row>
    <row r="66" spans="1:18" x14ac:dyDescent="0.3">
      <c r="A66" s="1">
        <v>43971</v>
      </c>
      <c r="B66">
        <v>553</v>
      </c>
      <c r="C66">
        <f t="shared" si="12"/>
        <v>44</v>
      </c>
      <c r="D66">
        <f t="shared" si="18"/>
        <v>27.571428571428573</v>
      </c>
      <c r="E66">
        <f t="shared" si="8"/>
        <v>243</v>
      </c>
      <c r="F66">
        <v>29</v>
      </c>
      <c r="G66">
        <f t="shared" si="13"/>
        <v>1</v>
      </c>
      <c r="H66">
        <f t="shared" si="19"/>
        <v>12</v>
      </c>
      <c r="I66">
        <v>387</v>
      </c>
      <c r="J66">
        <f t="shared" si="14"/>
        <v>43</v>
      </c>
      <c r="K66">
        <f t="shared" si="25"/>
        <v>137</v>
      </c>
      <c r="L66">
        <f t="shared" si="17"/>
        <v>136.75516120173378</v>
      </c>
      <c r="M66">
        <f t="shared" si="15"/>
        <v>1</v>
      </c>
      <c r="N66">
        <f t="shared" si="16"/>
        <v>1.0009074440039225</v>
      </c>
      <c r="O66">
        <f t="shared" si="20"/>
        <v>0.87443350006476339</v>
      </c>
      <c r="P66">
        <f t="shared" si="21"/>
        <v>0.86874457776063929</v>
      </c>
      <c r="Q66" s="6">
        <f t="shared" si="22"/>
        <v>-0.12556649993523661</v>
      </c>
      <c r="R66" s="6">
        <f t="shared" si="23"/>
        <v>-0.13125542223936071</v>
      </c>
    </row>
    <row r="67" spans="1:18" x14ac:dyDescent="0.3">
      <c r="A67" s="1">
        <v>43972</v>
      </c>
      <c r="B67">
        <v>578</v>
      </c>
      <c r="C67">
        <f t="shared" si="12"/>
        <v>25</v>
      </c>
      <c r="D67">
        <f t="shared" si="18"/>
        <v>27.697148111012659</v>
      </c>
      <c r="E67">
        <f t="shared" si="8"/>
        <v>247</v>
      </c>
      <c r="F67">
        <v>30</v>
      </c>
      <c r="G67">
        <f t="shared" si="13"/>
        <v>1</v>
      </c>
      <c r="H67">
        <f t="shared" si="19"/>
        <v>12</v>
      </c>
      <c r="I67">
        <v>412</v>
      </c>
      <c r="J67">
        <f t="shared" si="14"/>
        <v>25</v>
      </c>
      <c r="K67">
        <f t="shared" si="25"/>
        <v>136</v>
      </c>
      <c r="L67">
        <f t="shared" si="17"/>
        <v>144.6967036538839</v>
      </c>
      <c r="M67">
        <f t="shared" si="15"/>
        <v>0.99270072992700731</v>
      </c>
      <c r="N67">
        <f t="shared" si="16"/>
        <v>1.0580712448609906</v>
      </c>
      <c r="O67">
        <f t="shared" si="20"/>
        <v>0.96721089780530611</v>
      </c>
      <c r="P67">
        <f t="shared" si="21"/>
        <v>0.93150684931506844</v>
      </c>
      <c r="Q67" s="6">
        <f t="shared" si="22"/>
        <v>-3.2789102194693887E-2</v>
      </c>
      <c r="R67" s="6">
        <f t="shared" si="23"/>
        <v>-6.8493150684931559E-2</v>
      </c>
    </row>
    <row r="68" spans="1:18" x14ac:dyDescent="0.3">
      <c r="A68" s="1">
        <v>43973</v>
      </c>
      <c r="B68">
        <v>612</v>
      </c>
      <c r="C68">
        <f t="shared" si="12"/>
        <v>34</v>
      </c>
      <c r="D68">
        <f t="shared" si="18"/>
        <v>27.781104483129752</v>
      </c>
      <c r="E68">
        <f t="shared" si="8"/>
        <v>261</v>
      </c>
      <c r="F68">
        <v>30</v>
      </c>
      <c r="G68">
        <f t="shared" si="13"/>
        <v>0</v>
      </c>
      <c r="H68">
        <f t="shared" si="19"/>
        <v>11</v>
      </c>
      <c r="I68">
        <v>427</v>
      </c>
      <c r="J68">
        <f t="shared" si="14"/>
        <v>15</v>
      </c>
      <c r="K68">
        <f t="shared" si="25"/>
        <v>155</v>
      </c>
      <c r="L68">
        <f t="shared" si="17"/>
        <v>155.46670529694606</v>
      </c>
      <c r="M68">
        <f t="shared" si="15"/>
        <v>1.1397058823529411</v>
      </c>
      <c r="N68">
        <f t="shared" si="16"/>
        <v>1.0744315618192943</v>
      </c>
      <c r="O68">
        <f t="shared" si="20"/>
        <v>1.0712117942888348</v>
      </c>
      <c r="P68">
        <f t="shared" si="21"/>
        <v>0.98726114649681529</v>
      </c>
      <c r="Q68" s="6">
        <f t="shared" si="22"/>
        <v>7.121179428883484E-2</v>
      </c>
      <c r="R68" s="6">
        <f t="shared" si="23"/>
        <v>-1.2738853503184711E-2</v>
      </c>
    </row>
    <row r="69" spans="1:18" x14ac:dyDescent="0.3">
      <c r="A69" s="1">
        <v>43974</v>
      </c>
      <c r="B69">
        <v>616</v>
      </c>
      <c r="C69">
        <f t="shared" si="12"/>
        <v>4</v>
      </c>
      <c r="D69">
        <f t="shared" si="18"/>
        <v>25.428571428571427</v>
      </c>
      <c r="E69">
        <f t="shared" si="8"/>
        <v>253</v>
      </c>
      <c r="F69">
        <v>31</v>
      </c>
      <c r="G69">
        <f t="shared" si="13"/>
        <v>1</v>
      </c>
      <c r="H69">
        <f t="shared" si="19"/>
        <v>10</v>
      </c>
      <c r="I69">
        <v>427</v>
      </c>
      <c r="J69">
        <f t="shared" si="14"/>
        <v>0</v>
      </c>
      <c r="K69">
        <f t="shared" si="25"/>
        <v>158</v>
      </c>
      <c r="L69">
        <f t="shared" si="17"/>
        <v>166.24200145770749</v>
      </c>
      <c r="M69">
        <f t="shared" si="15"/>
        <v>1.0193548387096774</v>
      </c>
      <c r="N69">
        <f t="shared" si="16"/>
        <v>1.0693093491637344</v>
      </c>
      <c r="O69">
        <f t="shared" si="20"/>
        <v>1.1783215998204501</v>
      </c>
      <c r="P69">
        <f t="shared" si="21"/>
        <v>1.0063694267515924</v>
      </c>
      <c r="Q69" s="6">
        <f t="shared" si="22"/>
        <v>0.17832159982045015</v>
      </c>
      <c r="R69" s="6">
        <f t="shared" si="23"/>
        <v>6.3694267515923553E-3</v>
      </c>
    </row>
    <row r="70" spans="1:18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8"/>
        <v>24.857142857142858</v>
      </c>
      <c r="E70">
        <f t="shared" si="8"/>
        <v>273.81697166537123</v>
      </c>
      <c r="F70">
        <v>31</v>
      </c>
      <c r="G70">
        <f t="shared" si="13"/>
        <v>0</v>
      </c>
      <c r="H70">
        <f t="shared" si="19"/>
        <v>7.633357108904157</v>
      </c>
      <c r="I70">
        <f>(I$72/I$69)^(1/3)*I69</f>
        <v>430.30764535420258</v>
      </c>
      <c r="J70">
        <f t="shared" si="14"/>
        <v>3.3076453542025774</v>
      </c>
      <c r="K70">
        <f t="shared" si="25"/>
        <v>177.50384681798391</v>
      </c>
      <c r="L70">
        <f t="shared" si="17"/>
        <v>179.01303449077577</v>
      </c>
      <c r="M70">
        <f t="shared" si="15"/>
        <v>1.1234420684682527</v>
      </c>
      <c r="N70">
        <f t="shared" si="16"/>
        <v>1.0768219398291909</v>
      </c>
      <c r="O70">
        <f t="shared" si="20"/>
        <v>1.2946054571422814</v>
      </c>
      <c r="P70">
        <f t="shared" si="21"/>
        <v>1.4845826552192567</v>
      </c>
      <c r="Q70" s="6">
        <f t="shared" si="22"/>
        <v>0.29460545714228137</v>
      </c>
      <c r="R70" s="6">
        <f t="shared" si="23"/>
        <v>0.4845826552192567</v>
      </c>
    </row>
    <row r="71" spans="1:18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8"/>
        <v>30.857142857142858</v>
      </c>
      <c r="E71">
        <f t="shared" si="8"/>
        <v>295.46773138190827</v>
      </c>
      <c r="F71">
        <v>31</v>
      </c>
      <c r="G71">
        <f t="shared" si="13"/>
        <v>0</v>
      </c>
      <c r="H71">
        <f t="shared" si="19"/>
        <v>5</v>
      </c>
      <c r="I71">
        <f>(I$72/I$69)^(1/3)*I70</f>
        <v>433.64091252992552</v>
      </c>
      <c r="J71">
        <f t="shared" si="14"/>
        <v>3.3332671757229377</v>
      </c>
      <c r="K71">
        <f t="shared" si="25"/>
        <v>197.82681885198275</v>
      </c>
      <c r="L71">
        <f t="shared" si="17"/>
        <v>197.12324859999231</v>
      </c>
      <c r="M71">
        <f t="shared" si="15"/>
        <v>1.114493135773212</v>
      </c>
      <c r="N71">
        <f t="shared" si="16"/>
        <v>1.1011670136799436</v>
      </c>
      <c r="O71">
        <f t="shared" si="20"/>
        <v>1.4400998963768619</v>
      </c>
      <c r="P71">
        <f t="shared" si="21"/>
        <v>1.6529179724468552</v>
      </c>
      <c r="Q71" s="6">
        <f t="shared" si="22"/>
        <v>0.44009989637686187</v>
      </c>
      <c r="R71" s="6">
        <f t="shared" si="23"/>
        <v>0.65291797244685523</v>
      </c>
    </row>
    <row r="72" spans="1:18" x14ac:dyDescent="0.3">
      <c r="A72" s="1">
        <v>43977</v>
      </c>
      <c r="B72">
        <v>687</v>
      </c>
      <c r="C72">
        <f t="shared" si="12"/>
        <v>24.532268618091734</v>
      </c>
      <c r="D72">
        <f t="shared" si="18"/>
        <v>32.857142857142854</v>
      </c>
      <c r="E72">
        <f t="shared" si="8"/>
        <v>296</v>
      </c>
      <c r="F72">
        <v>31</v>
      </c>
      <c r="G72">
        <f t="shared" si="13"/>
        <v>0</v>
      </c>
      <c r="H72">
        <f t="shared" si="19"/>
        <v>3</v>
      </c>
      <c r="I72">
        <v>437</v>
      </c>
      <c r="J72">
        <f t="shared" si="14"/>
        <v>3.3590874700744848</v>
      </c>
      <c r="K72">
        <f t="shared" si="25"/>
        <v>219</v>
      </c>
      <c r="L72">
        <f t="shared" si="17"/>
        <v>215.25800189425468</v>
      </c>
      <c r="M72">
        <f t="shared" si="15"/>
        <v>1.1070288713678369</v>
      </c>
      <c r="N72">
        <f t="shared" si="16"/>
        <v>1.091997029386736</v>
      </c>
      <c r="O72">
        <f t="shared" si="20"/>
        <v>1.5754676794943403</v>
      </c>
      <c r="P72">
        <f t="shared" si="21"/>
        <v>1.5985401459854014</v>
      </c>
      <c r="Q72" s="6">
        <f t="shared" si="22"/>
        <v>0.5754676794943403</v>
      </c>
      <c r="R72" s="6">
        <f t="shared" si="23"/>
        <v>0.5985401459854014</v>
      </c>
    </row>
    <row r="73" spans="1:18" x14ac:dyDescent="0.3">
      <c r="A73" s="1">
        <v>43978</v>
      </c>
      <c r="B73">
        <v>727</v>
      </c>
      <c r="C73">
        <f t="shared" si="12"/>
        <v>40</v>
      </c>
      <c r="D73">
        <f t="shared" si="18"/>
        <v>35.714285714285715</v>
      </c>
      <c r="E73">
        <f t="shared" si="8"/>
        <v>327.10126281769783</v>
      </c>
      <c r="F73">
        <v>33</v>
      </c>
      <c r="G73">
        <f t="shared" si="13"/>
        <v>2</v>
      </c>
      <c r="H73">
        <f t="shared" si="19"/>
        <v>4</v>
      </c>
      <c r="I73">
        <v>464</v>
      </c>
      <c r="J73">
        <f t="shared" si="14"/>
        <v>27</v>
      </c>
      <c r="K73">
        <f t="shared" si="25"/>
        <v>230</v>
      </c>
      <c r="L73">
        <f t="shared" si="17"/>
        <v>237.0141357457702</v>
      </c>
      <c r="M73">
        <f t="shared" si="15"/>
        <v>1.0502283105022832</v>
      </c>
      <c r="N73">
        <f t="shared" si="16"/>
        <v>1.1010700353067628</v>
      </c>
      <c r="O73">
        <f t="shared" si="20"/>
        <v>1.7331275372937467</v>
      </c>
      <c r="P73">
        <f t="shared" si="21"/>
        <v>1.6788321167883211</v>
      </c>
      <c r="Q73" s="6">
        <f t="shared" si="22"/>
        <v>0.73312753729374669</v>
      </c>
      <c r="R73" s="6">
        <f t="shared" si="23"/>
        <v>0.67883211678832112</v>
      </c>
    </row>
    <row r="74" spans="1:18" x14ac:dyDescent="0.3">
      <c r="A74" s="1">
        <v>43979</v>
      </c>
      <c r="B74">
        <v>794</v>
      </c>
      <c r="C74">
        <f t="shared" si="12"/>
        <v>67</v>
      </c>
      <c r="D74">
        <f t="shared" si="18"/>
        <v>34.158071348866351</v>
      </c>
      <c r="E74">
        <f t="shared" si="8"/>
        <v>385</v>
      </c>
      <c r="F74">
        <v>34</v>
      </c>
      <c r="G74">
        <f t="shared" si="13"/>
        <v>1</v>
      </c>
      <c r="H74">
        <f t="shared" si="19"/>
        <v>4</v>
      </c>
      <c r="I74">
        <v>493</v>
      </c>
      <c r="J74">
        <f t="shared" si="14"/>
        <v>29</v>
      </c>
      <c r="K74">
        <f t="shared" si="25"/>
        <v>267</v>
      </c>
      <c r="L74">
        <f t="shared" si="17"/>
        <v>258.05256143894599</v>
      </c>
      <c r="M74">
        <f t="shared" si="15"/>
        <v>1.1608695652173913</v>
      </c>
      <c r="N74">
        <f t="shared" si="16"/>
        <v>1.0887644343531575</v>
      </c>
      <c r="O74">
        <f t="shared" si="20"/>
        <v>1.7834031800490115</v>
      </c>
      <c r="P74">
        <f t="shared" si="21"/>
        <v>1.963235294117647</v>
      </c>
      <c r="Q74" s="6">
        <f t="shared" si="22"/>
        <v>0.78340318004901155</v>
      </c>
      <c r="R74" s="6">
        <f t="shared" si="23"/>
        <v>0.96323529411764697</v>
      </c>
    </row>
    <row r="75" spans="1:18" x14ac:dyDescent="0.3">
      <c r="A75" s="1">
        <v>43980</v>
      </c>
      <c r="B75">
        <v>842</v>
      </c>
      <c r="C75">
        <f t="shared" si="12"/>
        <v>48</v>
      </c>
      <c r="D75">
        <f t="shared" si="18"/>
        <v>32.504609802584532</v>
      </c>
      <c r="E75">
        <f t="shared" si="8"/>
        <v>421</v>
      </c>
      <c r="F75">
        <v>36</v>
      </c>
      <c r="G75">
        <f t="shared" si="13"/>
        <v>2</v>
      </c>
      <c r="H75">
        <f t="shared" si="19"/>
        <v>6</v>
      </c>
      <c r="I75">
        <v>519</v>
      </c>
      <c r="J75">
        <f t="shared" si="14"/>
        <v>26</v>
      </c>
      <c r="K75">
        <f t="shared" si="25"/>
        <v>287</v>
      </c>
      <c r="L75">
        <f t="shared" si="17"/>
        <v>278.10106088817219</v>
      </c>
      <c r="M75">
        <f t="shared" si="15"/>
        <v>1.0749063670411985</v>
      </c>
      <c r="N75">
        <f t="shared" si="16"/>
        <v>1.077691534381338</v>
      </c>
      <c r="O75">
        <f t="shared" si="20"/>
        <v>1.7888142696340728</v>
      </c>
      <c r="P75">
        <f t="shared" si="21"/>
        <v>1.8516129032258064</v>
      </c>
      <c r="Q75" s="6">
        <f t="shared" si="22"/>
        <v>0.78881426963407275</v>
      </c>
      <c r="R75" s="6">
        <f t="shared" si="23"/>
        <v>0.85161290322580641</v>
      </c>
    </row>
    <row r="76" spans="1:18" x14ac:dyDescent="0.3">
      <c r="A76" s="1">
        <v>43981</v>
      </c>
      <c r="B76">
        <v>866</v>
      </c>
      <c r="C76">
        <f t="shared" si="12"/>
        <v>24</v>
      </c>
      <c r="D76">
        <f t="shared" si="18"/>
        <v>38.571428571428569</v>
      </c>
      <c r="E76">
        <f t="shared" si="8"/>
        <v>443</v>
      </c>
      <c r="F76">
        <v>37</v>
      </c>
      <c r="G76">
        <f t="shared" si="13"/>
        <v>1</v>
      </c>
      <c r="H76">
        <f t="shared" si="19"/>
        <v>6</v>
      </c>
      <c r="I76">
        <v>519</v>
      </c>
      <c r="J76">
        <f t="shared" si="14"/>
        <v>0</v>
      </c>
      <c r="K76">
        <f t="shared" si="25"/>
        <v>310</v>
      </c>
      <c r="L76">
        <f t="shared" si="17"/>
        <v>297.72911150740805</v>
      </c>
      <c r="M76">
        <f t="shared" si="15"/>
        <v>1.0801393728222997</v>
      </c>
      <c r="N76">
        <f t="shared" si="16"/>
        <v>1.070578841218907</v>
      </c>
      <c r="O76">
        <f t="shared" si="20"/>
        <v>1.7909379633109825</v>
      </c>
      <c r="P76">
        <f t="shared" si="21"/>
        <v>1.9620253164556962</v>
      </c>
      <c r="Q76" s="6">
        <f t="shared" si="22"/>
        <v>0.79093796331098254</v>
      </c>
      <c r="R76" s="6">
        <f t="shared" si="23"/>
        <v>0.96202531645569622</v>
      </c>
    </row>
    <row r="77" spans="1:18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8"/>
        <v>39.285714285714285</v>
      </c>
      <c r="E77">
        <f t="shared" si="8"/>
        <v>432.98653621915304</v>
      </c>
      <c r="F77">
        <v>37</v>
      </c>
      <c r="G77">
        <f t="shared" si="13"/>
        <v>0</v>
      </c>
      <c r="H77">
        <f t="shared" si="19"/>
        <v>6</v>
      </c>
      <c r="I77">
        <v>519</v>
      </c>
      <c r="J77">
        <f t="shared" si="14"/>
        <v>0</v>
      </c>
      <c r="K77">
        <f t="shared" si="25"/>
        <v>321.91799161425092</v>
      </c>
      <c r="L77">
        <f t="shared" si="17"/>
        <v>311.97227059861984</v>
      </c>
      <c r="M77">
        <f t="shared" si="15"/>
        <v>1.0384451342395191</v>
      </c>
      <c r="N77">
        <f t="shared" si="16"/>
        <v>1.0478393228633183</v>
      </c>
      <c r="O77">
        <f t="shared" si="20"/>
        <v>1.7427349437769306</v>
      </c>
      <c r="P77">
        <f t="shared" si="21"/>
        <v>1.81358318360476</v>
      </c>
      <c r="Q77" s="6">
        <f t="shared" si="22"/>
        <v>0.74273494377693061</v>
      </c>
      <c r="R77" s="6">
        <f t="shared" si="23"/>
        <v>0.81358318360476001</v>
      </c>
    </row>
    <row r="78" spans="1:18" x14ac:dyDescent="0.3">
      <c r="A78" s="1">
        <v>43983</v>
      </c>
      <c r="B78">
        <v>890</v>
      </c>
      <c r="C78">
        <f t="shared" si="12"/>
        <v>12.082008385749077</v>
      </c>
      <c r="D78">
        <f t="shared" si="18"/>
        <v>38.857142857142854</v>
      </c>
      <c r="E78">
        <f t="shared" si="8"/>
        <v>422</v>
      </c>
      <c r="F78">
        <v>37</v>
      </c>
      <c r="G78">
        <f t="shared" si="13"/>
        <v>0</v>
      </c>
      <c r="H78">
        <f t="shared" si="19"/>
        <v>6</v>
      </c>
      <c r="I78">
        <v>519</v>
      </c>
      <c r="J78">
        <f t="shared" si="14"/>
        <v>0</v>
      </c>
      <c r="K78">
        <f t="shared" si="25"/>
        <v>334</v>
      </c>
      <c r="L78">
        <f t="shared" si="17"/>
        <v>320.14748631339495</v>
      </c>
      <c r="M78">
        <f t="shared" si="15"/>
        <v>1.0375313238168644</v>
      </c>
      <c r="N78">
        <f t="shared" si="16"/>
        <v>1.0262049434684959</v>
      </c>
      <c r="O78">
        <f t="shared" si="20"/>
        <v>1.6240980634559583</v>
      </c>
      <c r="P78">
        <f t="shared" si="21"/>
        <v>1.6883454019947834</v>
      </c>
      <c r="Q78" s="6">
        <f t="shared" si="22"/>
        <v>0.62409806345595831</v>
      </c>
      <c r="R78" s="6">
        <f t="shared" si="23"/>
        <v>0.68834540199478345</v>
      </c>
    </row>
    <row r="79" spans="1:18" x14ac:dyDescent="0.3">
      <c r="A79" s="1">
        <v>43984</v>
      </c>
      <c r="B79">
        <v>957</v>
      </c>
      <c r="C79">
        <f t="shared" si="12"/>
        <v>67</v>
      </c>
      <c r="D79">
        <f t="shared" si="18"/>
        <v>39.142857142857146</v>
      </c>
      <c r="E79">
        <f t="shared" si="8"/>
        <v>448</v>
      </c>
      <c r="F79">
        <v>40</v>
      </c>
      <c r="G79">
        <f t="shared" si="13"/>
        <v>3</v>
      </c>
      <c r="H79">
        <f t="shared" si="19"/>
        <v>9</v>
      </c>
      <c r="I79">
        <v>564</v>
      </c>
      <c r="J79">
        <f t="shared" si="14"/>
        <v>45</v>
      </c>
      <c r="K79">
        <f t="shared" si="25"/>
        <v>353</v>
      </c>
      <c r="L79">
        <f t="shared" si="17"/>
        <v>326.87875440643359</v>
      </c>
      <c r="M79">
        <f t="shared" si="15"/>
        <v>1.0568862275449102</v>
      </c>
      <c r="N79">
        <f t="shared" si="16"/>
        <v>1.021025522238364</v>
      </c>
      <c r="O79">
        <f t="shared" si="20"/>
        <v>1.5185440333456803</v>
      </c>
      <c r="P79">
        <f t="shared" si="21"/>
        <v>1.6118721461187215</v>
      </c>
      <c r="Q79" s="6">
        <f t="shared" si="22"/>
        <v>0.51854403334568033</v>
      </c>
      <c r="R79" s="6">
        <f t="shared" si="23"/>
        <v>0.61187214611872154</v>
      </c>
    </row>
    <row r="80" spans="1:18" x14ac:dyDescent="0.3">
      <c r="A80" s="1">
        <v>43985</v>
      </c>
      <c r="B80">
        <v>1002</v>
      </c>
      <c r="C80">
        <f t="shared" si="12"/>
        <v>45</v>
      </c>
      <c r="D80">
        <f t="shared" si="18"/>
        <v>38.857142857142854</v>
      </c>
      <c r="E80">
        <f t="shared" ref="E80:E143" si="26">SUM(C67:C80)</f>
        <v>449</v>
      </c>
      <c r="F80">
        <v>42</v>
      </c>
      <c r="G80">
        <f t="shared" si="13"/>
        <v>2</v>
      </c>
      <c r="H80">
        <f t="shared" si="19"/>
        <v>9</v>
      </c>
      <c r="I80">
        <v>641</v>
      </c>
      <c r="J80">
        <f t="shared" si="14"/>
        <v>77</v>
      </c>
      <c r="K80">
        <f t="shared" si="25"/>
        <v>319</v>
      </c>
      <c r="L80">
        <f t="shared" si="17"/>
        <v>333.00112141051528</v>
      </c>
      <c r="M80">
        <f t="shared" si="15"/>
        <v>0.90368271954674217</v>
      </c>
      <c r="N80">
        <f t="shared" si="16"/>
        <v>1.0187297795330843</v>
      </c>
      <c r="O80">
        <f t="shared" si="20"/>
        <v>1.4049842232520011</v>
      </c>
      <c r="P80">
        <f t="shared" si="21"/>
        <v>1.3869565217391304</v>
      </c>
      <c r="Q80" s="6">
        <f t="shared" si="22"/>
        <v>0.40498422325200112</v>
      </c>
      <c r="R80" s="6">
        <f t="shared" si="23"/>
        <v>0.38695652173913042</v>
      </c>
    </row>
    <row r="81" spans="1:18" x14ac:dyDescent="0.3">
      <c r="A81" s="1">
        <v>43986</v>
      </c>
      <c r="B81">
        <v>1066</v>
      </c>
      <c r="C81">
        <f t="shared" si="12"/>
        <v>64</v>
      </c>
      <c r="D81">
        <f t="shared" si="18"/>
        <v>41.802418405541012</v>
      </c>
      <c r="E81">
        <f t="shared" si="26"/>
        <v>488</v>
      </c>
      <c r="F81">
        <v>45</v>
      </c>
      <c r="G81">
        <f t="shared" si="13"/>
        <v>3</v>
      </c>
      <c r="H81">
        <f t="shared" si="19"/>
        <v>11</v>
      </c>
      <c r="I81">
        <v>701</v>
      </c>
      <c r="J81">
        <f t="shared" si="14"/>
        <v>60</v>
      </c>
      <c r="K81">
        <f t="shared" si="25"/>
        <v>320</v>
      </c>
      <c r="L81">
        <f t="shared" si="17"/>
        <v>340.16762748715104</v>
      </c>
      <c r="M81">
        <f t="shared" si="15"/>
        <v>1.0031347962382444</v>
      </c>
      <c r="N81">
        <f t="shared" si="16"/>
        <v>1.021520966795187</v>
      </c>
      <c r="O81">
        <f t="shared" si="20"/>
        <v>1.3182106218605898</v>
      </c>
      <c r="P81">
        <f t="shared" si="21"/>
        <v>1.1985018726591761</v>
      </c>
      <c r="Q81" s="6">
        <f t="shared" si="22"/>
        <v>0.31821062186058979</v>
      </c>
      <c r="R81" s="6">
        <f t="shared" si="23"/>
        <v>0.19850187265917607</v>
      </c>
    </row>
    <row r="82" spans="1:18" x14ac:dyDescent="0.3">
      <c r="A82" s="1">
        <v>43987</v>
      </c>
      <c r="B82">
        <v>1116</v>
      </c>
      <c r="C82">
        <f t="shared" si="12"/>
        <v>50</v>
      </c>
      <c r="D82">
        <f t="shared" si="18"/>
        <v>44.857142857142854</v>
      </c>
      <c r="E82">
        <f t="shared" si="26"/>
        <v>504</v>
      </c>
      <c r="F82">
        <v>45</v>
      </c>
      <c r="G82">
        <f t="shared" si="13"/>
        <v>0</v>
      </c>
      <c r="H82">
        <f t="shared" si="19"/>
        <v>9</v>
      </c>
      <c r="I82">
        <v>739</v>
      </c>
      <c r="J82">
        <f t="shared" si="14"/>
        <v>38</v>
      </c>
      <c r="K82">
        <f t="shared" si="25"/>
        <v>332</v>
      </c>
      <c r="L82">
        <f t="shared" si="17"/>
        <v>348.41770335189597</v>
      </c>
      <c r="M82">
        <f t="shared" si="15"/>
        <v>1.0375000000000001</v>
      </c>
      <c r="N82">
        <f t="shared" si="16"/>
        <v>1.0242529717648001</v>
      </c>
      <c r="O82">
        <f t="shared" si="20"/>
        <v>1.2528456462523132</v>
      </c>
      <c r="P82">
        <f t="shared" si="21"/>
        <v>1.1567944250871081</v>
      </c>
      <c r="Q82" s="6">
        <f t="shared" si="22"/>
        <v>0.25284564625231321</v>
      </c>
      <c r="R82" s="6">
        <f t="shared" si="23"/>
        <v>0.15679442508710806</v>
      </c>
    </row>
    <row r="83" spans="1:18" x14ac:dyDescent="0.3">
      <c r="A83" s="1">
        <v>43988</v>
      </c>
      <c r="B83">
        <v>1138</v>
      </c>
      <c r="C83">
        <f t="shared" si="12"/>
        <v>22</v>
      </c>
      <c r="D83">
        <f t="shared" si="18"/>
        <v>44.857142857142854</v>
      </c>
      <c r="E83">
        <f t="shared" si="26"/>
        <v>522</v>
      </c>
      <c r="F83">
        <v>46</v>
      </c>
      <c r="G83">
        <f t="shared" si="13"/>
        <v>1</v>
      </c>
      <c r="H83">
        <f t="shared" si="19"/>
        <v>9</v>
      </c>
      <c r="I83">
        <v>739</v>
      </c>
      <c r="J83">
        <f t="shared" si="14"/>
        <v>0</v>
      </c>
      <c r="K83">
        <f t="shared" si="25"/>
        <v>353</v>
      </c>
      <c r="L83">
        <f t="shared" si="17"/>
        <v>346.4092644683862</v>
      </c>
      <c r="M83">
        <f t="shared" si="15"/>
        <v>1.0632530120481927</v>
      </c>
      <c r="N83">
        <f t="shared" si="16"/>
        <v>0.99423554295838612</v>
      </c>
      <c r="O83">
        <f t="shared" si="20"/>
        <v>1.1635048474585157</v>
      </c>
      <c r="P83">
        <f t="shared" si="21"/>
        <v>1.1387096774193548</v>
      </c>
      <c r="Q83" s="6">
        <f t="shared" si="22"/>
        <v>0.16350484745851568</v>
      </c>
      <c r="R83" s="6">
        <f t="shared" si="23"/>
        <v>0.1387096774193548</v>
      </c>
    </row>
    <row r="84" spans="1:18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8"/>
        <v>56.428571428571431</v>
      </c>
      <c r="E84">
        <f t="shared" si="26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9"/>
        <v>11.435524153249339</v>
      </c>
      <c r="I84">
        <f>SQRT(I83*I85)</f>
        <v>748.43971033076537</v>
      </c>
      <c r="J84">
        <f t="shared" si="14"/>
        <v>9.4397103307653651</v>
      </c>
      <c r="K84">
        <f t="shared" si="25"/>
        <v>373.65968596902326</v>
      </c>
      <c r="L84">
        <f t="shared" si="17"/>
        <v>355.31102464659062</v>
      </c>
      <c r="M84">
        <f t="shared" si="15"/>
        <v>1.0585260225751367</v>
      </c>
      <c r="N84">
        <f t="shared" si="16"/>
        <v>1.0256972347199358</v>
      </c>
      <c r="O84">
        <f t="shared" si="20"/>
        <v>1.1389186095444039</v>
      </c>
      <c r="P84">
        <f t="shared" si="21"/>
        <v>1.1607294270671693</v>
      </c>
      <c r="Q84" s="6">
        <f t="shared" si="22"/>
        <v>0.13891860954440394</v>
      </c>
      <c r="R84" s="6">
        <f t="shared" si="23"/>
        <v>0.16072942706716931</v>
      </c>
    </row>
    <row r="85" spans="1:18" x14ac:dyDescent="0.3">
      <c r="A85" s="1">
        <v>43990</v>
      </c>
      <c r="B85">
        <v>1204</v>
      </c>
      <c r="C85">
        <f t="shared" si="12"/>
        <v>33.465079546961988</v>
      </c>
      <c r="D85">
        <f t="shared" si="18"/>
        <v>51.805951794175662</v>
      </c>
      <c r="E85">
        <f t="shared" si="26"/>
        <v>541.53226861809173</v>
      </c>
      <c r="F85">
        <v>51</v>
      </c>
      <c r="G85">
        <f t="shared" si="13"/>
        <v>2.5644758467506605</v>
      </c>
      <c r="H85">
        <f t="shared" si="19"/>
        <v>14</v>
      </c>
      <c r="I85">
        <v>758</v>
      </c>
      <c r="J85">
        <f t="shared" si="14"/>
        <v>9.5602896692346349</v>
      </c>
      <c r="K85">
        <f t="shared" si="25"/>
        <v>395</v>
      </c>
      <c r="L85">
        <f t="shared" si="17"/>
        <v>368.26502535332247</v>
      </c>
      <c r="M85">
        <f t="shared" si="15"/>
        <v>1.0571116308028634</v>
      </c>
      <c r="N85">
        <f t="shared" si="16"/>
        <v>1.0364582008667378</v>
      </c>
      <c r="O85">
        <f t="shared" si="20"/>
        <v>1.1502980379262602</v>
      </c>
      <c r="P85">
        <f t="shared" si="21"/>
        <v>1.1826347305389222</v>
      </c>
      <c r="Q85" s="6">
        <f t="shared" si="22"/>
        <v>0.15029803792626018</v>
      </c>
      <c r="R85" s="6">
        <f t="shared" si="23"/>
        <v>0.18263473053892221</v>
      </c>
    </row>
    <row r="86" spans="1:18" x14ac:dyDescent="0.3">
      <c r="A86" s="1">
        <v>43991</v>
      </c>
      <c r="B86">
        <v>1271</v>
      </c>
      <c r="C86">
        <f t="shared" si="12"/>
        <v>67</v>
      </c>
      <c r="D86">
        <f t="shared" si="18"/>
        <v>49.285714285714285</v>
      </c>
      <c r="E86">
        <f t="shared" si="26"/>
        <v>584</v>
      </c>
      <c r="F86">
        <v>53</v>
      </c>
      <c r="G86">
        <f t="shared" si="13"/>
        <v>2</v>
      </c>
      <c r="H86">
        <f t="shared" si="19"/>
        <v>13</v>
      </c>
      <c r="I86">
        <v>879</v>
      </c>
      <c r="J86">
        <f t="shared" si="14"/>
        <v>121</v>
      </c>
      <c r="K86">
        <f t="shared" si="25"/>
        <v>339</v>
      </c>
      <c r="L86">
        <f t="shared" si="17"/>
        <v>383.63247081198085</v>
      </c>
      <c r="M86">
        <f t="shared" si="15"/>
        <v>0.85822784810126584</v>
      </c>
      <c r="N86">
        <f t="shared" si="16"/>
        <v>1.041729310145362</v>
      </c>
      <c r="O86">
        <f t="shared" si="20"/>
        <v>1.1736231420381056</v>
      </c>
      <c r="P86">
        <f t="shared" si="21"/>
        <v>0.96033994334277617</v>
      </c>
      <c r="Q86" s="6">
        <f t="shared" si="22"/>
        <v>0.17362314203810558</v>
      </c>
      <c r="R86" s="6">
        <f t="shared" si="23"/>
        <v>-3.966005665722383E-2</v>
      </c>
    </row>
    <row r="87" spans="1:18" x14ac:dyDescent="0.3">
      <c r="A87" s="1">
        <v>43992</v>
      </c>
      <c r="B87">
        <v>1397</v>
      </c>
      <c r="C87">
        <f t="shared" si="12"/>
        <v>126</v>
      </c>
      <c r="D87">
        <f t="shared" si="18"/>
        <v>50.714285714285715</v>
      </c>
      <c r="E87">
        <f t="shared" si="26"/>
        <v>670</v>
      </c>
      <c r="F87">
        <v>55</v>
      </c>
      <c r="G87">
        <f t="shared" si="13"/>
        <v>2</v>
      </c>
      <c r="H87">
        <f t="shared" si="19"/>
        <v>13</v>
      </c>
      <c r="I87">
        <v>961</v>
      </c>
      <c r="J87">
        <f t="shared" si="14"/>
        <v>82</v>
      </c>
      <c r="K87">
        <f t="shared" si="25"/>
        <v>381</v>
      </c>
      <c r="L87">
        <f t="shared" si="17"/>
        <v>400.00973788174576</v>
      </c>
      <c r="M87">
        <f t="shared" si="15"/>
        <v>1.1238938053097345</v>
      </c>
      <c r="N87">
        <f t="shared" si="16"/>
        <v>1.0426899918953718</v>
      </c>
      <c r="O87">
        <f t="shared" si="20"/>
        <v>1.2012263988403329</v>
      </c>
      <c r="P87">
        <f t="shared" si="21"/>
        <v>1.1943573667711598</v>
      </c>
      <c r="Q87" s="6">
        <f t="shared" si="22"/>
        <v>0.20122639884033289</v>
      </c>
      <c r="R87" s="6">
        <f t="shared" si="23"/>
        <v>0.19435736677115978</v>
      </c>
    </row>
    <row r="88" spans="1:18" x14ac:dyDescent="0.3">
      <c r="A88" s="1">
        <v>43993</v>
      </c>
      <c r="B88">
        <f>SQRT(B87*B89)</f>
        <v>1428.6416625592296</v>
      </c>
      <c r="C88">
        <f t="shared" ref="C88:C151" si="27">B88-B87</f>
        <v>31.641662559229644</v>
      </c>
      <c r="D88">
        <f t="shared" si="18"/>
        <v>49.045633122049011</v>
      </c>
      <c r="E88">
        <f t="shared" si="26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9"/>
        <v>11.480084985771754</v>
      </c>
      <c r="I88">
        <v>961</v>
      </c>
      <c r="J88">
        <f t="shared" ref="J88:J151" si="28">I88-I87</f>
        <v>0</v>
      </c>
      <c r="K88">
        <f t="shared" si="25"/>
        <v>411.16157757345786</v>
      </c>
      <c r="L88">
        <f t="shared" si="17"/>
        <v>413.53550472148436</v>
      </c>
      <c r="M88">
        <f t="shared" ref="M88:M151" si="29">K88/K87</f>
        <v>1.0791642455996269</v>
      </c>
      <c r="N88">
        <f t="shared" ref="N88:N151" si="30">L88/L87</f>
        <v>1.0338135939173991</v>
      </c>
      <c r="O88">
        <f t="shared" si="20"/>
        <v>1.2156815384706312</v>
      </c>
      <c r="P88">
        <f t="shared" si="21"/>
        <v>1.2848799299170559</v>
      </c>
      <c r="Q88" s="6">
        <f t="shared" si="22"/>
        <v>0.21568153847063121</v>
      </c>
      <c r="R88" s="6">
        <f t="shared" si="23"/>
        <v>0.28487992991705591</v>
      </c>
    </row>
    <row r="89" spans="1:18" x14ac:dyDescent="0.3">
      <c r="A89" s="1">
        <v>43994</v>
      </c>
      <c r="B89">
        <v>1461</v>
      </c>
      <c r="C89">
        <f t="shared" si="27"/>
        <v>32.358337440770356</v>
      </c>
      <c r="D89">
        <f t="shared" si="18"/>
        <v>47.285714285714285</v>
      </c>
      <c r="E89">
        <f t="shared" si="26"/>
        <v>619</v>
      </c>
      <c r="F89">
        <v>58</v>
      </c>
      <c r="G89">
        <f t="shared" ref="G89:G152" si="31">F89-F88</f>
        <v>1.5199150142282463</v>
      </c>
      <c r="H89">
        <f t="shared" si="19"/>
        <v>13</v>
      </c>
      <c r="I89">
        <v>961</v>
      </c>
      <c r="J89">
        <f t="shared" si="28"/>
        <v>0</v>
      </c>
      <c r="K89">
        <f t="shared" si="25"/>
        <v>442</v>
      </c>
      <c r="L89">
        <f t="shared" si="17"/>
        <v>423.93436781492488</v>
      </c>
      <c r="M89">
        <f t="shared" si="29"/>
        <v>1.0750031717665365</v>
      </c>
      <c r="N89">
        <f t="shared" si="30"/>
        <v>1.025146240104448</v>
      </c>
      <c r="O89">
        <f t="shared" si="20"/>
        <v>1.2167417549008936</v>
      </c>
      <c r="P89">
        <f t="shared" si="21"/>
        <v>1.3313253012048192</v>
      </c>
      <c r="Q89" s="6">
        <f t="shared" si="22"/>
        <v>0.21674175490089365</v>
      </c>
      <c r="R89" s="6">
        <f t="shared" si="23"/>
        <v>0.33132530120481918</v>
      </c>
    </row>
    <row r="90" spans="1:18" x14ac:dyDescent="0.3">
      <c r="A90" s="1">
        <v>43995</v>
      </c>
      <c r="B90">
        <v>1493</v>
      </c>
      <c r="C90">
        <f t="shared" si="27"/>
        <v>32</v>
      </c>
      <c r="D90">
        <f t="shared" ref="D90:D153" si="32">AVERAGE(C87:C93)</f>
        <v>65.285714285714292</v>
      </c>
      <c r="E90">
        <f t="shared" si="26"/>
        <v>627</v>
      </c>
      <c r="F90">
        <v>59</v>
      </c>
      <c r="G90">
        <f t="shared" si="31"/>
        <v>1</v>
      </c>
      <c r="H90">
        <f t="shared" si="19"/>
        <v>13</v>
      </c>
      <c r="I90">
        <v>961</v>
      </c>
      <c r="J90">
        <f t="shared" si="28"/>
        <v>0</v>
      </c>
      <c r="K90">
        <f t="shared" si="25"/>
        <v>473</v>
      </c>
      <c r="L90">
        <f t="shared" ref="L90:L153" si="33">GEOMEAN(K87:K93)</f>
        <v>451.26921980487123</v>
      </c>
      <c r="M90">
        <f t="shared" si="29"/>
        <v>1.0701357466063348</v>
      </c>
      <c r="N90">
        <f t="shared" si="30"/>
        <v>1.0644789714286147</v>
      </c>
      <c r="O90">
        <f t="shared" si="20"/>
        <v>1.3027054010735175</v>
      </c>
      <c r="P90">
        <f t="shared" si="21"/>
        <v>1.339943342776204</v>
      </c>
      <c r="Q90" s="6">
        <f t="shared" si="22"/>
        <v>0.30270540107351751</v>
      </c>
      <c r="R90" s="6">
        <f t="shared" si="23"/>
        <v>0.33994334277620397</v>
      </c>
    </row>
    <row r="91" spans="1:18" x14ac:dyDescent="0.3">
      <c r="A91" s="1">
        <v>43996</v>
      </c>
      <c r="B91">
        <f>SQRT(B90*B92)</f>
        <v>1513.8543523073811</v>
      </c>
      <c r="C91">
        <f t="shared" si="27"/>
        <v>20.854352307381077</v>
      </c>
      <c r="D91">
        <f t="shared" si="32"/>
        <v>62.571428571428569</v>
      </c>
      <c r="E91">
        <f t="shared" si="26"/>
        <v>635.93636069313015</v>
      </c>
      <c r="F91">
        <f>SQRT(F90*F92)</f>
        <v>59.991666087882571</v>
      </c>
      <c r="G91">
        <f t="shared" si="31"/>
        <v>0.99166608788257093</v>
      </c>
      <c r="H91">
        <f t="shared" si="19"/>
        <v>11.556141934633231</v>
      </c>
      <c r="I91">
        <f>SQRT(I90*I92)</f>
        <v>982.26473010080133</v>
      </c>
      <c r="J91">
        <f t="shared" si="28"/>
        <v>21.26473010080133</v>
      </c>
      <c r="K91">
        <f t="shared" si="25"/>
        <v>471.5979561186972</v>
      </c>
      <c r="L91">
        <f t="shared" si="33"/>
        <v>474.44830164280097</v>
      </c>
      <c r="M91">
        <f t="shared" si="29"/>
        <v>0.99703584803107226</v>
      </c>
      <c r="N91">
        <f t="shared" si="30"/>
        <v>1.0513641986217281</v>
      </c>
      <c r="O91">
        <f t="shared" si="20"/>
        <v>1.3353041947254802</v>
      </c>
      <c r="P91">
        <f t="shared" si="21"/>
        <v>1.2621055303188182</v>
      </c>
      <c r="Q91" s="6">
        <f t="shared" si="22"/>
        <v>0.33530419472548023</v>
      </c>
      <c r="R91" s="6">
        <f t="shared" si="23"/>
        <v>0.26210553031881823</v>
      </c>
    </row>
    <row r="92" spans="1:18" x14ac:dyDescent="0.3">
      <c r="A92" s="1">
        <v>43997</v>
      </c>
      <c r="B92">
        <v>1535</v>
      </c>
      <c r="C92">
        <f t="shared" si="27"/>
        <v>21.145647692618923</v>
      </c>
      <c r="D92">
        <f t="shared" si="32"/>
        <v>59.765476777252907</v>
      </c>
      <c r="E92">
        <f t="shared" si="26"/>
        <v>645</v>
      </c>
      <c r="F92">
        <v>61</v>
      </c>
      <c r="G92">
        <f t="shared" si="31"/>
        <v>1.0083339121174291</v>
      </c>
      <c r="H92">
        <f t="shared" si="19"/>
        <v>10</v>
      </c>
      <c r="I92">
        <v>1004</v>
      </c>
      <c r="J92">
        <f t="shared" si="28"/>
        <v>21.73526989919867</v>
      </c>
      <c r="K92">
        <f t="shared" si="25"/>
        <v>470</v>
      </c>
      <c r="L92">
        <f t="shared" si="33"/>
        <v>489.13924033207093</v>
      </c>
      <c r="M92">
        <f t="shared" si="29"/>
        <v>0.99661161356200834</v>
      </c>
      <c r="N92">
        <f t="shared" si="30"/>
        <v>1.0309642560388599</v>
      </c>
      <c r="O92">
        <f t="shared" si="20"/>
        <v>1.3282261595783602</v>
      </c>
      <c r="P92">
        <f t="shared" si="21"/>
        <v>1.1898734177215189</v>
      </c>
      <c r="Q92" s="6">
        <f t="shared" si="22"/>
        <v>0.32822615957836021</v>
      </c>
      <c r="R92" s="6">
        <f t="shared" si="23"/>
        <v>0.18987341772151889</v>
      </c>
    </row>
    <row r="93" spans="1:18" x14ac:dyDescent="0.3">
      <c r="A93" s="1">
        <v>43998</v>
      </c>
      <c r="B93">
        <v>1728</v>
      </c>
      <c r="C93">
        <f t="shared" si="27"/>
        <v>193</v>
      </c>
      <c r="D93">
        <f t="shared" si="32"/>
        <v>83.428571428571431</v>
      </c>
      <c r="E93">
        <f t="shared" si="26"/>
        <v>771</v>
      </c>
      <c r="F93">
        <v>64</v>
      </c>
      <c r="G93">
        <f t="shared" si="31"/>
        <v>3</v>
      </c>
      <c r="H93">
        <f t="shared" ref="H93:H156" si="34">SUM(G87:G93)</f>
        <v>11</v>
      </c>
      <c r="I93">
        <v>1139</v>
      </c>
      <c r="J93">
        <f t="shared" si="28"/>
        <v>135</v>
      </c>
      <c r="K93">
        <f t="shared" si="25"/>
        <v>525</v>
      </c>
      <c r="L93">
        <f t="shared" si="33"/>
        <v>517.07127087132562</v>
      </c>
      <c r="M93">
        <f t="shared" si="29"/>
        <v>1.1170212765957446</v>
      </c>
      <c r="N93">
        <f t="shared" si="30"/>
        <v>1.0571044566375252</v>
      </c>
      <c r="O93">
        <f t="shared" si="20"/>
        <v>1.347829785567717</v>
      </c>
      <c r="P93">
        <f t="shared" si="21"/>
        <v>1.5486725663716814</v>
      </c>
      <c r="Q93" s="6">
        <f t="shared" si="22"/>
        <v>0.34782978556771704</v>
      </c>
      <c r="R93" s="6">
        <f t="shared" si="23"/>
        <v>0.54867256637168138</v>
      </c>
    </row>
    <row r="94" spans="1:18" x14ac:dyDescent="0.3">
      <c r="A94" s="1">
        <v>43999</v>
      </c>
      <c r="B94">
        <v>1835</v>
      </c>
      <c r="C94">
        <f t="shared" si="27"/>
        <v>107</v>
      </c>
      <c r="D94">
        <f t="shared" si="32"/>
        <v>87.142857142857139</v>
      </c>
      <c r="E94">
        <f t="shared" si="26"/>
        <v>833</v>
      </c>
      <c r="F94">
        <v>67</v>
      </c>
      <c r="G94">
        <f t="shared" si="31"/>
        <v>3</v>
      </c>
      <c r="H94">
        <f t="shared" si="34"/>
        <v>12</v>
      </c>
      <c r="I94">
        <v>1227</v>
      </c>
      <c r="J94">
        <f t="shared" si="28"/>
        <v>88</v>
      </c>
      <c r="K94">
        <f t="shared" si="25"/>
        <v>541</v>
      </c>
      <c r="L94">
        <f t="shared" si="33"/>
        <v>547.74068001194803</v>
      </c>
      <c r="M94">
        <f t="shared" si="29"/>
        <v>1.0304761904761905</v>
      </c>
      <c r="N94">
        <f t="shared" si="30"/>
        <v>1.0593136978756157</v>
      </c>
      <c r="O94">
        <f t="shared" ref="O94:O157" si="35">L94/L87</f>
        <v>1.3693183643791085</v>
      </c>
      <c r="P94">
        <f t="shared" ref="P94:P157" si="36">K94/K87</f>
        <v>1.4199475065616798</v>
      </c>
      <c r="Q94" s="6">
        <f t="shared" ref="Q94:Q157" si="37">O94-1</f>
        <v>0.36931836437910848</v>
      </c>
      <c r="R94" s="6">
        <f t="shared" ref="R94:R157" si="38">P94-1</f>
        <v>0.41994750656167978</v>
      </c>
    </row>
    <row r="95" spans="1:18" x14ac:dyDescent="0.3">
      <c r="A95" s="1">
        <v>44000</v>
      </c>
      <c r="B95">
        <v>1847</v>
      </c>
      <c r="C95">
        <f t="shared" si="27"/>
        <v>12</v>
      </c>
      <c r="D95">
        <f t="shared" si="32"/>
        <v>90.45493411669392</v>
      </c>
      <c r="E95">
        <f t="shared" si="26"/>
        <v>781</v>
      </c>
      <c r="F95">
        <v>67</v>
      </c>
      <c r="G95">
        <f t="shared" si="31"/>
        <v>0</v>
      </c>
      <c r="H95">
        <f t="shared" si="34"/>
        <v>10.519915014228246</v>
      </c>
      <c r="I95">
        <v>1271</v>
      </c>
      <c r="J95">
        <f t="shared" si="28"/>
        <v>44</v>
      </c>
      <c r="K95">
        <f t="shared" si="25"/>
        <v>509</v>
      </c>
      <c r="L95">
        <f t="shared" si="33"/>
        <v>582.93392940491663</v>
      </c>
      <c r="M95">
        <f t="shared" si="29"/>
        <v>0.94085027726432535</v>
      </c>
      <c r="N95">
        <f t="shared" si="30"/>
        <v>1.0642516626521166</v>
      </c>
      <c r="O95">
        <f t="shared" si="35"/>
        <v>1.4096345362111578</v>
      </c>
      <c r="P95">
        <f t="shared" si="36"/>
        <v>1.2379561412424593</v>
      </c>
      <c r="Q95" s="6">
        <f t="shared" si="37"/>
        <v>0.40963453621115775</v>
      </c>
      <c r="R95" s="6">
        <f t="shared" si="38"/>
        <v>0.23795614124245934</v>
      </c>
    </row>
    <row r="96" spans="1:18" x14ac:dyDescent="0.3">
      <c r="A96" s="1">
        <v>44001</v>
      </c>
      <c r="B96">
        <v>2045</v>
      </c>
      <c r="C96">
        <f t="shared" si="27"/>
        <v>198</v>
      </c>
      <c r="D96">
        <f t="shared" si="32"/>
        <v>93.857142857142861</v>
      </c>
      <c r="E96">
        <f t="shared" si="26"/>
        <v>929</v>
      </c>
      <c r="F96">
        <v>72</v>
      </c>
      <c r="G96">
        <f t="shared" si="31"/>
        <v>5</v>
      </c>
      <c r="H96">
        <f t="shared" si="34"/>
        <v>14</v>
      </c>
      <c r="I96">
        <v>1321</v>
      </c>
      <c r="J96">
        <f t="shared" si="28"/>
        <v>50</v>
      </c>
      <c r="K96">
        <f t="shared" si="25"/>
        <v>652</v>
      </c>
      <c r="L96">
        <f t="shared" si="33"/>
        <v>623.29949329284034</v>
      </c>
      <c r="M96">
        <f t="shared" si="29"/>
        <v>1.2809430255402749</v>
      </c>
      <c r="N96">
        <f t="shared" si="30"/>
        <v>1.0692455214077701</v>
      </c>
      <c r="O96">
        <f t="shared" si="35"/>
        <v>1.4702735626401287</v>
      </c>
      <c r="P96">
        <f t="shared" si="36"/>
        <v>1.4751131221719458</v>
      </c>
      <c r="Q96" s="6">
        <f t="shared" si="37"/>
        <v>0.47027356264012865</v>
      </c>
      <c r="R96" s="6">
        <f t="shared" si="38"/>
        <v>0.47511312217194579</v>
      </c>
    </row>
    <row r="97" spans="1:18" x14ac:dyDescent="0.3">
      <c r="A97" s="1">
        <v>44002</v>
      </c>
      <c r="B97">
        <v>2103</v>
      </c>
      <c r="C97">
        <f t="shared" si="27"/>
        <v>58</v>
      </c>
      <c r="D97">
        <f t="shared" si="32"/>
        <v>91</v>
      </c>
      <c r="E97">
        <f t="shared" si="26"/>
        <v>965</v>
      </c>
      <c r="F97">
        <v>74</v>
      </c>
      <c r="G97">
        <f t="shared" si="31"/>
        <v>2</v>
      </c>
      <c r="H97">
        <f t="shared" si="34"/>
        <v>15</v>
      </c>
      <c r="I97">
        <v>1321</v>
      </c>
      <c r="J97">
        <f t="shared" si="28"/>
        <v>0</v>
      </c>
      <c r="K97">
        <f t="shared" si="25"/>
        <v>708</v>
      </c>
      <c r="L97">
        <f t="shared" si="33"/>
        <v>674.67544055076416</v>
      </c>
      <c r="M97">
        <f t="shared" si="29"/>
        <v>1.0858895705521472</v>
      </c>
      <c r="N97">
        <f t="shared" si="30"/>
        <v>1.0824257805609769</v>
      </c>
      <c r="O97">
        <f t="shared" si="35"/>
        <v>1.4950619518044987</v>
      </c>
      <c r="P97">
        <f t="shared" si="36"/>
        <v>1.4968287526427062</v>
      </c>
      <c r="Q97" s="6">
        <f t="shared" si="37"/>
        <v>0.49506195180449875</v>
      </c>
      <c r="R97" s="6">
        <f t="shared" si="38"/>
        <v>0.49682875264270621</v>
      </c>
    </row>
    <row r="98" spans="1:18" x14ac:dyDescent="0.3">
      <c r="A98" s="1">
        <v>44003</v>
      </c>
      <c r="B98">
        <f>SQRT(B97*B99)</f>
        <v>2147.0388911242385</v>
      </c>
      <c r="C98">
        <f t="shared" si="27"/>
        <v>44.038891124238489</v>
      </c>
      <c r="D98">
        <f t="shared" si="32"/>
        <v>89.571428571428569</v>
      </c>
      <c r="E98">
        <f t="shared" si="26"/>
        <v>976.50397067120048</v>
      </c>
      <c r="F98">
        <f>SQRT(F97*F99)</f>
        <v>77.420927403383644</v>
      </c>
      <c r="G98">
        <f t="shared" si="31"/>
        <v>3.4209274033836437</v>
      </c>
      <c r="H98">
        <f t="shared" si="34"/>
        <v>17.429261315501073</v>
      </c>
      <c r="I98">
        <f>SQRT(I97*I99)</f>
        <v>1340.3581610897886</v>
      </c>
      <c r="J98">
        <f t="shared" si="28"/>
        <v>19.358161089788609</v>
      </c>
      <c r="K98">
        <f t="shared" si="25"/>
        <v>729.25980263106612</v>
      </c>
      <c r="L98">
        <f t="shared" si="33"/>
        <v>728.17940579990022</v>
      </c>
      <c r="M98">
        <f t="shared" si="29"/>
        <v>1.03002796981789</v>
      </c>
      <c r="N98">
        <f t="shared" si="30"/>
        <v>1.0793032649972536</v>
      </c>
      <c r="O98">
        <f t="shared" si="35"/>
        <v>1.5347918904515889</v>
      </c>
      <c r="P98">
        <f t="shared" si="36"/>
        <v>1.5463591246937416</v>
      </c>
      <c r="Q98" s="6">
        <f t="shared" si="37"/>
        <v>0.53479189045158892</v>
      </c>
      <c r="R98" s="6">
        <f t="shared" si="38"/>
        <v>0.54635912469374159</v>
      </c>
    </row>
    <row r="99" spans="1:18" x14ac:dyDescent="0.3">
      <c r="A99" s="1">
        <v>44004</v>
      </c>
      <c r="B99">
        <v>2192</v>
      </c>
      <c r="C99">
        <f t="shared" si="27"/>
        <v>44.961108875761511</v>
      </c>
      <c r="D99">
        <f t="shared" si="32"/>
        <v>102</v>
      </c>
      <c r="E99">
        <f t="shared" si="26"/>
        <v>988</v>
      </c>
      <c r="F99">
        <v>81</v>
      </c>
      <c r="G99">
        <f t="shared" si="31"/>
        <v>3.5790725966163563</v>
      </c>
      <c r="H99">
        <f t="shared" si="34"/>
        <v>20</v>
      </c>
      <c r="I99">
        <v>1360</v>
      </c>
      <c r="J99">
        <f t="shared" si="28"/>
        <v>19.641838910211391</v>
      </c>
      <c r="K99">
        <f t="shared" si="25"/>
        <v>751</v>
      </c>
      <c r="L99">
        <f t="shared" si="33"/>
        <v>798.91654850583222</v>
      </c>
      <c r="M99">
        <f t="shared" si="29"/>
        <v>1.0298113200405374</v>
      </c>
      <c r="N99">
        <f t="shared" si="30"/>
        <v>1.0971424653629522</v>
      </c>
      <c r="O99">
        <f t="shared" si="35"/>
        <v>1.6333110955552392</v>
      </c>
      <c r="P99">
        <f t="shared" si="36"/>
        <v>1.5978723404255319</v>
      </c>
      <c r="Q99" s="6">
        <f t="shared" si="37"/>
        <v>0.63331109555523923</v>
      </c>
      <c r="R99" s="6">
        <f t="shared" si="38"/>
        <v>0.59787234042553195</v>
      </c>
    </row>
    <row r="100" spans="1:18" x14ac:dyDescent="0.3">
      <c r="A100" s="1">
        <v>44005</v>
      </c>
      <c r="B100">
        <v>2365</v>
      </c>
      <c r="C100">
        <f t="shared" si="27"/>
        <v>173</v>
      </c>
      <c r="D100">
        <f t="shared" si="32"/>
        <v>100.71428571428571</v>
      </c>
      <c r="E100">
        <f t="shared" si="26"/>
        <v>1094</v>
      </c>
      <c r="F100">
        <v>82</v>
      </c>
      <c r="G100">
        <f t="shared" si="31"/>
        <v>1</v>
      </c>
      <c r="H100">
        <f t="shared" si="34"/>
        <v>18</v>
      </c>
      <c r="I100">
        <v>1369</v>
      </c>
      <c r="J100">
        <f t="shared" si="28"/>
        <v>9</v>
      </c>
      <c r="K100">
        <f t="shared" si="25"/>
        <v>914</v>
      </c>
      <c r="L100">
        <f t="shared" si="33"/>
        <v>859.20909596640865</v>
      </c>
      <c r="M100">
        <f t="shared" si="29"/>
        <v>1.2170439414114513</v>
      </c>
      <c r="N100">
        <f t="shared" si="30"/>
        <v>1.0754678915755822</v>
      </c>
      <c r="O100">
        <f t="shared" si="35"/>
        <v>1.6616840740707577</v>
      </c>
      <c r="P100">
        <f t="shared" si="36"/>
        <v>1.740952380952381</v>
      </c>
      <c r="Q100" s="6">
        <f t="shared" si="37"/>
        <v>0.66168407407075769</v>
      </c>
      <c r="R100" s="6">
        <f t="shared" si="38"/>
        <v>0.74095238095238103</v>
      </c>
    </row>
    <row r="101" spans="1:18" x14ac:dyDescent="0.3">
      <c r="A101" s="1">
        <v>44006</v>
      </c>
      <c r="B101">
        <v>2462</v>
      </c>
      <c r="C101">
        <f t="shared" si="27"/>
        <v>97</v>
      </c>
      <c r="D101">
        <f t="shared" si="32"/>
        <v>94.285714285714292</v>
      </c>
      <c r="E101">
        <f t="shared" si="26"/>
        <v>1065</v>
      </c>
      <c r="F101">
        <v>84</v>
      </c>
      <c r="G101">
        <f t="shared" si="31"/>
        <v>2</v>
      </c>
      <c r="H101">
        <f t="shared" si="34"/>
        <v>17</v>
      </c>
      <c r="I101">
        <v>1455</v>
      </c>
      <c r="J101">
        <f t="shared" si="28"/>
        <v>86</v>
      </c>
      <c r="K101">
        <f t="shared" si="25"/>
        <v>923</v>
      </c>
      <c r="L101">
        <f t="shared" si="33"/>
        <v>888.88970705938937</v>
      </c>
      <c r="M101">
        <f t="shared" si="29"/>
        <v>1.0098468271334793</v>
      </c>
      <c r="N101">
        <f t="shared" si="30"/>
        <v>1.0345441071705566</v>
      </c>
      <c r="O101">
        <f t="shared" si="35"/>
        <v>1.6228294510460675</v>
      </c>
      <c r="P101">
        <f t="shared" si="36"/>
        <v>1.7060998151571165</v>
      </c>
      <c r="Q101" s="6">
        <f t="shared" si="37"/>
        <v>0.62282945104606746</v>
      </c>
      <c r="R101" s="6">
        <f t="shared" si="38"/>
        <v>0.70609981515711651</v>
      </c>
    </row>
    <row r="102" spans="1:18" x14ac:dyDescent="0.3">
      <c r="A102" s="1">
        <v>44007</v>
      </c>
      <c r="B102" s="3">
        <v>2561</v>
      </c>
      <c r="C102" s="3">
        <f t="shared" si="27"/>
        <v>99</v>
      </c>
      <c r="D102" s="3">
        <f t="shared" si="32"/>
        <v>103.40778911788448</v>
      </c>
      <c r="E102">
        <f t="shared" si="26"/>
        <v>1132.3583374407704</v>
      </c>
      <c r="F102" s="3">
        <v>86</v>
      </c>
      <c r="G102" s="3">
        <f t="shared" si="31"/>
        <v>2</v>
      </c>
      <c r="H102">
        <f t="shared" si="34"/>
        <v>19</v>
      </c>
      <c r="I102" s="3">
        <v>1501</v>
      </c>
      <c r="J102" s="3">
        <f t="shared" si="28"/>
        <v>46</v>
      </c>
      <c r="K102">
        <f t="shared" si="25"/>
        <v>974</v>
      </c>
      <c r="L102">
        <f t="shared" si="33"/>
        <v>931.08241142072609</v>
      </c>
      <c r="M102">
        <f t="shared" si="29"/>
        <v>1.0552546045503792</v>
      </c>
      <c r="N102">
        <f t="shared" si="30"/>
        <v>1.0474667487161236</v>
      </c>
      <c r="O102">
        <f t="shared" si="35"/>
        <v>1.5972348913902026</v>
      </c>
      <c r="P102">
        <f t="shared" si="36"/>
        <v>1.9135559921414538</v>
      </c>
      <c r="Q102" s="6">
        <f t="shared" si="37"/>
        <v>0.59723489139020258</v>
      </c>
      <c r="R102" s="6">
        <f t="shared" si="38"/>
        <v>0.91355599214145378</v>
      </c>
    </row>
    <row r="103" spans="1:18" x14ac:dyDescent="0.3">
      <c r="A103" s="1">
        <v>44008</v>
      </c>
      <c r="B103">
        <v>2750</v>
      </c>
      <c r="C103">
        <f t="shared" si="27"/>
        <v>189</v>
      </c>
      <c r="D103">
        <f t="shared" si="32"/>
        <v>113</v>
      </c>
      <c r="E103">
        <f t="shared" si="26"/>
        <v>1289</v>
      </c>
      <c r="F103">
        <v>87</v>
      </c>
      <c r="G103">
        <f t="shared" si="31"/>
        <v>1</v>
      </c>
      <c r="H103">
        <f t="shared" si="34"/>
        <v>15</v>
      </c>
      <c r="I103">
        <v>1578</v>
      </c>
      <c r="J103">
        <f t="shared" si="28"/>
        <v>77</v>
      </c>
      <c r="K103">
        <f t="shared" si="25"/>
        <v>1085</v>
      </c>
      <c r="L103">
        <f t="shared" si="33"/>
        <v>986.29351174943054</v>
      </c>
      <c r="M103">
        <f t="shared" si="29"/>
        <v>1.1139630390143738</v>
      </c>
      <c r="N103">
        <f t="shared" si="30"/>
        <v>1.0592977588787855</v>
      </c>
      <c r="O103">
        <f t="shared" si="35"/>
        <v>1.5823749615757305</v>
      </c>
      <c r="P103">
        <f t="shared" si="36"/>
        <v>1.6641104294478528</v>
      </c>
      <c r="Q103" s="6">
        <f t="shared" si="37"/>
        <v>0.58237496157573054</v>
      </c>
      <c r="R103" s="6">
        <f t="shared" si="38"/>
        <v>0.66411042944785281</v>
      </c>
    </row>
    <row r="104" spans="1:18" x14ac:dyDescent="0.3">
      <c r="A104" s="1">
        <v>44009</v>
      </c>
      <c r="B104">
        <v>2763</v>
      </c>
      <c r="C104">
        <f t="shared" si="27"/>
        <v>13</v>
      </c>
      <c r="D104">
        <f t="shared" si="32"/>
        <v>101.14285714285714</v>
      </c>
      <c r="E104">
        <f t="shared" si="26"/>
        <v>1270</v>
      </c>
      <c r="F104">
        <v>87</v>
      </c>
      <c r="G104">
        <f t="shared" si="31"/>
        <v>0</v>
      </c>
      <c r="H104">
        <f t="shared" si="34"/>
        <v>13</v>
      </c>
      <c r="I104">
        <v>1778</v>
      </c>
      <c r="J104">
        <f t="shared" si="28"/>
        <v>200</v>
      </c>
      <c r="K104">
        <f t="shared" si="25"/>
        <v>898</v>
      </c>
      <c r="L104">
        <f t="shared" si="33"/>
        <v>1008.4790915991522</v>
      </c>
      <c r="M104">
        <f t="shared" si="29"/>
        <v>0.82764976958525349</v>
      </c>
      <c r="N104">
        <f t="shared" si="30"/>
        <v>1.0224938921177431</v>
      </c>
      <c r="O104">
        <f t="shared" si="35"/>
        <v>1.4947618232196076</v>
      </c>
      <c r="P104">
        <f t="shared" si="36"/>
        <v>1.268361581920904</v>
      </c>
      <c r="Q104" s="6">
        <f t="shared" si="37"/>
        <v>0.4947618232196076</v>
      </c>
      <c r="R104" s="6">
        <f t="shared" si="38"/>
        <v>0.26836158192090398</v>
      </c>
    </row>
    <row r="105" spans="1:18" x14ac:dyDescent="0.3">
      <c r="A105" s="1">
        <v>44010</v>
      </c>
      <c r="B105">
        <f>SQRT(B104*B106)</f>
        <v>2870.8934149494298</v>
      </c>
      <c r="C105">
        <f t="shared" si="27"/>
        <v>107.89341494942983</v>
      </c>
      <c r="D105">
        <f t="shared" si="32"/>
        <v>104.71428571428571</v>
      </c>
      <c r="E105">
        <f t="shared" si="26"/>
        <v>1357.0390626420487</v>
      </c>
      <c r="F105">
        <f>SQRT(F104*F106)</f>
        <v>89.465076985380165</v>
      </c>
      <c r="G105">
        <f t="shared" si="31"/>
        <v>2.4650769853801648</v>
      </c>
      <c r="H105">
        <f t="shared" si="34"/>
        <v>12.044149581996521</v>
      </c>
      <c r="I105">
        <f>SQRT(I104*I106)</f>
        <v>1772.4914668341848</v>
      </c>
      <c r="J105">
        <f t="shared" si="28"/>
        <v>-5.5085331658151517</v>
      </c>
      <c r="K105">
        <f t="shared" si="25"/>
        <v>1008.9368711298648</v>
      </c>
      <c r="L105">
        <f t="shared" si="33"/>
        <v>1034.4757160574702</v>
      </c>
      <c r="M105">
        <f t="shared" si="29"/>
        <v>1.1235377184074218</v>
      </c>
      <c r="N105">
        <f t="shared" si="30"/>
        <v>1.025778050011027</v>
      </c>
      <c r="O105">
        <f t="shared" si="35"/>
        <v>1.4206330305662869</v>
      </c>
      <c r="P105">
        <f t="shared" si="36"/>
        <v>1.3835081372780502</v>
      </c>
      <c r="Q105" s="6">
        <f t="shared" si="37"/>
        <v>0.42063303056628687</v>
      </c>
      <c r="R105" s="6">
        <f t="shared" si="38"/>
        <v>0.38350813727805022</v>
      </c>
    </row>
    <row r="106" spans="1:18" x14ac:dyDescent="0.3">
      <c r="A106" s="1">
        <v>44011</v>
      </c>
      <c r="B106">
        <v>2983</v>
      </c>
      <c r="C106">
        <f t="shared" si="27"/>
        <v>112.10658505057017</v>
      </c>
      <c r="D106">
        <f t="shared" si="32"/>
        <v>98.857142857142861</v>
      </c>
      <c r="E106">
        <f t="shared" si="26"/>
        <v>1448</v>
      </c>
      <c r="F106">
        <v>92</v>
      </c>
      <c r="G106">
        <f t="shared" si="31"/>
        <v>2.5349230146198352</v>
      </c>
      <c r="H106">
        <f t="shared" si="34"/>
        <v>11</v>
      </c>
      <c r="I106">
        <v>1767</v>
      </c>
      <c r="J106">
        <f t="shared" si="28"/>
        <v>-5.4914668341848483</v>
      </c>
      <c r="K106">
        <f t="shared" si="25"/>
        <v>1124</v>
      </c>
      <c r="L106">
        <f t="shared" si="33"/>
        <v>1047.7600175301759</v>
      </c>
      <c r="M106">
        <f t="shared" si="29"/>
        <v>1.1140439329383225</v>
      </c>
      <c r="N106">
        <f t="shared" si="30"/>
        <v>1.0128415788466587</v>
      </c>
      <c r="O106">
        <f t="shared" si="35"/>
        <v>1.3114761729366369</v>
      </c>
      <c r="P106">
        <f t="shared" si="36"/>
        <v>1.4966711051930759</v>
      </c>
      <c r="Q106" s="6">
        <f t="shared" si="37"/>
        <v>0.31147617293663687</v>
      </c>
      <c r="R106" s="6">
        <f t="shared" si="38"/>
        <v>0.49667110519307589</v>
      </c>
    </row>
    <row r="107" spans="1:18" x14ac:dyDescent="0.3">
      <c r="A107" s="1">
        <v>44012</v>
      </c>
      <c r="B107">
        <v>3073</v>
      </c>
      <c r="C107">
        <f t="shared" si="27"/>
        <v>90</v>
      </c>
      <c r="D107">
        <f t="shared" si="32"/>
        <v>87.142857142857139</v>
      </c>
      <c r="E107">
        <f t="shared" si="26"/>
        <v>1345</v>
      </c>
      <c r="F107">
        <v>93</v>
      </c>
      <c r="G107">
        <f t="shared" si="31"/>
        <v>1</v>
      </c>
      <c r="H107">
        <f t="shared" si="34"/>
        <v>11</v>
      </c>
      <c r="I107">
        <v>1912</v>
      </c>
      <c r="J107">
        <f t="shared" si="28"/>
        <v>145</v>
      </c>
      <c r="K107">
        <f t="shared" si="25"/>
        <v>1068</v>
      </c>
      <c r="L107">
        <f t="shared" si="33"/>
        <v>1038.9896837531548</v>
      </c>
      <c r="M107">
        <f t="shared" si="29"/>
        <v>0.95017793594306055</v>
      </c>
      <c r="N107">
        <f t="shared" si="30"/>
        <v>0.99162944411861143</v>
      </c>
      <c r="O107">
        <f t="shared" si="35"/>
        <v>1.2092396235453433</v>
      </c>
      <c r="P107">
        <f t="shared" si="36"/>
        <v>1.1684901531728664</v>
      </c>
      <c r="Q107" s="6">
        <f t="shared" si="37"/>
        <v>0.20923962354534331</v>
      </c>
      <c r="R107" s="6">
        <f t="shared" si="38"/>
        <v>0.16849015317286642</v>
      </c>
    </row>
    <row r="108" spans="1:18" x14ac:dyDescent="0.3">
      <c r="A108" s="1">
        <v>44013</v>
      </c>
      <c r="B108">
        <v>3195</v>
      </c>
      <c r="C108">
        <f t="shared" si="27"/>
        <v>122</v>
      </c>
      <c r="D108">
        <f t="shared" si="32"/>
        <v>116.28571428571429</v>
      </c>
      <c r="E108">
        <f t="shared" si="26"/>
        <v>1360</v>
      </c>
      <c r="F108">
        <v>95</v>
      </c>
      <c r="G108">
        <f t="shared" si="31"/>
        <v>2</v>
      </c>
      <c r="H108">
        <f t="shared" si="34"/>
        <v>11</v>
      </c>
      <c r="I108">
        <v>1997</v>
      </c>
      <c r="J108">
        <f t="shared" si="28"/>
        <v>85</v>
      </c>
      <c r="K108">
        <f t="shared" si="25"/>
        <v>1103</v>
      </c>
      <c r="L108">
        <f t="shared" si="33"/>
        <v>1087.5056959077672</v>
      </c>
      <c r="M108">
        <f t="shared" si="29"/>
        <v>1.0327715355805243</v>
      </c>
      <c r="N108">
        <f t="shared" si="30"/>
        <v>1.0466953742787488</v>
      </c>
      <c r="O108">
        <f t="shared" si="35"/>
        <v>1.2234427817883458</v>
      </c>
      <c r="P108">
        <f t="shared" si="36"/>
        <v>1.1950162513542795</v>
      </c>
      <c r="Q108" s="6">
        <f t="shared" si="37"/>
        <v>0.22344278178834576</v>
      </c>
      <c r="R108" s="6">
        <f t="shared" si="38"/>
        <v>0.19501625135427947</v>
      </c>
    </row>
    <row r="109" spans="1:18" x14ac:dyDescent="0.3">
      <c r="A109" s="1">
        <v>44014</v>
      </c>
      <c r="B109">
        <v>3253</v>
      </c>
      <c r="C109">
        <f t="shared" si="27"/>
        <v>58</v>
      </c>
      <c r="D109">
        <f t="shared" si="32"/>
        <v>108.88103974074531</v>
      </c>
      <c r="E109">
        <f t="shared" si="26"/>
        <v>1406</v>
      </c>
      <c r="F109">
        <v>99</v>
      </c>
      <c r="G109">
        <f t="shared" si="31"/>
        <v>4</v>
      </c>
      <c r="H109">
        <f t="shared" si="34"/>
        <v>13</v>
      </c>
      <c r="I109">
        <v>2089</v>
      </c>
      <c r="J109">
        <f t="shared" si="28"/>
        <v>92</v>
      </c>
      <c r="K109">
        <f t="shared" si="25"/>
        <v>1065</v>
      </c>
      <c r="L109">
        <f t="shared" si="33"/>
        <v>1121.300051914744</v>
      </c>
      <c r="M109">
        <f t="shared" si="29"/>
        <v>0.96554850407978243</v>
      </c>
      <c r="N109">
        <f t="shared" si="30"/>
        <v>1.0310751071319841</v>
      </c>
      <c r="O109">
        <f t="shared" si="35"/>
        <v>1.2042973190780903</v>
      </c>
      <c r="P109">
        <f t="shared" si="36"/>
        <v>1.093429158110883</v>
      </c>
      <c r="Q109" s="6">
        <f t="shared" si="37"/>
        <v>0.20429731907809034</v>
      </c>
      <c r="R109" s="6">
        <f t="shared" si="38"/>
        <v>9.3429158110883037E-2</v>
      </c>
    </row>
    <row r="110" spans="1:18" x14ac:dyDescent="0.3">
      <c r="A110" s="1">
        <v>44015</v>
      </c>
      <c r="B110">
        <v>3360</v>
      </c>
      <c r="C110">
        <f t="shared" si="27"/>
        <v>107</v>
      </c>
      <c r="D110">
        <f t="shared" si="32"/>
        <v>101</v>
      </c>
      <c r="E110">
        <f t="shared" si="26"/>
        <v>1315</v>
      </c>
      <c r="F110">
        <v>101</v>
      </c>
      <c r="G110">
        <f t="shared" si="31"/>
        <v>2</v>
      </c>
      <c r="H110">
        <f t="shared" si="34"/>
        <v>14</v>
      </c>
      <c r="I110">
        <v>2236</v>
      </c>
      <c r="J110">
        <f t="shared" si="28"/>
        <v>147</v>
      </c>
      <c r="K110">
        <f t="shared" si="25"/>
        <v>1023</v>
      </c>
      <c r="L110">
        <f t="shared" si="33"/>
        <v>1140.2624120910375</v>
      </c>
      <c r="M110">
        <f t="shared" si="29"/>
        <v>0.96056338028169019</v>
      </c>
      <c r="N110">
        <f t="shared" si="30"/>
        <v>1.0169110490487476</v>
      </c>
      <c r="O110">
        <f t="shared" si="35"/>
        <v>1.1561086010476798</v>
      </c>
      <c r="P110">
        <f t="shared" si="36"/>
        <v>0.94285714285714284</v>
      </c>
      <c r="Q110" s="6">
        <f t="shared" si="37"/>
        <v>0.15610860104767976</v>
      </c>
      <c r="R110" s="6">
        <f t="shared" si="38"/>
        <v>-5.7142857142857162E-2</v>
      </c>
    </row>
    <row r="111" spans="1:18" x14ac:dyDescent="0.3">
      <c r="A111" s="1">
        <v>44016</v>
      </c>
      <c r="B111">
        <v>3577</v>
      </c>
      <c r="C111">
        <f t="shared" si="27"/>
        <v>217</v>
      </c>
      <c r="D111">
        <f t="shared" si="32"/>
        <v>100.42857142857143</v>
      </c>
      <c r="E111">
        <f t="shared" si="26"/>
        <v>1474</v>
      </c>
      <c r="F111">
        <v>105</v>
      </c>
      <c r="G111">
        <f t="shared" si="31"/>
        <v>4</v>
      </c>
      <c r="H111">
        <f t="shared" si="34"/>
        <v>18</v>
      </c>
      <c r="I111">
        <v>2236</v>
      </c>
      <c r="J111">
        <f t="shared" si="28"/>
        <v>0</v>
      </c>
      <c r="K111">
        <f t="shared" si="25"/>
        <v>1236</v>
      </c>
      <c r="L111">
        <f t="shared" si="33"/>
        <v>1164.9818777833777</v>
      </c>
      <c r="M111">
        <f t="shared" si="29"/>
        <v>1.2082111436950147</v>
      </c>
      <c r="N111">
        <f t="shared" si="30"/>
        <v>1.0216787516892794</v>
      </c>
      <c r="O111">
        <f t="shared" si="35"/>
        <v>1.1551869418889569</v>
      </c>
      <c r="P111">
        <f t="shared" si="36"/>
        <v>1.376391982182628</v>
      </c>
      <c r="Q111" s="6">
        <f t="shared" si="37"/>
        <v>0.15518694188895688</v>
      </c>
      <c r="R111" s="6">
        <f t="shared" si="38"/>
        <v>0.37639198218262804</v>
      </c>
    </row>
    <row r="112" spans="1:18" x14ac:dyDescent="0.3">
      <c r="A112" s="1">
        <v>44017</v>
      </c>
      <c r="B112">
        <f>SQRT(B111*B113)</f>
        <v>3633.060693134647</v>
      </c>
      <c r="C112">
        <f t="shared" si="27"/>
        <v>56.060693134646954</v>
      </c>
      <c r="D112">
        <f t="shared" si="32"/>
        <v>96.243620821477961</v>
      </c>
      <c r="E112">
        <f t="shared" si="26"/>
        <v>1486.0218020104085</v>
      </c>
      <c r="F112">
        <f>SQRT(F111*F113)</f>
        <v>108.92658077806354</v>
      </c>
      <c r="G112">
        <f t="shared" si="31"/>
        <v>3.9265807780635384</v>
      </c>
      <c r="H112">
        <f t="shared" si="34"/>
        <v>19.461503792683374</v>
      </c>
      <c r="I112">
        <f>SQRT(I111*I113)</f>
        <v>2274.1741358128229</v>
      </c>
      <c r="J112">
        <f t="shared" si="28"/>
        <v>38.174135812822897</v>
      </c>
      <c r="K112">
        <f t="shared" si="25"/>
        <v>1249.9599765437606</v>
      </c>
      <c r="L112">
        <f t="shared" si="33"/>
        <v>1186.9882858426299</v>
      </c>
      <c r="M112">
        <f t="shared" si="29"/>
        <v>1.011294479404337</v>
      </c>
      <c r="N112">
        <f t="shared" si="30"/>
        <v>1.0188899144947421</v>
      </c>
      <c r="O112">
        <f t="shared" si="35"/>
        <v>1.1474298211333622</v>
      </c>
      <c r="P112">
        <f t="shared" si="36"/>
        <v>1.2388881924237582</v>
      </c>
      <c r="Q112" s="6">
        <f t="shared" si="37"/>
        <v>0.14742982113336223</v>
      </c>
      <c r="R112" s="6">
        <f t="shared" si="38"/>
        <v>0.23888819242375825</v>
      </c>
    </row>
    <row r="113" spans="1:18" x14ac:dyDescent="0.3">
      <c r="A113" s="1">
        <v>44018</v>
      </c>
      <c r="B113">
        <v>3690</v>
      </c>
      <c r="C113">
        <f t="shared" si="27"/>
        <v>56.939306865353046</v>
      </c>
      <c r="D113">
        <f t="shared" si="32"/>
        <v>101.52667419178657</v>
      </c>
      <c r="E113">
        <f t="shared" si="26"/>
        <v>1498</v>
      </c>
      <c r="F113">
        <v>113</v>
      </c>
      <c r="G113">
        <f t="shared" si="31"/>
        <v>4.0734192219364616</v>
      </c>
      <c r="H113">
        <f t="shared" si="34"/>
        <v>21</v>
      </c>
      <c r="I113">
        <v>2313</v>
      </c>
      <c r="J113">
        <f t="shared" si="28"/>
        <v>38.825864187177103</v>
      </c>
      <c r="K113">
        <f t="shared" si="25"/>
        <v>1264</v>
      </c>
      <c r="L113">
        <f t="shared" si="33"/>
        <v>1217.7266247790831</v>
      </c>
      <c r="M113">
        <f t="shared" si="29"/>
        <v>1.0112323784118762</v>
      </c>
      <c r="N113">
        <f t="shared" si="30"/>
        <v>1.0258960760633222</v>
      </c>
      <c r="O113">
        <f t="shared" si="35"/>
        <v>1.1622190238271923</v>
      </c>
      <c r="P113">
        <f t="shared" si="36"/>
        <v>1.1245551601423487</v>
      </c>
      <c r="Q113" s="6">
        <f t="shared" si="37"/>
        <v>0.16221902382719233</v>
      </c>
      <c r="R113" s="6">
        <f t="shared" si="38"/>
        <v>0.12455516014234869</v>
      </c>
    </row>
    <row r="114" spans="1:18" x14ac:dyDescent="0.3">
      <c r="A114" s="1">
        <v>44019</v>
      </c>
      <c r="B114">
        <v>3776</v>
      </c>
      <c r="C114">
        <f t="shared" si="27"/>
        <v>86</v>
      </c>
      <c r="D114">
        <f t="shared" si="32"/>
        <v>100.14285714285714</v>
      </c>
      <c r="E114">
        <f t="shared" si="26"/>
        <v>1411</v>
      </c>
      <c r="F114">
        <v>113</v>
      </c>
      <c r="G114">
        <f t="shared" si="31"/>
        <v>0</v>
      </c>
      <c r="H114">
        <f t="shared" si="34"/>
        <v>20</v>
      </c>
      <c r="I114">
        <v>2422</v>
      </c>
      <c r="J114">
        <f t="shared" si="28"/>
        <v>109</v>
      </c>
      <c r="K114">
        <f t="shared" si="25"/>
        <v>1241</v>
      </c>
      <c r="L114">
        <f t="shared" si="33"/>
        <v>1258.7443289415646</v>
      </c>
      <c r="M114">
        <f t="shared" si="29"/>
        <v>0.98180379746835444</v>
      </c>
      <c r="N114">
        <f t="shared" si="30"/>
        <v>1.0336838361975726</v>
      </c>
      <c r="O114">
        <f t="shared" si="35"/>
        <v>1.2115080145883523</v>
      </c>
      <c r="P114">
        <f t="shared" si="36"/>
        <v>1.1619850187265917</v>
      </c>
      <c r="Q114" s="6">
        <f t="shared" si="37"/>
        <v>0.21150801458835233</v>
      </c>
      <c r="R114" s="6">
        <f t="shared" si="38"/>
        <v>0.16198501872659166</v>
      </c>
    </row>
    <row r="115" spans="1:18" x14ac:dyDescent="0.3">
      <c r="A115" s="1">
        <v>44020</v>
      </c>
      <c r="B115">
        <f>(B117/B114)^(1/3)*B114</f>
        <v>3868.7053457503457</v>
      </c>
      <c r="C115">
        <f t="shared" si="27"/>
        <v>92.705345750345714</v>
      </c>
      <c r="D115">
        <f t="shared" si="32"/>
        <v>69.571428571428569</v>
      </c>
      <c r="E115">
        <f t="shared" si="26"/>
        <v>1406.7053457503457</v>
      </c>
      <c r="F115">
        <f>(F117/F114)^(1/3)*F114</f>
        <v>114.9656103850771</v>
      </c>
      <c r="G115">
        <f t="shared" si="31"/>
        <v>1.965610385077099</v>
      </c>
      <c r="H115">
        <f t="shared" si="34"/>
        <v>19.965610385077099</v>
      </c>
      <c r="I115">
        <f>(I117/I114)^(1/3)*I114</f>
        <v>2496.3602912061965</v>
      </c>
      <c r="J115">
        <f t="shared" si="28"/>
        <v>74.360291206196507</v>
      </c>
      <c r="K115">
        <f t="shared" si="25"/>
        <v>1257.3794441590721</v>
      </c>
      <c r="L115">
        <f t="shared" si="33"/>
        <v>1266.457327672683</v>
      </c>
      <c r="M115">
        <f t="shared" si="29"/>
        <v>1.0131985851402676</v>
      </c>
      <c r="N115">
        <f t="shared" si="30"/>
        <v>1.0061275340462539</v>
      </c>
      <c r="O115">
        <f t="shared" si="35"/>
        <v>1.1645523627492733</v>
      </c>
      <c r="P115">
        <f t="shared" si="36"/>
        <v>1.1399632313318877</v>
      </c>
      <c r="Q115" s="6">
        <f t="shared" si="37"/>
        <v>0.16455236274927332</v>
      </c>
      <c r="R115" s="6">
        <f t="shared" si="38"/>
        <v>0.13996323133188771</v>
      </c>
    </row>
    <row r="116" spans="1:18" x14ac:dyDescent="0.3">
      <c r="A116" s="1">
        <v>44021</v>
      </c>
      <c r="B116">
        <f>(B117/B114)^(1/3)*B115</f>
        <v>3963.686719342506</v>
      </c>
      <c r="C116">
        <f t="shared" si="27"/>
        <v>94.981373592160253</v>
      </c>
      <c r="D116">
        <f t="shared" si="32"/>
        <v>78.94539235676173</v>
      </c>
      <c r="E116">
        <f t="shared" si="26"/>
        <v>1402.686719342506</v>
      </c>
      <c r="F116">
        <f>(F117/F114)^(1/3)*F115</f>
        <v>116.96541213463139</v>
      </c>
      <c r="G116">
        <f t="shared" si="31"/>
        <v>1.9998017495542939</v>
      </c>
      <c r="H116">
        <f t="shared" si="34"/>
        <v>17.965412134631393</v>
      </c>
      <c r="I116">
        <f>(I117/I114)^(1/3)*I115</f>
        <v>2573.0035935223314</v>
      </c>
      <c r="J116">
        <f t="shared" si="28"/>
        <v>76.64330231613485</v>
      </c>
      <c r="K116">
        <f t="shared" si="25"/>
        <v>1273.717713685543</v>
      </c>
      <c r="L116">
        <f t="shared" si="33"/>
        <v>1282.0340723479387</v>
      </c>
      <c r="M116">
        <f t="shared" si="29"/>
        <v>1.0129939053818378</v>
      </c>
      <c r="N116">
        <f t="shared" si="30"/>
        <v>1.0122994627097941</v>
      </c>
      <c r="O116">
        <f t="shared" si="35"/>
        <v>1.1433461277012549</v>
      </c>
      <c r="P116">
        <f t="shared" si="36"/>
        <v>1.1959790738831391</v>
      </c>
      <c r="Q116" s="6">
        <f t="shared" si="37"/>
        <v>0.14334612770125488</v>
      </c>
      <c r="R116" s="6">
        <f t="shared" si="38"/>
        <v>0.19597907388313907</v>
      </c>
    </row>
    <row r="117" spans="1:18" x14ac:dyDescent="0.3">
      <c r="A117" s="1">
        <v>44022</v>
      </c>
      <c r="B117">
        <v>4061</v>
      </c>
      <c r="C117">
        <f t="shared" si="27"/>
        <v>97.313280657494033</v>
      </c>
      <c r="D117">
        <f t="shared" si="32"/>
        <v>88.714285714285708</v>
      </c>
      <c r="E117">
        <f t="shared" si="26"/>
        <v>1311</v>
      </c>
      <c r="F117">
        <v>119</v>
      </c>
      <c r="G117">
        <f t="shared" si="31"/>
        <v>2.0345878653686071</v>
      </c>
      <c r="H117">
        <f t="shared" si="34"/>
        <v>18</v>
      </c>
      <c r="I117">
        <v>2652</v>
      </c>
      <c r="J117">
        <f t="shared" si="28"/>
        <v>78.996406477668643</v>
      </c>
      <c r="K117">
        <f t="shared" si="25"/>
        <v>1290</v>
      </c>
      <c r="L117">
        <f t="shared" si="33"/>
        <v>1305.6143220976103</v>
      </c>
      <c r="M117">
        <f t="shared" si="29"/>
        <v>1.0127832769690732</v>
      </c>
      <c r="N117">
        <f t="shared" si="30"/>
        <v>1.0183928417023163</v>
      </c>
      <c r="O117">
        <f t="shared" si="35"/>
        <v>1.1450121553190085</v>
      </c>
      <c r="P117">
        <f t="shared" si="36"/>
        <v>1.2609970674486803</v>
      </c>
      <c r="Q117" s="6">
        <f t="shared" si="37"/>
        <v>0.14501215531900846</v>
      </c>
      <c r="R117" s="6">
        <f t="shared" si="38"/>
        <v>0.26099706744868034</v>
      </c>
    </row>
    <row r="118" spans="1:18" x14ac:dyDescent="0.3">
      <c r="A118" s="1">
        <v>44023</v>
      </c>
      <c r="B118">
        <v>4064</v>
      </c>
      <c r="C118">
        <f t="shared" si="27"/>
        <v>3</v>
      </c>
      <c r="D118">
        <f t="shared" si="32"/>
        <v>92.285714285714292</v>
      </c>
      <c r="E118">
        <f t="shared" si="26"/>
        <v>1301</v>
      </c>
      <c r="F118">
        <v>122</v>
      </c>
      <c r="G118">
        <f t="shared" si="31"/>
        <v>3</v>
      </c>
      <c r="H118">
        <f t="shared" si="34"/>
        <v>17</v>
      </c>
      <c r="I118">
        <v>2652</v>
      </c>
      <c r="J118">
        <f t="shared" si="28"/>
        <v>0</v>
      </c>
      <c r="K118">
        <f t="shared" si="25"/>
        <v>1290</v>
      </c>
      <c r="L118">
        <f t="shared" si="33"/>
        <v>1336.0197206397625</v>
      </c>
      <c r="M118">
        <f t="shared" si="29"/>
        <v>1</v>
      </c>
      <c r="N118">
        <f t="shared" si="30"/>
        <v>1.023288193172776</v>
      </c>
      <c r="O118">
        <f t="shared" si="35"/>
        <v>1.1468158828202719</v>
      </c>
      <c r="P118">
        <f t="shared" si="36"/>
        <v>1.0436893203883495</v>
      </c>
      <c r="Q118" s="6">
        <f t="shared" si="37"/>
        <v>0.14681588282027191</v>
      </c>
      <c r="R118" s="6">
        <f t="shared" si="38"/>
        <v>4.3689320388349495E-2</v>
      </c>
    </row>
    <row r="119" spans="1:18" x14ac:dyDescent="0.3">
      <c r="A119" s="1">
        <v>44024</v>
      </c>
      <c r="B119">
        <f>SQRT(B118*B120)</f>
        <v>4185.678439631979</v>
      </c>
      <c r="C119">
        <f t="shared" si="27"/>
        <v>121.67843963197902</v>
      </c>
      <c r="D119">
        <f t="shared" si="32"/>
        <v>82.184950607093469</v>
      </c>
      <c r="E119">
        <f t="shared" si="26"/>
        <v>1314.7850246825492</v>
      </c>
      <c r="F119">
        <f>SQRT(F118*F120)</f>
        <v>123.98386991863094</v>
      </c>
      <c r="G119">
        <f t="shared" si="31"/>
        <v>1.9838699186309441</v>
      </c>
      <c r="H119">
        <f t="shared" si="34"/>
        <v>15.057289140567406</v>
      </c>
      <c r="I119">
        <f>SQRT(I118*I120)</f>
        <v>2700.0644436753728</v>
      </c>
      <c r="J119">
        <f t="shared" si="28"/>
        <v>48.064443675372786</v>
      </c>
      <c r="K119">
        <f t="shared" si="25"/>
        <v>1361.6301260379751</v>
      </c>
      <c r="L119">
        <f t="shared" si="33"/>
        <v>1349.5112983886677</v>
      </c>
      <c r="M119">
        <f t="shared" si="29"/>
        <v>1.0555272294868023</v>
      </c>
      <c r="N119">
        <f t="shared" si="30"/>
        <v>1.0100983372778694</v>
      </c>
      <c r="O119">
        <f t="shared" si="35"/>
        <v>1.1369204856395567</v>
      </c>
      <c r="P119">
        <f t="shared" si="36"/>
        <v>1.0893389801191806</v>
      </c>
      <c r="Q119" s="6">
        <f t="shared" si="37"/>
        <v>0.13692048563955672</v>
      </c>
      <c r="R119" s="6">
        <f t="shared" si="38"/>
        <v>8.9338980119180622E-2</v>
      </c>
    </row>
    <row r="120" spans="1:18" x14ac:dyDescent="0.3">
      <c r="A120" s="1">
        <v>44025</v>
      </c>
      <c r="B120">
        <v>4311</v>
      </c>
      <c r="C120">
        <f t="shared" si="27"/>
        <v>125.32156036802098</v>
      </c>
      <c r="D120">
        <f t="shared" si="32"/>
        <v>70.473325808213431</v>
      </c>
      <c r="E120">
        <f t="shared" si="26"/>
        <v>1328</v>
      </c>
      <c r="F120">
        <v>126</v>
      </c>
      <c r="G120">
        <f t="shared" si="31"/>
        <v>2.0161300813690559</v>
      </c>
      <c r="H120">
        <f t="shared" si="34"/>
        <v>13</v>
      </c>
      <c r="I120">
        <v>2749</v>
      </c>
      <c r="J120">
        <f t="shared" si="28"/>
        <v>48.935556324627214</v>
      </c>
      <c r="K120">
        <f t="shared" ref="K120:K183" si="39">B120-F120-I120</f>
        <v>1436</v>
      </c>
      <c r="L120">
        <f t="shared" si="33"/>
        <v>1351.6627193487714</v>
      </c>
      <c r="M120">
        <f t="shared" si="29"/>
        <v>1.0546182641966242</v>
      </c>
      <c r="N120">
        <f t="shared" si="30"/>
        <v>1.0015942222659955</v>
      </c>
      <c r="O120">
        <f t="shared" si="35"/>
        <v>1.1099886393581866</v>
      </c>
      <c r="P120">
        <f t="shared" si="36"/>
        <v>1.1360759493670887</v>
      </c>
      <c r="Q120" s="6">
        <f t="shared" si="37"/>
        <v>0.10998863935818659</v>
      </c>
      <c r="R120" s="6">
        <f t="shared" si="38"/>
        <v>0.13607594936708867</v>
      </c>
    </row>
    <row r="121" spans="1:18" x14ac:dyDescent="0.3">
      <c r="A121" s="1">
        <v>44026</v>
      </c>
      <c r="B121">
        <v>4422</v>
      </c>
      <c r="C121">
        <f t="shared" si="27"/>
        <v>111</v>
      </c>
      <c r="D121">
        <f t="shared" si="32"/>
        <v>97.142857142857139</v>
      </c>
      <c r="E121">
        <f t="shared" si="26"/>
        <v>1349</v>
      </c>
      <c r="F121">
        <v>130</v>
      </c>
      <c r="G121">
        <f t="shared" si="31"/>
        <v>4</v>
      </c>
      <c r="H121">
        <f t="shared" si="34"/>
        <v>17</v>
      </c>
      <c r="I121">
        <v>2834</v>
      </c>
      <c r="J121">
        <f t="shared" si="28"/>
        <v>85</v>
      </c>
      <c r="K121">
        <f t="shared" si="39"/>
        <v>1458</v>
      </c>
      <c r="L121">
        <f t="shared" si="33"/>
        <v>1377.0660058643441</v>
      </c>
      <c r="M121">
        <f t="shared" si="29"/>
        <v>1.0153203342618384</v>
      </c>
      <c r="N121">
        <f t="shared" si="30"/>
        <v>1.018794101629001</v>
      </c>
      <c r="O121">
        <f t="shared" si="35"/>
        <v>1.0939997696134784</v>
      </c>
      <c r="P121">
        <f t="shared" si="36"/>
        <v>1.1748589846897664</v>
      </c>
      <c r="Q121" s="6">
        <f t="shared" si="37"/>
        <v>9.3999769613478446E-2</v>
      </c>
      <c r="R121" s="6">
        <f t="shared" si="38"/>
        <v>0.17485898468976635</v>
      </c>
    </row>
    <row r="122" spans="1:18" x14ac:dyDescent="0.3">
      <c r="A122" s="1">
        <v>44027</v>
      </c>
      <c r="B122">
        <v>4444</v>
      </c>
      <c r="C122">
        <f t="shared" si="27"/>
        <v>22</v>
      </c>
      <c r="D122">
        <f t="shared" si="32"/>
        <v>107.42857142857143</v>
      </c>
      <c r="E122">
        <f t="shared" si="26"/>
        <v>1249</v>
      </c>
      <c r="F122">
        <v>132</v>
      </c>
      <c r="G122">
        <f t="shared" si="31"/>
        <v>2</v>
      </c>
      <c r="H122">
        <f t="shared" si="34"/>
        <v>17.034389614922901</v>
      </c>
      <c r="I122">
        <v>2963</v>
      </c>
      <c r="J122">
        <f t="shared" si="28"/>
        <v>129</v>
      </c>
      <c r="K122">
        <f t="shared" si="39"/>
        <v>1349</v>
      </c>
      <c r="L122">
        <f t="shared" si="33"/>
        <v>1399.5262433479922</v>
      </c>
      <c r="M122">
        <f t="shared" si="29"/>
        <v>0.92524005486968453</v>
      </c>
      <c r="N122">
        <f t="shared" si="30"/>
        <v>1.0163102112665621</v>
      </c>
      <c r="O122">
        <f t="shared" si="35"/>
        <v>1.1050717720745038</v>
      </c>
      <c r="P122">
        <f t="shared" si="36"/>
        <v>1.0728662745892137</v>
      </c>
      <c r="Q122" s="6">
        <f t="shared" si="37"/>
        <v>0.1050717720745038</v>
      </c>
      <c r="R122" s="6">
        <f t="shared" si="38"/>
        <v>7.2866274589213686E-2</v>
      </c>
    </row>
    <row r="123" spans="1:18" x14ac:dyDescent="0.3">
      <c r="A123" s="1">
        <v>44028</v>
      </c>
      <c r="B123">
        <v>4457</v>
      </c>
      <c r="C123">
        <f t="shared" si="27"/>
        <v>13</v>
      </c>
      <c r="D123">
        <f t="shared" si="32"/>
        <v>92.327867175597675</v>
      </c>
      <c r="E123">
        <f t="shared" si="26"/>
        <v>1204</v>
      </c>
      <c r="F123">
        <v>137</v>
      </c>
      <c r="G123">
        <f t="shared" si="31"/>
        <v>5</v>
      </c>
      <c r="H123">
        <f t="shared" si="34"/>
        <v>20.034587865368607</v>
      </c>
      <c r="I123">
        <v>3032</v>
      </c>
      <c r="J123">
        <f t="shared" si="28"/>
        <v>69</v>
      </c>
      <c r="K123">
        <f t="shared" si="39"/>
        <v>1288</v>
      </c>
      <c r="L123">
        <f t="shared" si="33"/>
        <v>1398.3816564186207</v>
      </c>
      <c r="M123">
        <f t="shared" si="29"/>
        <v>0.95478131949592293</v>
      </c>
      <c r="N123">
        <f t="shared" si="30"/>
        <v>0.99918216115288161</v>
      </c>
      <c r="O123">
        <f t="shared" si="35"/>
        <v>1.0907523337953109</v>
      </c>
      <c r="P123">
        <f t="shared" si="36"/>
        <v>1.0112130703381135</v>
      </c>
      <c r="Q123" s="6">
        <f t="shared" si="37"/>
        <v>9.0752333795310891E-2</v>
      </c>
      <c r="R123" s="6">
        <f t="shared" si="38"/>
        <v>1.1213070338113473E-2</v>
      </c>
    </row>
    <row r="124" spans="1:18" x14ac:dyDescent="0.3">
      <c r="A124" s="1">
        <v>44029</v>
      </c>
      <c r="B124">
        <v>4741</v>
      </c>
      <c r="C124">
        <f t="shared" si="27"/>
        <v>284</v>
      </c>
      <c r="D124">
        <f t="shared" si="32"/>
        <v>76.714285714285708</v>
      </c>
      <c r="E124">
        <f t="shared" si="26"/>
        <v>1381</v>
      </c>
      <c r="F124">
        <v>143</v>
      </c>
      <c r="G124">
        <f t="shared" si="31"/>
        <v>6</v>
      </c>
      <c r="H124">
        <f t="shared" si="34"/>
        <v>24</v>
      </c>
      <c r="I124">
        <v>3128.4151581043884</v>
      </c>
      <c r="J124">
        <f t="shared" si="28"/>
        <v>96.415158104388411</v>
      </c>
      <c r="K124">
        <f t="shared" si="39"/>
        <v>1469.5848418956116</v>
      </c>
      <c r="L124">
        <f t="shared" si="33"/>
        <v>1372.5568807047339</v>
      </c>
      <c r="M124">
        <f t="shared" si="29"/>
        <v>1.1409820201052885</v>
      </c>
      <c r="N124">
        <f t="shared" si="30"/>
        <v>0.98153238381285246</v>
      </c>
      <c r="O124">
        <f t="shared" si="35"/>
        <v>1.0512728433459377</v>
      </c>
      <c r="P124">
        <f t="shared" si="36"/>
        <v>1.1392130557330322</v>
      </c>
      <c r="Q124" s="6">
        <f t="shared" si="37"/>
        <v>5.1272843345937735E-2</v>
      </c>
      <c r="R124" s="6">
        <f t="shared" si="38"/>
        <v>0.13921305573303222</v>
      </c>
    </row>
    <row r="125" spans="1:18" x14ac:dyDescent="0.3">
      <c r="A125" s="1">
        <v>44030</v>
      </c>
      <c r="B125">
        <v>4816</v>
      </c>
      <c r="C125">
        <f t="shared" si="27"/>
        <v>75</v>
      </c>
      <c r="D125">
        <f t="shared" si="32"/>
        <v>71.428571428571431</v>
      </c>
      <c r="E125">
        <f t="shared" si="26"/>
        <v>1239</v>
      </c>
      <c r="F125">
        <v>144</v>
      </c>
      <c r="G125">
        <f t="shared" si="31"/>
        <v>1</v>
      </c>
      <c r="H125">
        <f t="shared" si="34"/>
        <v>22</v>
      </c>
      <c r="I125">
        <v>3227.3131018596096</v>
      </c>
      <c r="J125">
        <f t="shared" si="28"/>
        <v>98.897943755221149</v>
      </c>
      <c r="K125">
        <f t="shared" si="39"/>
        <v>1444.6868981403904</v>
      </c>
      <c r="L125">
        <f t="shared" si="33"/>
        <v>1338.8105883063604</v>
      </c>
      <c r="M125">
        <f t="shared" si="29"/>
        <v>0.98305783848239381</v>
      </c>
      <c r="N125">
        <f t="shared" si="30"/>
        <v>0.97541355635400218</v>
      </c>
      <c r="O125">
        <f t="shared" si="35"/>
        <v>1.0020889419695553</v>
      </c>
      <c r="P125">
        <f t="shared" si="36"/>
        <v>1.1199123241398377</v>
      </c>
      <c r="Q125" s="6">
        <f t="shared" si="37"/>
        <v>2.0889419695553357E-3</v>
      </c>
      <c r="R125" s="6">
        <f t="shared" si="38"/>
        <v>0.11991232413983766</v>
      </c>
    </row>
    <row r="126" spans="1:18" x14ac:dyDescent="0.3">
      <c r="A126" s="1">
        <v>44031</v>
      </c>
      <c r="B126">
        <f>SQRT(B125*B127)</f>
        <v>4831.9735098611627</v>
      </c>
      <c r="C126">
        <f t="shared" si="27"/>
        <v>15.973509861162711</v>
      </c>
      <c r="D126">
        <f t="shared" si="32"/>
        <v>128.71428571428572</v>
      </c>
      <c r="E126">
        <f t="shared" si="26"/>
        <v>1198.9128167265158</v>
      </c>
      <c r="F126">
        <f>SQRT(F125*F127)</f>
        <v>149.39879517586479</v>
      </c>
      <c r="G126">
        <f t="shared" si="31"/>
        <v>5.398795175864791</v>
      </c>
      <c r="H126">
        <f t="shared" si="34"/>
        <v>25.414925257233847</v>
      </c>
      <c r="I126">
        <v>3328.7206472334296</v>
      </c>
      <c r="J126">
        <f t="shared" si="28"/>
        <v>101.40754537382008</v>
      </c>
      <c r="K126">
        <f t="shared" si="39"/>
        <v>1353.8540674518686</v>
      </c>
      <c r="L126">
        <f t="shared" si="33"/>
        <v>1363.078683110436</v>
      </c>
      <c r="M126">
        <f t="shared" si="29"/>
        <v>0.93712628611400683</v>
      </c>
      <c r="N126">
        <f t="shared" si="30"/>
        <v>1.0181266080624412</v>
      </c>
      <c r="O126">
        <f t="shared" si="35"/>
        <v>1.0100535540072677</v>
      </c>
      <c r="P126">
        <f t="shared" si="36"/>
        <v>0.99428915500809822</v>
      </c>
      <c r="Q126" s="6">
        <f t="shared" si="37"/>
        <v>1.0053554007267707E-2</v>
      </c>
      <c r="R126" s="6">
        <f t="shared" si="38"/>
        <v>-5.7108449919017756E-3</v>
      </c>
    </row>
    <row r="127" spans="1:18" x14ac:dyDescent="0.3">
      <c r="A127" s="1">
        <v>44032</v>
      </c>
      <c r="B127">
        <v>4848</v>
      </c>
      <c r="C127">
        <f t="shared" si="27"/>
        <v>16.026490138837289</v>
      </c>
      <c r="D127">
        <f t="shared" si="32"/>
        <v>171.57142857142858</v>
      </c>
      <c r="E127">
        <f t="shared" si="26"/>
        <v>1158</v>
      </c>
      <c r="F127">
        <v>155</v>
      </c>
      <c r="G127">
        <f t="shared" si="31"/>
        <v>5.601204824135209</v>
      </c>
      <c r="H127">
        <f t="shared" si="34"/>
        <v>29</v>
      </c>
      <c r="I127">
        <v>3432.6624657726602</v>
      </c>
      <c r="J127">
        <f t="shared" si="28"/>
        <v>103.94181853923055</v>
      </c>
      <c r="K127">
        <f t="shared" si="39"/>
        <v>1260.3375342273398</v>
      </c>
      <c r="L127">
        <f t="shared" si="33"/>
        <v>1421.1800501435205</v>
      </c>
      <c r="M127">
        <f t="shared" si="29"/>
        <v>0.93092569171761685</v>
      </c>
      <c r="N127">
        <f t="shared" si="30"/>
        <v>1.042625101362822</v>
      </c>
      <c r="O127">
        <f t="shared" si="35"/>
        <v>1.0514309744580679</v>
      </c>
      <c r="P127">
        <f t="shared" si="36"/>
        <v>0.87767237759564054</v>
      </c>
      <c r="Q127" s="6">
        <f t="shared" si="37"/>
        <v>5.143097445806788E-2</v>
      </c>
      <c r="R127" s="6">
        <f t="shared" si="38"/>
        <v>-0.12232762240435946</v>
      </c>
    </row>
    <row r="128" spans="1:18" x14ac:dyDescent="0.3">
      <c r="A128" s="1">
        <v>44033</v>
      </c>
      <c r="B128">
        <v>4922</v>
      </c>
      <c r="C128">
        <f t="shared" si="27"/>
        <v>74</v>
      </c>
      <c r="D128">
        <f t="shared" si="32"/>
        <v>176.28571428571428</v>
      </c>
      <c r="E128">
        <f t="shared" si="26"/>
        <v>1146</v>
      </c>
      <c r="F128">
        <v>158</v>
      </c>
      <c r="G128">
        <f t="shared" si="31"/>
        <v>3</v>
      </c>
      <c r="H128">
        <f t="shared" si="34"/>
        <v>28</v>
      </c>
      <c r="I128">
        <v>3539.1609216884744</v>
      </c>
      <c r="J128">
        <f t="shared" si="28"/>
        <v>106.49845591581425</v>
      </c>
      <c r="K128">
        <f t="shared" si="39"/>
        <v>1224.8390783115256</v>
      </c>
      <c r="L128">
        <f t="shared" si="33"/>
        <v>1476.4878708173997</v>
      </c>
      <c r="M128">
        <f t="shared" si="29"/>
        <v>0.97183416747357532</v>
      </c>
      <c r="N128">
        <f t="shared" si="30"/>
        <v>1.038916828777813</v>
      </c>
      <c r="O128">
        <f t="shared" si="35"/>
        <v>1.0721983292955164</v>
      </c>
      <c r="P128">
        <f t="shared" si="36"/>
        <v>0.84008167236730147</v>
      </c>
      <c r="Q128" s="6">
        <f t="shared" si="37"/>
        <v>7.2198329295516395E-2</v>
      </c>
      <c r="R128" s="6">
        <f t="shared" si="38"/>
        <v>-0.15991832763269853</v>
      </c>
    </row>
    <row r="129" spans="1:18" x14ac:dyDescent="0.3">
      <c r="A129" s="1">
        <v>44034</v>
      </c>
      <c r="B129">
        <v>5345</v>
      </c>
      <c r="C129">
        <f t="shared" si="27"/>
        <v>423</v>
      </c>
      <c r="D129">
        <f t="shared" si="32"/>
        <v>166.71428571428572</v>
      </c>
      <c r="E129">
        <f t="shared" si="26"/>
        <v>1476.2946542496543</v>
      </c>
      <c r="F129">
        <v>167</v>
      </c>
      <c r="G129">
        <f t="shared" si="31"/>
        <v>9</v>
      </c>
      <c r="H129">
        <f t="shared" si="34"/>
        <v>35</v>
      </c>
      <c r="I129">
        <v>3648.2359070798102</v>
      </c>
      <c r="J129">
        <f t="shared" si="28"/>
        <v>109.07498539133576</v>
      </c>
      <c r="K129">
        <f t="shared" si="39"/>
        <v>1529.7640929201898</v>
      </c>
      <c r="L129">
        <f t="shared" si="33"/>
        <v>1524.4412097393395</v>
      </c>
      <c r="M129">
        <f t="shared" si="29"/>
        <v>1.2489510826426373</v>
      </c>
      <c r="N129">
        <f t="shared" si="30"/>
        <v>1.0324779768731811</v>
      </c>
      <c r="O129">
        <f t="shared" si="35"/>
        <v>1.0892551797331942</v>
      </c>
      <c r="P129">
        <f t="shared" si="36"/>
        <v>1.1339985863011044</v>
      </c>
      <c r="Q129" s="6">
        <f t="shared" si="37"/>
        <v>8.925517973319419E-2</v>
      </c>
      <c r="R129" s="6">
        <f t="shared" si="38"/>
        <v>0.13399858630110439</v>
      </c>
    </row>
    <row r="130" spans="1:18" x14ac:dyDescent="0.3">
      <c r="A130" s="1">
        <v>44035</v>
      </c>
      <c r="B130">
        <v>5658</v>
      </c>
      <c r="C130">
        <f t="shared" si="27"/>
        <v>313</v>
      </c>
      <c r="D130">
        <f t="shared" si="32"/>
        <v>184.93653700396811</v>
      </c>
      <c r="E130">
        <f t="shared" si="26"/>
        <v>1694.313280657494</v>
      </c>
      <c r="F130">
        <v>173</v>
      </c>
      <c r="G130">
        <f t="shared" si="31"/>
        <v>6</v>
      </c>
      <c r="H130">
        <f t="shared" si="34"/>
        <v>36</v>
      </c>
      <c r="I130">
        <v>3759.9046759563712</v>
      </c>
      <c r="J130">
        <f t="shared" si="28"/>
        <v>111.66876887656099</v>
      </c>
      <c r="K130">
        <f t="shared" si="39"/>
        <v>1725.0953240436288</v>
      </c>
      <c r="L130">
        <f t="shared" si="33"/>
        <v>1591.3326188103997</v>
      </c>
      <c r="M130">
        <f t="shared" si="29"/>
        <v>1.1276871591034461</v>
      </c>
      <c r="N130">
        <f t="shared" si="30"/>
        <v>1.0438792973082234</v>
      </c>
      <c r="O130">
        <f t="shared" si="35"/>
        <v>1.1379816171830683</v>
      </c>
      <c r="P130">
        <f t="shared" si="36"/>
        <v>1.3393597236363577</v>
      </c>
      <c r="Q130" s="6">
        <f t="shared" si="37"/>
        <v>0.13798161718306834</v>
      </c>
      <c r="R130" s="6">
        <f t="shared" si="38"/>
        <v>0.33935972363635769</v>
      </c>
    </row>
    <row r="131" spans="1:18" x14ac:dyDescent="0.3">
      <c r="A131" s="1">
        <v>44036</v>
      </c>
      <c r="B131">
        <v>5975</v>
      </c>
      <c r="C131">
        <f t="shared" si="27"/>
        <v>317</v>
      </c>
      <c r="D131">
        <f t="shared" si="32"/>
        <v>203.64310504889662</v>
      </c>
      <c r="E131">
        <f t="shared" si="26"/>
        <v>1914</v>
      </c>
      <c r="F131">
        <v>181</v>
      </c>
      <c r="G131">
        <f t="shared" si="31"/>
        <v>8</v>
      </c>
      <c r="H131">
        <f t="shared" si="34"/>
        <v>38</v>
      </c>
      <c r="I131">
        <v>3874.1816777824015</v>
      </c>
      <c r="J131">
        <f t="shared" si="28"/>
        <v>114.2770018260303</v>
      </c>
      <c r="K131">
        <f t="shared" si="39"/>
        <v>1919.8183222175985</v>
      </c>
      <c r="L131">
        <f t="shared" si="33"/>
        <v>1681.1639419539042</v>
      </c>
      <c r="M131">
        <f t="shared" si="29"/>
        <v>1.1128766598923578</v>
      </c>
      <c r="N131">
        <f t="shared" si="30"/>
        <v>1.0564503750389143</v>
      </c>
      <c r="O131">
        <f t="shared" si="35"/>
        <v>1.2248409997338088</v>
      </c>
      <c r="P131">
        <f t="shared" si="36"/>
        <v>1.3063678036725206</v>
      </c>
      <c r="Q131" s="6">
        <f t="shared" si="37"/>
        <v>0.22484099973380878</v>
      </c>
      <c r="R131" s="6">
        <f t="shared" si="38"/>
        <v>0.30636780367252059</v>
      </c>
    </row>
    <row r="132" spans="1:18" x14ac:dyDescent="0.3">
      <c r="A132" s="1">
        <v>44037</v>
      </c>
      <c r="B132">
        <v>5983</v>
      </c>
      <c r="C132">
        <f t="shared" si="27"/>
        <v>8</v>
      </c>
      <c r="D132">
        <f t="shared" si="32"/>
        <v>214.57142857142858</v>
      </c>
      <c r="E132">
        <f t="shared" si="26"/>
        <v>1919</v>
      </c>
      <c r="F132">
        <v>185</v>
      </c>
      <c r="G132">
        <f t="shared" si="31"/>
        <v>4</v>
      </c>
      <c r="H132">
        <f t="shared" si="34"/>
        <v>41</v>
      </c>
      <c r="I132">
        <v>3991.078391321143</v>
      </c>
      <c r="J132">
        <f t="shared" si="28"/>
        <v>116.89671353874155</v>
      </c>
      <c r="K132">
        <f t="shared" si="39"/>
        <v>1806.921608678857</v>
      </c>
      <c r="L132">
        <f t="shared" si="33"/>
        <v>1786.5254568756086</v>
      </c>
      <c r="M132">
        <f t="shared" si="29"/>
        <v>0.9411940639214581</v>
      </c>
      <c r="N132">
        <f t="shared" si="30"/>
        <v>1.062671767037336</v>
      </c>
      <c r="O132">
        <f t="shared" si="35"/>
        <v>1.3344124049210144</v>
      </c>
      <c r="P132">
        <f t="shared" si="36"/>
        <v>1.2507357898827332</v>
      </c>
      <c r="Q132" s="6">
        <f t="shared" si="37"/>
        <v>0.33441240492101443</v>
      </c>
      <c r="R132" s="6">
        <f t="shared" si="38"/>
        <v>0.25073578988273315</v>
      </c>
    </row>
    <row r="133" spans="1:18" x14ac:dyDescent="0.3">
      <c r="A133" s="1">
        <v>44038</v>
      </c>
      <c r="B133">
        <f>(B135/B132)^(1/3)*B132</f>
        <v>6126.5292688889394</v>
      </c>
      <c r="C133">
        <f t="shared" si="27"/>
        <v>143.52926888893944</v>
      </c>
      <c r="D133">
        <f t="shared" si="32"/>
        <v>186</v>
      </c>
      <c r="E133">
        <f t="shared" si="26"/>
        <v>1940.8508292569604</v>
      </c>
      <c r="F133">
        <f>(F135/F132)^(1/3)*F132</f>
        <v>187.30450735595528</v>
      </c>
      <c r="G133">
        <f t="shared" si="31"/>
        <v>2.3045073559552804</v>
      </c>
      <c r="H133">
        <f t="shared" si="34"/>
        <v>37.905712180090489</v>
      </c>
      <c r="I133">
        <v>4110.6031596172097</v>
      </c>
      <c r="J133">
        <f t="shared" si="28"/>
        <v>119.52476829606667</v>
      </c>
      <c r="K133">
        <f t="shared" si="39"/>
        <v>1828.6216019157746</v>
      </c>
      <c r="L133">
        <f t="shared" si="33"/>
        <v>1851.9895822413953</v>
      </c>
      <c r="M133">
        <f t="shared" si="29"/>
        <v>1.0120093717030612</v>
      </c>
      <c r="N133">
        <f t="shared" si="30"/>
        <v>1.0366432647874353</v>
      </c>
      <c r="O133">
        <f t="shared" si="35"/>
        <v>1.3586813477379778</v>
      </c>
      <c r="P133">
        <f t="shared" si="36"/>
        <v>1.3506785154159791</v>
      </c>
      <c r="Q133" s="6">
        <f t="shared" si="37"/>
        <v>0.35868134773797777</v>
      </c>
      <c r="R133" s="6">
        <f t="shared" si="38"/>
        <v>0.35067851541597905</v>
      </c>
    </row>
    <row r="134" spans="1:18" x14ac:dyDescent="0.3">
      <c r="A134" s="1">
        <v>44039</v>
      </c>
      <c r="B134">
        <f>(B135/B132)^(1/3)*B133</f>
        <v>6273.5017353422763</v>
      </c>
      <c r="C134">
        <f t="shared" si="27"/>
        <v>146.97246645333689</v>
      </c>
      <c r="D134">
        <f t="shared" si="32"/>
        <v>157.85714285714286</v>
      </c>
      <c r="E134">
        <f t="shared" si="26"/>
        <v>1962.5017353422763</v>
      </c>
      <c r="F134">
        <f>(F135/F132)^(1/3)*F133</f>
        <v>189.63772149111949</v>
      </c>
      <c r="G134">
        <f t="shared" si="31"/>
        <v>2.3332141351642122</v>
      </c>
      <c r="H134">
        <f t="shared" si="34"/>
        <v>34.637721491119493</v>
      </c>
      <c r="I134">
        <v>4232.7610270091782</v>
      </c>
      <c r="J134">
        <f t="shared" si="28"/>
        <v>122.15786739196847</v>
      </c>
      <c r="K134">
        <f t="shared" si="39"/>
        <v>1851.1029868419782</v>
      </c>
      <c r="L134">
        <f t="shared" si="33"/>
        <v>1884.4167871251871</v>
      </c>
      <c r="M134">
        <f t="shared" si="29"/>
        <v>1.0122941700473465</v>
      </c>
      <c r="N134">
        <f t="shared" si="30"/>
        <v>1.0175093883868107</v>
      </c>
      <c r="O134">
        <f t="shared" si="35"/>
        <v>1.3259521810307469</v>
      </c>
      <c r="P134">
        <f t="shared" si="36"/>
        <v>1.4687359033362535</v>
      </c>
      <c r="Q134" s="6">
        <f t="shared" si="37"/>
        <v>0.32595218103074686</v>
      </c>
      <c r="R134" s="6">
        <f t="shared" si="38"/>
        <v>0.46873590333625348</v>
      </c>
    </row>
    <row r="135" spans="1:18" x14ac:dyDescent="0.3">
      <c r="A135" s="1">
        <v>44040</v>
      </c>
      <c r="B135">
        <v>6424</v>
      </c>
      <c r="C135">
        <f t="shared" si="27"/>
        <v>150.49826465772367</v>
      </c>
      <c r="D135">
        <f t="shared" si="32"/>
        <v>166.71428571428572</v>
      </c>
      <c r="E135">
        <f t="shared" si="26"/>
        <v>2002</v>
      </c>
      <c r="F135">
        <v>192</v>
      </c>
      <c r="G135">
        <f t="shared" si="31"/>
        <v>2.3622785088805074</v>
      </c>
      <c r="H135">
        <f t="shared" si="34"/>
        <v>34</v>
      </c>
      <c r="I135">
        <v>4357.5535791166967</v>
      </c>
      <c r="J135">
        <f t="shared" si="28"/>
        <v>124.79255210751853</v>
      </c>
      <c r="K135">
        <f t="shared" si="39"/>
        <v>1874.4464208833033</v>
      </c>
      <c r="L135">
        <f t="shared" si="33"/>
        <v>1920.2359712401353</v>
      </c>
      <c r="M135">
        <f t="shared" si="29"/>
        <v>1.012610553927715</v>
      </c>
      <c r="N135">
        <f t="shared" si="30"/>
        <v>1.0190081007342293</v>
      </c>
      <c r="O135">
        <f t="shared" si="35"/>
        <v>1.3005430042422712</v>
      </c>
      <c r="P135">
        <f t="shared" si="36"/>
        <v>1.5303613789554129</v>
      </c>
      <c r="Q135" s="6">
        <f t="shared" si="37"/>
        <v>0.30054300424227121</v>
      </c>
      <c r="R135" s="6">
        <f t="shared" si="38"/>
        <v>0.53036137895541291</v>
      </c>
    </row>
    <row r="136" spans="1:18" x14ac:dyDescent="0.3">
      <c r="A136" s="1">
        <v>44041</v>
      </c>
      <c r="B136">
        <v>6647</v>
      </c>
      <c r="C136">
        <f t="shared" si="27"/>
        <v>223</v>
      </c>
      <c r="D136">
        <f t="shared" si="32"/>
        <v>170.14285714285714</v>
      </c>
      <c r="E136">
        <f t="shared" si="26"/>
        <v>2203</v>
      </c>
      <c r="F136">
        <v>194</v>
      </c>
      <c r="G136">
        <f t="shared" si="31"/>
        <v>2</v>
      </c>
      <c r="H136">
        <f t="shared" si="34"/>
        <v>27</v>
      </c>
      <c r="I136">
        <v>4484.9787867945779</v>
      </c>
      <c r="J136">
        <f t="shared" si="28"/>
        <v>127.42520767788119</v>
      </c>
      <c r="K136">
        <f t="shared" si="39"/>
        <v>1968.0212132054221</v>
      </c>
      <c r="L136">
        <f t="shared" si="33"/>
        <v>1960.0453780651501</v>
      </c>
      <c r="M136">
        <f t="shared" si="29"/>
        <v>1.049921294777806</v>
      </c>
      <c r="N136">
        <f t="shared" si="30"/>
        <v>1.0207315181161327</v>
      </c>
      <c r="O136">
        <f t="shared" si="35"/>
        <v>1.2857467808812999</v>
      </c>
      <c r="P136">
        <f t="shared" si="36"/>
        <v>1.2864867349897309</v>
      </c>
      <c r="Q136" s="6">
        <f t="shared" si="37"/>
        <v>0.2857467808812999</v>
      </c>
      <c r="R136" s="6">
        <f t="shared" si="38"/>
        <v>0.28648673498973087</v>
      </c>
    </row>
    <row r="137" spans="1:18" x14ac:dyDescent="0.3">
      <c r="A137" s="1">
        <v>44042</v>
      </c>
      <c r="B137">
        <v>6763</v>
      </c>
      <c r="C137">
        <f t="shared" si="27"/>
        <v>116</v>
      </c>
      <c r="D137">
        <f t="shared" si="32"/>
        <v>167.27268209981244</v>
      </c>
      <c r="E137">
        <f t="shared" si="26"/>
        <v>2306</v>
      </c>
      <c r="F137">
        <v>200</v>
      </c>
      <c r="G137">
        <f t="shared" si="31"/>
        <v>6</v>
      </c>
      <c r="H137">
        <f t="shared" si="34"/>
        <v>27</v>
      </c>
      <c r="I137">
        <v>4615.0308550896743</v>
      </c>
      <c r="J137">
        <f t="shared" si="28"/>
        <v>130.05206829509643</v>
      </c>
      <c r="K137">
        <f t="shared" si="39"/>
        <v>1947.9691449103257</v>
      </c>
      <c r="L137">
        <f t="shared" si="33"/>
        <v>1994.7472489243155</v>
      </c>
      <c r="M137">
        <f t="shared" si="29"/>
        <v>0.98981105073433806</v>
      </c>
      <c r="N137">
        <f t="shared" si="30"/>
        <v>1.0177046262538172</v>
      </c>
      <c r="O137">
        <f t="shared" si="35"/>
        <v>1.2535074222355149</v>
      </c>
      <c r="P137">
        <f t="shared" si="36"/>
        <v>1.1291950756345916</v>
      </c>
      <c r="Q137" s="6">
        <f t="shared" si="37"/>
        <v>0.25350742223551492</v>
      </c>
      <c r="R137" s="6">
        <f t="shared" si="38"/>
        <v>0.12919507563459165</v>
      </c>
    </row>
    <row r="138" spans="1:18" x14ac:dyDescent="0.3">
      <c r="A138" s="1">
        <v>44043</v>
      </c>
      <c r="B138">
        <v>7142</v>
      </c>
      <c r="C138">
        <f t="shared" si="27"/>
        <v>379</v>
      </c>
      <c r="D138">
        <f t="shared" si="32"/>
        <v>164.21403780824625</v>
      </c>
      <c r="E138">
        <f t="shared" si="26"/>
        <v>2401</v>
      </c>
      <c r="F138">
        <v>204</v>
      </c>
      <c r="G138">
        <f t="shared" si="31"/>
        <v>4</v>
      </c>
      <c r="H138">
        <f t="shared" si="34"/>
        <v>23</v>
      </c>
      <c r="I138">
        <v>4747.7000782740888</v>
      </c>
      <c r="J138">
        <f t="shared" si="28"/>
        <v>132.66922318441448</v>
      </c>
      <c r="K138">
        <f t="shared" si="39"/>
        <v>2190.2999217259112</v>
      </c>
      <c r="L138">
        <f t="shared" si="33"/>
        <v>2023.8665170140066</v>
      </c>
      <c r="M138">
        <f t="shared" si="29"/>
        <v>1.1244017532047414</v>
      </c>
      <c r="N138">
        <f t="shared" si="30"/>
        <v>1.0145979738061521</v>
      </c>
      <c r="O138">
        <f t="shared" si="35"/>
        <v>1.2038483972370964</v>
      </c>
      <c r="P138">
        <f t="shared" si="36"/>
        <v>1.140889164551715</v>
      </c>
      <c r="Q138" s="6">
        <f t="shared" si="37"/>
        <v>0.20384839723709636</v>
      </c>
      <c r="R138" s="6">
        <f t="shared" si="38"/>
        <v>0.14088916455171496</v>
      </c>
    </row>
    <row r="139" spans="1:18" x14ac:dyDescent="0.3">
      <c r="A139" s="1">
        <v>44044</v>
      </c>
      <c r="B139">
        <v>7174</v>
      </c>
      <c r="C139">
        <f t="shared" si="27"/>
        <v>32</v>
      </c>
      <c r="D139">
        <f t="shared" si="32"/>
        <v>180</v>
      </c>
      <c r="E139">
        <f t="shared" si="26"/>
        <v>2358</v>
      </c>
      <c r="F139">
        <v>205</v>
      </c>
      <c r="G139">
        <f t="shared" si="31"/>
        <v>1</v>
      </c>
      <c r="H139">
        <f t="shared" si="34"/>
        <v>20</v>
      </c>
      <c r="I139">
        <v>4882.9727020593691</v>
      </c>
      <c r="J139">
        <f t="shared" si="28"/>
        <v>135.2726237852803</v>
      </c>
      <c r="K139">
        <f t="shared" si="39"/>
        <v>2086.0272979406309</v>
      </c>
      <c r="L139">
        <f t="shared" si="33"/>
        <v>2065.2521239566076</v>
      </c>
      <c r="M139">
        <f t="shared" si="29"/>
        <v>0.95239344952214777</v>
      </c>
      <c r="N139">
        <f t="shared" si="30"/>
        <v>1.020448782859287</v>
      </c>
      <c r="O139">
        <f t="shared" si="35"/>
        <v>1.156016062356287</v>
      </c>
      <c r="P139">
        <f t="shared" si="36"/>
        <v>1.1544647470710387</v>
      </c>
      <c r="Q139" s="6">
        <f t="shared" si="37"/>
        <v>0.15601606235628696</v>
      </c>
      <c r="R139" s="6">
        <f t="shared" si="38"/>
        <v>0.15446474707103874</v>
      </c>
    </row>
    <row r="140" spans="1:18" x14ac:dyDescent="0.3">
      <c r="A140" s="1">
        <v>44045</v>
      </c>
      <c r="B140">
        <f>SQRT(B139*B141)</f>
        <v>7297.4380435876265</v>
      </c>
      <c r="C140">
        <f t="shared" si="27"/>
        <v>123.43804358762645</v>
      </c>
      <c r="D140">
        <f t="shared" si="32"/>
        <v>193.28571428571428</v>
      </c>
      <c r="E140">
        <f t="shared" si="26"/>
        <v>2465.4645337264637</v>
      </c>
      <c r="F140">
        <f>SQRT(F139*F141)</f>
        <v>208.96171898220976</v>
      </c>
      <c r="G140">
        <f t="shared" si="31"/>
        <v>3.96171898220976</v>
      </c>
      <c r="H140">
        <f t="shared" si="34"/>
        <v>21.65721162625448</v>
      </c>
      <c r="I140">
        <v>5020.8307941200492</v>
      </c>
      <c r="J140">
        <f t="shared" si="28"/>
        <v>137.85809206068006</v>
      </c>
      <c r="K140">
        <f t="shared" si="39"/>
        <v>2067.6455304853671</v>
      </c>
      <c r="L140">
        <f t="shared" si="33"/>
        <v>2114.9348197580089</v>
      </c>
      <c r="M140">
        <f t="shared" si="29"/>
        <v>0.99118814625608653</v>
      </c>
      <c r="N140">
        <f t="shared" si="30"/>
        <v>1.024056479702933</v>
      </c>
      <c r="O140">
        <f t="shared" si="35"/>
        <v>1.1419798685899629</v>
      </c>
      <c r="P140">
        <f t="shared" si="36"/>
        <v>1.1307126243719186</v>
      </c>
      <c r="Q140" s="6">
        <f t="shared" si="37"/>
        <v>0.14197986858996292</v>
      </c>
      <c r="R140" s="6">
        <f t="shared" si="38"/>
        <v>0.13071262437191855</v>
      </c>
    </row>
    <row r="141" spans="1:18" x14ac:dyDescent="0.3">
      <c r="A141" s="1">
        <v>44046</v>
      </c>
      <c r="B141">
        <v>7423</v>
      </c>
      <c r="C141">
        <f t="shared" si="27"/>
        <v>125.56195641237355</v>
      </c>
      <c r="D141">
        <f t="shared" si="32"/>
        <v>208.71428571428572</v>
      </c>
      <c r="E141">
        <f t="shared" si="26"/>
        <v>2575</v>
      </c>
      <c r="F141">
        <v>213</v>
      </c>
      <c r="G141">
        <f t="shared" si="31"/>
        <v>4.03828101779024</v>
      </c>
      <c r="H141">
        <f t="shared" si="34"/>
        <v>23.362278508880507</v>
      </c>
      <c r="I141">
        <v>5161.2521240700971</v>
      </c>
      <c r="J141">
        <f t="shared" si="28"/>
        <v>140.42132995004795</v>
      </c>
      <c r="K141">
        <f t="shared" si="39"/>
        <v>2048.7478759299029</v>
      </c>
      <c r="L141">
        <f t="shared" si="33"/>
        <v>2178.5954545188056</v>
      </c>
      <c r="M141">
        <f t="shared" si="29"/>
        <v>0.99086030256306645</v>
      </c>
      <c r="N141">
        <f t="shared" si="30"/>
        <v>1.0301005185436782</v>
      </c>
      <c r="O141">
        <f t="shared" si="35"/>
        <v>1.1561112538391303</v>
      </c>
      <c r="P141">
        <f t="shared" si="36"/>
        <v>1.1067714170917693</v>
      </c>
      <c r="Q141" s="6">
        <f t="shared" si="37"/>
        <v>0.15611125383913027</v>
      </c>
      <c r="R141" s="6">
        <f t="shared" si="38"/>
        <v>0.10677141709176929</v>
      </c>
    </row>
    <row r="142" spans="1:18" x14ac:dyDescent="0.3">
      <c r="A142" s="1">
        <v>44047</v>
      </c>
      <c r="B142">
        <v>7684</v>
      </c>
      <c r="C142">
        <f t="shared" si="27"/>
        <v>261</v>
      </c>
      <c r="D142">
        <f t="shared" si="32"/>
        <v>206.42857142857142</v>
      </c>
      <c r="E142">
        <f t="shared" si="26"/>
        <v>2762</v>
      </c>
      <c r="F142">
        <v>220</v>
      </c>
      <c r="G142">
        <f t="shared" si="31"/>
        <v>7</v>
      </c>
      <c r="H142">
        <f t="shared" si="34"/>
        <v>28</v>
      </c>
      <c r="I142">
        <v>5304.2100540419924</v>
      </c>
      <c r="J142">
        <f t="shared" si="28"/>
        <v>142.95792997189528</v>
      </c>
      <c r="K142">
        <f t="shared" si="39"/>
        <v>2159.7899459580076</v>
      </c>
      <c r="L142">
        <f t="shared" si="33"/>
        <v>2233.4831487876136</v>
      </c>
      <c r="M142">
        <f t="shared" si="29"/>
        <v>1.0541999683478398</v>
      </c>
      <c r="N142">
        <f t="shared" si="30"/>
        <v>1.0251940736197538</v>
      </c>
      <c r="O142">
        <f t="shared" si="35"/>
        <v>1.1631295227456735</v>
      </c>
      <c r="P142">
        <f t="shared" si="36"/>
        <v>1.1522281575486382</v>
      </c>
      <c r="Q142" s="6">
        <f t="shared" si="37"/>
        <v>0.16312952274567349</v>
      </c>
      <c r="R142" s="6">
        <f t="shared" si="38"/>
        <v>0.15222815754863817</v>
      </c>
    </row>
    <row r="143" spans="1:18" x14ac:dyDescent="0.3">
      <c r="A143" s="1">
        <v>44048</v>
      </c>
      <c r="B143">
        <v>8000</v>
      </c>
      <c r="C143">
        <f t="shared" si="27"/>
        <v>316</v>
      </c>
      <c r="D143">
        <f t="shared" si="32"/>
        <v>232.14285714285714</v>
      </c>
      <c r="E143">
        <f t="shared" si="26"/>
        <v>2655</v>
      </c>
      <c r="F143">
        <v>226</v>
      </c>
      <c r="G143">
        <f t="shared" si="31"/>
        <v>6</v>
      </c>
      <c r="H143">
        <f t="shared" si="34"/>
        <v>32</v>
      </c>
      <c r="I143">
        <v>5449.6734410140598</v>
      </c>
      <c r="J143">
        <f t="shared" si="28"/>
        <v>145.46338697206738</v>
      </c>
      <c r="K143">
        <f t="shared" si="39"/>
        <v>2324.3265589859402</v>
      </c>
      <c r="L143">
        <f t="shared" si="33"/>
        <v>2313.0554603848259</v>
      </c>
      <c r="M143">
        <f t="shared" si="29"/>
        <v>1.0761817663499447</v>
      </c>
      <c r="N143">
        <f t="shared" si="30"/>
        <v>1.0356270033379953</v>
      </c>
      <c r="O143">
        <f t="shared" si="35"/>
        <v>1.1801030150986342</v>
      </c>
      <c r="P143">
        <f t="shared" si="36"/>
        <v>1.1810475127959543</v>
      </c>
      <c r="Q143" s="6">
        <f t="shared" si="37"/>
        <v>0.18010301509863424</v>
      </c>
      <c r="R143" s="6">
        <f t="shared" si="38"/>
        <v>0.18104751279595432</v>
      </c>
    </row>
    <row r="144" spans="1:18" x14ac:dyDescent="0.3">
      <c r="A144" s="1">
        <v>44049</v>
      </c>
      <c r="B144">
        <v>8224</v>
      </c>
      <c r="C144">
        <f t="shared" si="27"/>
        <v>224</v>
      </c>
      <c r="D144">
        <f t="shared" si="32"/>
        <v>224.11500235269574</v>
      </c>
      <c r="E144">
        <f t="shared" ref="E144:E207" si="40">SUM(C131:C144)</f>
        <v>2566</v>
      </c>
      <c r="F144">
        <v>229</v>
      </c>
      <c r="G144">
        <f t="shared" si="31"/>
        <v>3</v>
      </c>
      <c r="H144">
        <f t="shared" si="34"/>
        <v>29</v>
      </c>
      <c r="I144">
        <v>5597.6065520170441</v>
      </c>
      <c r="J144">
        <f t="shared" si="28"/>
        <v>147.93311100298433</v>
      </c>
      <c r="K144">
        <f t="shared" si="39"/>
        <v>2397.3934479829559</v>
      </c>
      <c r="L144">
        <f t="shared" si="33"/>
        <v>2385.6133613902707</v>
      </c>
      <c r="M144">
        <f t="shared" si="29"/>
        <v>1.031435724345418</v>
      </c>
      <c r="N144">
        <f t="shared" si="30"/>
        <v>1.0313688548537323</v>
      </c>
      <c r="O144">
        <f t="shared" si="35"/>
        <v>1.1959476884486158</v>
      </c>
      <c r="P144">
        <f t="shared" si="36"/>
        <v>1.2307142822292081</v>
      </c>
      <c r="Q144" s="6">
        <f t="shared" si="37"/>
        <v>0.19594768844861576</v>
      </c>
      <c r="R144" s="6">
        <f t="shared" si="38"/>
        <v>0.23071428222920809</v>
      </c>
    </row>
    <row r="145" spans="1:18" x14ac:dyDescent="0.3">
      <c r="A145" s="1">
        <v>44050</v>
      </c>
      <c r="B145">
        <v>8587</v>
      </c>
      <c r="C145">
        <f t="shared" si="27"/>
        <v>363</v>
      </c>
      <c r="D145">
        <f t="shared" si="32"/>
        <v>215.85714285714286</v>
      </c>
      <c r="E145">
        <f t="shared" si="40"/>
        <v>2612</v>
      </c>
      <c r="F145">
        <v>232</v>
      </c>
      <c r="G145">
        <f t="shared" si="31"/>
        <v>3</v>
      </c>
      <c r="H145">
        <f t="shared" si="34"/>
        <v>28</v>
      </c>
      <c r="I145">
        <v>5747.9689933246646</v>
      </c>
      <c r="J145">
        <f t="shared" si="28"/>
        <v>150.36244130762043</v>
      </c>
      <c r="K145">
        <f t="shared" si="39"/>
        <v>2607.0310066753354</v>
      </c>
      <c r="L145">
        <f t="shared" si="33"/>
        <v>2449.6088895412618</v>
      </c>
      <c r="M145">
        <f t="shared" si="29"/>
        <v>1.0874439524596007</v>
      </c>
      <c r="N145">
        <f t="shared" si="30"/>
        <v>1.0268256076976767</v>
      </c>
      <c r="O145">
        <f t="shared" si="35"/>
        <v>1.2103608953200093</v>
      </c>
      <c r="P145">
        <f t="shared" si="36"/>
        <v>1.1902621101410846</v>
      </c>
      <c r="Q145" s="6">
        <f t="shared" si="37"/>
        <v>0.21036089532000934</v>
      </c>
      <c r="R145" s="6">
        <f t="shared" si="38"/>
        <v>0.19026211014108463</v>
      </c>
    </row>
    <row r="146" spans="1:18" x14ac:dyDescent="0.3">
      <c r="A146" s="1">
        <v>44051</v>
      </c>
      <c r="B146">
        <v>8799</v>
      </c>
      <c r="C146">
        <f t="shared" si="27"/>
        <v>212</v>
      </c>
      <c r="D146">
        <f t="shared" si="32"/>
        <v>214.57142857142858</v>
      </c>
      <c r="E146">
        <f t="shared" si="40"/>
        <v>2816</v>
      </c>
      <c r="F146">
        <v>233</v>
      </c>
      <c r="G146">
        <f t="shared" si="31"/>
        <v>1</v>
      </c>
      <c r="H146">
        <f t="shared" si="34"/>
        <v>28</v>
      </c>
      <c r="I146">
        <v>5900.7156546948208</v>
      </c>
      <c r="J146">
        <f t="shared" si="28"/>
        <v>152.74666137015629</v>
      </c>
      <c r="K146">
        <f t="shared" si="39"/>
        <v>2665.2843453051792</v>
      </c>
      <c r="L146">
        <f t="shared" si="33"/>
        <v>2508.6006586645249</v>
      </c>
      <c r="M146">
        <f t="shared" si="29"/>
        <v>1.022344704946234</v>
      </c>
      <c r="N146">
        <f t="shared" si="30"/>
        <v>1.0240821175066483</v>
      </c>
      <c r="O146">
        <f t="shared" si="35"/>
        <v>1.2146704170232498</v>
      </c>
      <c r="P146">
        <f t="shared" si="36"/>
        <v>1.2776843083196479</v>
      </c>
      <c r="Q146" s="6">
        <f t="shared" si="37"/>
        <v>0.21467041702324985</v>
      </c>
      <c r="R146" s="6">
        <f t="shared" si="38"/>
        <v>0.27768430831964785</v>
      </c>
    </row>
    <row r="147" spans="1:18" x14ac:dyDescent="0.3">
      <c r="A147" s="1">
        <v>44052</v>
      </c>
      <c r="B147">
        <f>SQRT(B146*B148)</f>
        <v>8866.2430600564967</v>
      </c>
      <c r="C147">
        <f t="shared" si="27"/>
        <v>67.243060056496688</v>
      </c>
      <c r="D147">
        <f t="shared" si="32"/>
        <v>238.42857142857142</v>
      </c>
      <c r="E147">
        <f t="shared" si="40"/>
        <v>2739.7137911675572</v>
      </c>
      <c r="F147">
        <f>SQRT(F146*F148)</f>
        <v>243.75192306933704</v>
      </c>
      <c r="G147">
        <f t="shared" si="31"/>
        <v>10.751923069337039</v>
      </c>
      <c r="H147">
        <f t="shared" si="34"/>
        <v>34.790204087127279</v>
      </c>
      <c r="I147">
        <v>6055.7966696776484</v>
      </c>
      <c r="J147">
        <f t="shared" si="28"/>
        <v>155.08101498282758</v>
      </c>
      <c r="K147">
        <f t="shared" si="39"/>
        <v>2566.6944673095104</v>
      </c>
      <c r="L147">
        <f t="shared" si="33"/>
        <v>2584.4904188414107</v>
      </c>
      <c r="M147">
        <f t="shared" si="29"/>
        <v>0.96300962102999177</v>
      </c>
      <c r="N147">
        <f t="shared" si="30"/>
        <v>1.0302518298058991</v>
      </c>
      <c r="O147">
        <f t="shared" si="35"/>
        <v>1.2220189457834585</v>
      </c>
      <c r="P147">
        <f t="shared" si="36"/>
        <v>1.2413609728873569</v>
      </c>
      <c r="Q147" s="6">
        <f t="shared" si="37"/>
        <v>0.22201894578345849</v>
      </c>
      <c r="R147" s="6">
        <f t="shared" si="38"/>
        <v>0.24136097288735692</v>
      </c>
    </row>
    <row r="148" spans="1:18" x14ac:dyDescent="0.3">
      <c r="A148" s="1">
        <v>44053</v>
      </c>
      <c r="B148">
        <v>8934</v>
      </c>
      <c r="C148">
        <f t="shared" si="27"/>
        <v>67.756939943503312</v>
      </c>
      <c r="D148">
        <f t="shared" si="32"/>
        <v>236.14285714285714</v>
      </c>
      <c r="E148">
        <f t="shared" si="40"/>
        <v>2660.4982646577237</v>
      </c>
      <c r="F148">
        <v>255</v>
      </c>
      <c r="G148">
        <f t="shared" si="31"/>
        <v>11.248076930662961</v>
      </c>
      <c r="H148">
        <f t="shared" si="34"/>
        <v>42</v>
      </c>
      <c r="I148">
        <v>6213.1573929435181</v>
      </c>
      <c r="J148">
        <f t="shared" si="28"/>
        <v>157.36072326586964</v>
      </c>
      <c r="K148">
        <f t="shared" si="39"/>
        <v>2465.8426070564819</v>
      </c>
      <c r="L148">
        <f t="shared" si="33"/>
        <v>2656.3407562429779</v>
      </c>
      <c r="M148">
        <f t="shared" si="29"/>
        <v>0.96070749302750302</v>
      </c>
      <c r="N148">
        <f t="shared" si="30"/>
        <v>1.0278005818391762</v>
      </c>
      <c r="O148">
        <f t="shared" si="35"/>
        <v>1.2192905069792748</v>
      </c>
      <c r="P148">
        <f t="shared" si="36"/>
        <v>1.2035851927056982</v>
      </c>
      <c r="Q148" s="6">
        <f t="shared" si="37"/>
        <v>0.21929050697927477</v>
      </c>
      <c r="R148" s="6">
        <f t="shared" si="38"/>
        <v>0.20358519270569819</v>
      </c>
    </row>
    <row r="149" spans="1:18" x14ac:dyDescent="0.3">
      <c r="A149" s="1">
        <v>44054</v>
      </c>
      <c r="B149">
        <v>9186</v>
      </c>
      <c r="C149">
        <f t="shared" si="27"/>
        <v>252</v>
      </c>
      <c r="D149">
        <f t="shared" si="32"/>
        <v>217.14285714285714</v>
      </c>
      <c r="E149">
        <f t="shared" si="40"/>
        <v>2762</v>
      </c>
      <c r="F149">
        <v>262</v>
      </c>
      <c r="G149">
        <f t="shared" si="31"/>
        <v>7</v>
      </c>
      <c r="H149">
        <f t="shared" si="34"/>
        <v>42</v>
      </c>
      <c r="I149">
        <v>6372.7383955082505</v>
      </c>
      <c r="J149">
        <f t="shared" si="28"/>
        <v>159.58100256473244</v>
      </c>
      <c r="K149">
        <f t="shared" si="39"/>
        <v>2551.2616044917495</v>
      </c>
      <c r="L149">
        <f t="shared" si="33"/>
        <v>2705.8604181112232</v>
      </c>
      <c r="M149">
        <f t="shared" si="29"/>
        <v>1.0346408960534725</v>
      </c>
      <c r="N149">
        <f t="shared" si="30"/>
        <v>1.0186420592884642</v>
      </c>
      <c r="O149">
        <f t="shared" si="35"/>
        <v>1.2114980225304262</v>
      </c>
      <c r="P149">
        <f t="shared" si="36"/>
        <v>1.1812545054515007</v>
      </c>
      <c r="Q149" s="6">
        <f t="shared" si="37"/>
        <v>0.21149802253042616</v>
      </c>
      <c r="R149" s="6">
        <f t="shared" si="38"/>
        <v>0.18125450545150068</v>
      </c>
    </row>
    <row r="150" spans="1:18" x14ac:dyDescent="0.3">
      <c r="A150" s="1">
        <v>44055</v>
      </c>
      <c r="B150">
        <v>9669</v>
      </c>
      <c r="C150">
        <f t="shared" si="27"/>
        <v>483</v>
      </c>
      <c r="D150">
        <f t="shared" si="32"/>
        <v>190.85714285714286</v>
      </c>
      <c r="E150">
        <f t="shared" si="40"/>
        <v>3022</v>
      </c>
      <c r="F150">
        <v>271</v>
      </c>
      <c r="G150">
        <f t="shared" si="31"/>
        <v>9</v>
      </c>
      <c r="H150">
        <f t="shared" si="34"/>
        <v>45</v>
      </c>
      <c r="I150">
        <v>6534.4754786444146</v>
      </c>
      <c r="J150">
        <f t="shared" si="28"/>
        <v>161.73708313616407</v>
      </c>
      <c r="K150">
        <f t="shared" si="39"/>
        <v>2863.5245213555854</v>
      </c>
      <c r="L150">
        <f t="shared" si="33"/>
        <v>2728.1868903546892</v>
      </c>
      <c r="M150">
        <f t="shared" si="29"/>
        <v>1.1223954910441429</v>
      </c>
      <c r="N150">
        <f t="shared" si="30"/>
        <v>1.008251154454985</v>
      </c>
      <c r="O150">
        <f t="shared" si="35"/>
        <v>1.1794731847462048</v>
      </c>
      <c r="P150">
        <f t="shared" si="36"/>
        <v>1.2319802956624508</v>
      </c>
      <c r="Q150" s="6">
        <f t="shared" si="37"/>
        <v>0.17947318474620477</v>
      </c>
      <c r="R150" s="6">
        <f t="shared" si="38"/>
        <v>0.23198029566245082</v>
      </c>
    </row>
    <row r="151" spans="1:18" x14ac:dyDescent="0.3">
      <c r="A151" s="1">
        <v>44056</v>
      </c>
      <c r="B151">
        <v>9877</v>
      </c>
      <c r="C151">
        <f t="shared" si="27"/>
        <v>208</v>
      </c>
      <c r="D151">
        <f t="shared" si="32"/>
        <v>203.57882928891948</v>
      </c>
      <c r="E151">
        <f t="shared" si="40"/>
        <v>3114</v>
      </c>
      <c r="F151">
        <v>274</v>
      </c>
      <c r="G151">
        <f t="shared" si="31"/>
        <v>3</v>
      </c>
      <c r="H151">
        <f t="shared" si="34"/>
        <v>45</v>
      </c>
      <c r="I151">
        <v>6698.2997071666632</v>
      </c>
      <c r="J151">
        <f t="shared" si="28"/>
        <v>163.82422852224863</v>
      </c>
      <c r="K151">
        <f t="shared" si="39"/>
        <v>2904.7002928333368</v>
      </c>
      <c r="L151">
        <f t="shared" si="33"/>
        <v>2762.9134248675869</v>
      </c>
      <c r="M151">
        <f t="shared" si="29"/>
        <v>1.0143794024359389</v>
      </c>
      <c r="N151">
        <f t="shared" si="30"/>
        <v>1.0127287960497393</v>
      </c>
      <c r="O151">
        <f t="shared" si="35"/>
        <v>1.158156417793299</v>
      </c>
      <c r="P151">
        <f t="shared" si="36"/>
        <v>1.211607671355406</v>
      </c>
      <c r="Q151" s="6">
        <f t="shared" si="37"/>
        <v>0.15815641779329903</v>
      </c>
      <c r="R151" s="6">
        <f t="shared" si="38"/>
        <v>0.21160767135540604</v>
      </c>
    </row>
    <row r="152" spans="1:18" x14ac:dyDescent="0.3">
      <c r="A152" s="1">
        <v>44057</v>
      </c>
      <c r="B152">
        <v>10107</v>
      </c>
      <c r="C152">
        <f t="shared" ref="C152:C209" si="41">B152-B151</f>
        <v>230</v>
      </c>
      <c r="D152">
        <f t="shared" si="32"/>
        <v>216.57142857142858</v>
      </c>
      <c r="E152">
        <f t="shared" si="40"/>
        <v>2965</v>
      </c>
      <c r="F152">
        <v>276</v>
      </c>
      <c r="G152">
        <f t="shared" si="31"/>
        <v>2</v>
      </c>
      <c r="H152">
        <f t="shared" si="34"/>
        <v>44</v>
      </c>
      <c r="I152">
        <v>6864.1374626663674</v>
      </c>
      <c r="J152">
        <f t="shared" ref="J152:J209" si="42">I152-I151</f>
        <v>165.83775549970414</v>
      </c>
      <c r="K152">
        <f t="shared" si="39"/>
        <v>2966.8625373336326</v>
      </c>
      <c r="L152">
        <f t="shared" si="33"/>
        <v>2811.5290737770806</v>
      </c>
      <c r="M152">
        <f t="shared" ref="M152:M215" si="43">K152/K151</f>
        <v>1.0214005708794351</v>
      </c>
      <c r="N152">
        <f t="shared" ref="N152:N215" si="44">L152/L151</f>
        <v>1.0175957916277538</v>
      </c>
      <c r="O152">
        <f t="shared" si="35"/>
        <v>1.1477461099120994</v>
      </c>
      <c r="P152">
        <f t="shared" si="36"/>
        <v>1.1380234948249346</v>
      </c>
      <c r="Q152" s="6">
        <f t="shared" si="37"/>
        <v>0.14774610991209935</v>
      </c>
      <c r="R152" s="6">
        <f t="shared" si="38"/>
        <v>0.13802349482493459</v>
      </c>
    </row>
    <row r="153" spans="1:18" x14ac:dyDescent="0.3">
      <c r="A153" s="1">
        <v>44058</v>
      </c>
      <c r="B153">
        <v>10135</v>
      </c>
      <c r="C153">
        <f t="shared" si="41"/>
        <v>28</v>
      </c>
      <c r="D153">
        <f t="shared" si="32"/>
        <v>215.42857142857142</v>
      </c>
      <c r="E153">
        <f t="shared" si="40"/>
        <v>2961</v>
      </c>
      <c r="F153">
        <v>280</v>
      </c>
      <c r="G153">
        <f t="shared" ref="G153:G216" si="45">F153-F152</f>
        <v>4</v>
      </c>
      <c r="H153">
        <f t="shared" si="34"/>
        <v>47</v>
      </c>
      <c r="I153">
        <v>7031.9105171467972</v>
      </c>
      <c r="J153">
        <f t="shared" si="42"/>
        <v>167.77305448042989</v>
      </c>
      <c r="K153">
        <f t="shared" si="39"/>
        <v>2823.0894828532028</v>
      </c>
      <c r="L153">
        <f t="shared" si="33"/>
        <v>2857.0739418841208</v>
      </c>
      <c r="M153">
        <f t="shared" si="43"/>
        <v>0.9515403721368092</v>
      </c>
      <c r="N153">
        <f t="shared" si="44"/>
        <v>1.0161993231838979</v>
      </c>
      <c r="O153">
        <f t="shared" si="35"/>
        <v>1.1389114213998128</v>
      </c>
      <c r="P153">
        <f t="shared" si="36"/>
        <v>1.0592076180637136</v>
      </c>
      <c r="Q153" s="6">
        <f t="shared" si="37"/>
        <v>0.13891142139981283</v>
      </c>
      <c r="R153" s="6">
        <f t="shared" si="38"/>
        <v>5.9207618063713552E-2</v>
      </c>
    </row>
    <row r="154" spans="1:18" x14ac:dyDescent="0.3">
      <c r="A154" s="1">
        <v>44059</v>
      </c>
      <c r="B154">
        <f>SQRT(B153*B155)</f>
        <v>10291.294865078933</v>
      </c>
      <c r="C154">
        <f t="shared" si="41"/>
        <v>156.29486507893307</v>
      </c>
      <c r="D154">
        <f t="shared" ref="D154:D217" si="46">AVERAGE(C151:C157)</f>
        <v>195.71428571428572</v>
      </c>
      <c r="E154">
        <f t="shared" si="40"/>
        <v>2993.8568214913066</v>
      </c>
      <c r="F154">
        <f>SQRT(F153*F155)</f>
        <v>285.44701785094901</v>
      </c>
      <c r="G154">
        <f t="shared" si="45"/>
        <v>5.4470178509490097</v>
      </c>
      <c r="H154">
        <f t="shared" si="34"/>
        <v>41.695094781611971</v>
      </c>
      <c r="I154">
        <v>7201.5361273756962</v>
      </c>
      <c r="J154">
        <f t="shared" si="42"/>
        <v>169.62561022889895</v>
      </c>
      <c r="K154">
        <f t="shared" si="39"/>
        <v>2804.3117198522878</v>
      </c>
      <c r="L154">
        <f t="shared" ref="L154:L217" si="47">GEOMEAN(K151:K157)</f>
        <v>2878.9215208947376</v>
      </c>
      <c r="M154">
        <f t="shared" si="43"/>
        <v>0.99334850591348001</v>
      </c>
      <c r="N154">
        <f t="shared" si="44"/>
        <v>1.0076468370980309</v>
      </c>
      <c r="O154">
        <f t="shared" si="35"/>
        <v>1.1139223035639327</v>
      </c>
      <c r="P154">
        <f t="shared" si="36"/>
        <v>1.0925771475994395</v>
      </c>
      <c r="Q154" s="6">
        <f t="shared" si="37"/>
        <v>0.11392230356393274</v>
      </c>
      <c r="R154" s="6">
        <f t="shared" si="38"/>
        <v>9.2577147599439469E-2</v>
      </c>
    </row>
    <row r="155" spans="1:18" x14ac:dyDescent="0.3">
      <c r="A155" s="1">
        <v>44060</v>
      </c>
      <c r="B155">
        <v>10450</v>
      </c>
      <c r="C155">
        <f t="shared" si="41"/>
        <v>158.70513492106693</v>
      </c>
      <c r="D155">
        <f t="shared" si="46"/>
        <v>201.71428571428572</v>
      </c>
      <c r="E155">
        <f t="shared" si="40"/>
        <v>3027</v>
      </c>
      <c r="F155">
        <v>291</v>
      </c>
      <c r="G155">
        <f t="shared" si="45"/>
        <v>5.5529821490509903</v>
      </c>
      <c r="H155">
        <f t="shared" si="34"/>
        <v>36</v>
      </c>
      <c r="I155">
        <v>7372.9271501285293</v>
      </c>
      <c r="J155">
        <f t="shared" si="42"/>
        <v>171.39102275283312</v>
      </c>
      <c r="K155">
        <f t="shared" si="39"/>
        <v>2786.0728498714707</v>
      </c>
      <c r="L155">
        <f t="shared" si="47"/>
        <v>2904.0972524585554</v>
      </c>
      <c r="M155">
        <f t="shared" si="43"/>
        <v>0.99349613316818508</v>
      </c>
      <c r="N155">
        <f t="shared" si="44"/>
        <v>1.0087448481596655</v>
      </c>
      <c r="O155">
        <f t="shared" si="35"/>
        <v>1.0932698471132876</v>
      </c>
      <c r="P155">
        <f t="shared" si="36"/>
        <v>1.1298664569663077</v>
      </c>
      <c r="Q155" s="6">
        <f t="shared" si="37"/>
        <v>9.3269847113287563E-2</v>
      </c>
      <c r="R155" s="6">
        <f t="shared" si="38"/>
        <v>0.12986645696630772</v>
      </c>
    </row>
    <row r="156" spans="1:18" x14ac:dyDescent="0.3">
      <c r="A156" s="1">
        <v>44061</v>
      </c>
      <c r="B156">
        <v>10694</v>
      </c>
      <c r="C156">
        <f t="shared" si="41"/>
        <v>244</v>
      </c>
      <c r="D156">
        <f t="shared" si="46"/>
        <v>199.71428571428572</v>
      </c>
      <c r="E156">
        <f t="shared" si="40"/>
        <v>3010</v>
      </c>
      <c r="F156">
        <v>293</v>
      </c>
      <c r="G156">
        <f t="shared" si="45"/>
        <v>2</v>
      </c>
      <c r="H156">
        <f t="shared" si="34"/>
        <v>31</v>
      </c>
      <c r="I156">
        <v>7545.992178343944</v>
      </c>
      <c r="J156">
        <f t="shared" si="42"/>
        <v>173.06502821541471</v>
      </c>
      <c r="K156">
        <f t="shared" si="39"/>
        <v>2855.007821656056</v>
      </c>
      <c r="L156">
        <f t="shared" si="47"/>
        <v>2925.2855433006293</v>
      </c>
      <c r="M156">
        <f t="shared" si="43"/>
        <v>1.0247427025419544</v>
      </c>
      <c r="N156">
        <f t="shared" si="44"/>
        <v>1.0072959990661938</v>
      </c>
      <c r="O156">
        <f t="shared" si="35"/>
        <v>1.0810925514563579</v>
      </c>
      <c r="P156">
        <f t="shared" si="36"/>
        <v>1.1190572603881668</v>
      </c>
      <c r="Q156" s="6">
        <f t="shared" si="37"/>
        <v>8.1092551456357853E-2</v>
      </c>
      <c r="R156" s="6">
        <f t="shared" si="38"/>
        <v>0.11905726038816677</v>
      </c>
    </row>
    <row r="157" spans="1:18" x14ac:dyDescent="0.3">
      <c r="A157" s="1">
        <v>44062</v>
      </c>
      <c r="B157">
        <v>11039</v>
      </c>
      <c r="C157">
        <f t="shared" si="41"/>
        <v>345</v>
      </c>
      <c r="D157">
        <f t="shared" si="46"/>
        <v>206</v>
      </c>
      <c r="E157">
        <f t="shared" si="40"/>
        <v>3039</v>
      </c>
      <c r="F157">
        <v>298</v>
      </c>
      <c r="G157">
        <f t="shared" si="45"/>
        <v>5</v>
      </c>
      <c r="H157">
        <f t="shared" ref="H157:H220" si="48">SUM(G151:G157)</f>
        <v>27</v>
      </c>
      <c r="I157">
        <v>7720.6356980548835</v>
      </c>
      <c r="J157">
        <f t="shared" si="42"/>
        <v>174.64351971093947</v>
      </c>
      <c r="K157">
        <f t="shared" si="39"/>
        <v>3020.3643019451165</v>
      </c>
      <c r="L157">
        <f t="shared" si="47"/>
        <v>2952.756027134028</v>
      </c>
      <c r="M157">
        <f t="shared" si="43"/>
        <v>1.0579180480819645</v>
      </c>
      <c r="N157">
        <f t="shared" si="44"/>
        <v>1.0093907016688715</v>
      </c>
      <c r="O157">
        <f t="shared" si="35"/>
        <v>1.0823144255891293</v>
      </c>
      <c r="P157">
        <f t="shared" si="36"/>
        <v>1.0547715863509644</v>
      </c>
      <c r="Q157" s="6">
        <f t="shared" si="37"/>
        <v>8.231442558912927E-2</v>
      </c>
      <c r="R157" s="6">
        <f t="shared" si="38"/>
        <v>5.4771586350964352E-2</v>
      </c>
    </row>
    <row r="158" spans="1:18" x14ac:dyDescent="0.3">
      <c r="A158" s="1">
        <v>44063</v>
      </c>
      <c r="B158">
        <v>11289</v>
      </c>
      <c r="C158">
        <f t="shared" si="41"/>
        <v>250</v>
      </c>
      <c r="D158">
        <f t="shared" si="46"/>
        <v>212.56268124801838</v>
      </c>
      <c r="E158">
        <f t="shared" si="40"/>
        <v>3065</v>
      </c>
      <c r="F158">
        <v>305</v>
      </c>
      <c r="G158">
        <f t="shared" si="45"/>
        <v>7</v>
      </c>
      <c r="H158">
        <f t="shared" si="48"/>
        <v>31</v>
      </c>
      <c r="I158">
        <v>7896.7582657956791</v>
      </c>
      <c r="J158">
        <f t="shared" si="42"/>
        <v>176.1225677407956</v>
      </c>
      <c r="K158">
        <f t="shared" si="39"/>
        <v>3087.2417342043209</v>
      </c>
      <c r="L158">
        <f t="shared" si="47"/>
        <v>2985.7742322019303</v>
      </c>
      <c r="M158">
        <f t="shared" si="43"/>
        <v>1.0221421741132801</v>
      </c>
      <c r="N158">
        <f t="shared" si="44"/>
        <v>1.0111821649890764</v>
      </c>
      <c r="O158">
        <f t="shared" ref="O158:O221" si="49">L158/L151</f>
        <v>1.0806615239292285</v>
      </c>
      <c r="P158">
        <f t="shared" ref="P158:P221" si="50">K158/K151</f>
        <v>1.0628434685056363</v>
      </c>
      <c r="Q158" s="6">
        <f t="shared" ref="Q158:Q221" si="51">O158-1</f>
        <v>8.066152392922854E-2</v>
      </c>
      <c r="R158" s="6">
        <f t="shared" ref="R158:R221" si="52">P158-1</f>
        <v>6.2843468505636269E-2</v>
      </c>
    </row>
    <row r="159" spans="1:18" x14ac:dyDescent="0.3">
      <c r="A159" s="1">
        <v>44064</v>
      </c>
      <c r="B159">
        <v>11505</v>
      </c>
      <c r="C159">
        <f t="shared" si="41"/>
        <v>216</v>
      </c>
      <c r="D159">
        <f t="shared" si="46"/>
        <v>219.28571428571428</v>
      </c>
      <c r="E159">
        <f t="shared" si="40"/>
        <v>2918</v>
      </c>
      <c r="F159">
        <v>309</v>
      </c>
      <c r="G159">
        <f t="shared" si="45"/>
        <v>4</v>
      </c>
      <c r="H159">
        <f t="shared" si="48"/>
        <v>33</v>
      </c>
      <c r="I159">
        <v>8074.2567060193624</v>
      </c>
      <c r="J159">
        <f t="shared" si="42"/>
        <v>177.49844022368325</v>
      </c>
      <c r="K159">
        <f t="shared" si="39"/>
        <v>3121.7432939806376</v>
      </c>
      <c r="L159">
        <f t="shared" si="47"/>
        <v>3024.78272464672</v>
      </c>
      <c r="M159">
        <f t="shared" si="43"/>
        <v>1.0111755290795876</v>
      </c>
      <c r="N159">
        <f t="shared" si="44"/>
        <v>1.0130647830047157</v>
      </c>
      <c r="O159">
        <f t="shared" si="49"/>
        <v>1.0758497050087941</v>
      </c>
      <c r="P159">
        <f t="shared" si="50"/>
        <v>1.0522035499447839</v>
      </c>
      <c r="Q159" s="6">
        <f t="shared" si="51"/>
        <v>7.5849705008794066E-2</v>
      </c>
      <c r="R159" s="6">
        <f t="shared" si="52"/>
        <v>5.2203549944783934E-2</v>
      </c>
    </row>
    <row r="160" spans="1:18" x14ac:dyDescent="0.3">
      <c r="A160" s="1">
        <v>44065</v>
      </c>
      <c r="B160">
        <v>11577</v>
      </c>
      <c r="C160">
        <f t="shared" si="41"/>
        <v>72</v>
      </c>
      <c r="D160">
        <f t="shared" si="46"/>
        <v>218.85714285714286</v>
      </c>
      <c r="E160">
        <f t="shared" si="40"/>
        <v>2778</v>
      </c>
      <c r="F160">
        <v>310</v>
      </c>
      <c r="G160">
        <f t="shared" si="45"/>
        <v>1</v>
      </c>
      <c r="H160">
        <f t="shared" si="48"/>
        <v>30</v>
      </c>
      <c r="I160">
        <v>8253.0243278920461</v>
      </c>
      <c r="J160">
        <f t="shared" si="42"/>
        <v>178.76762187268378</v>
      </c>
      <c r="K160">
        <f t="shared" si="39"/>
        <v>3013.9756721079539</v>
      </c>
      <c r="L160">
        <f t="shared" si="47"/>
        <v>3061.4372412466723</v>
      </c>
      <c r="M160">
        <f t="shared" si="43"/>
        <v>0.96547838443971934</v>
      </c>
      <c r="N160">
        <f t="shared" si="44"/>
        <v>1.0121180659692617</v>
      </c>
      <c r="O160">
        <f t="shared" si="49"/>
        <v>1.0715288800778402</v>
      </c>
      <c r="P160">
        <f t="shared" si="50"/>
        <v>1.06761606049477</v>
      </c>
      <c r="Q160" s="6">
        <f t="shared" si="51"/>
        <v>7.1528880077840196E-2</v>
      </c>
      <c r="R160" s="6">
        <f t="shared" si="52"/>
        <v>6.7616060494769981E-2</v>
      </c>
    </row>
    <row r="161" spans="1:18" x14ac:dyDescent="0.3">
      <c r="A161" s="1">
        <v>44066</v>
      </c>
      <c r="B161">
        <f>SQRT(B160*B162)</f>
        <v>11779.233633815062</v>
      </c>
      <c r="C161">
        <f t="shared" si="41"/>
        <v>202.23363381506169</v>
      </c>
      <c r="D161">
        <f t="shared" si="46"/>
        <v>204.71428571428572</v>
      </c>
      <c r="E161">
        <f t="shared" si="40"/>
        <v>2912.990573758565</v>
      </c>
      <c r="F161">
        <f>SQRT(F160*F162)</f>
        <v>314.96031496047243</v>
      </c>
      <c r="G161">
        <f t="shared" si="45"/>
        <v>4.9603149604724308</v>
      </c>
      <c r="H161">
        <f t="shared" si="48"/>
        <v>29.513297109523421</v>
      </c>
      <c r="I161">
        <v>8432.9511606648975</v>
      </c>
      <c r="J161">
        <f t="shared" si="42"/>
        <v>179.92683277285141</v>
      </c>
      <c r="K161">
        <f t="shared" si="39"/>
        <v>3031.3221581896923</v>
      </c>
      <c r="L161">
        <f t="shared" si="47"/>
        <v>3081.7482156173887</v>
      </c>
      <c r="M161">
        <f t="shared" si="43"/>
        <v>1.0057553503972401</v>
      </c>
      <c r="N161">
        <f t="shared" si="44"/>
        <v>1.0066344572075714</v>
      </c>
      <c r="O161">
        <f t="shared" si="49"/>
        <v>1.0704523180818124</v>
      </c>
      <c r="P161">
        <f t="shared" si="50"/>
        <v>1.080950500877043</v>
      </c>
      <c r="Q161" s="6">
        <f t="shared" si="51"/>
        <v>7.0452318081812404E-2</v>
      </c>
      <c r="R161" s="6">
        <f t="shared" si="52"/>
        <v>8.095050087704303E-2</v>
      </c>
    </row>
    <row r="162" spans="1:18" x14ac:dyDescent="0.3">
      <c r="A162" s="1">
        <v>44067</v>
      </c>
      <c r="B162">
        <v>11985</v>
      </c>
      <c r="C162">
        <f t="shared" si="41"/>
        <v>205.76636618493831</v>
      </c>
      <c r="D162">
        <f t="shared" si="46"/>
        <v>211.71428571428572</v>
      </c>
      <c r="E162">
        <f t="shared" si="40"/>
        <v>3051</v>
      </c>
      <c r="F162">
        <v>320</v>
      </c>
      <c r="G162">
        <f t="shared" si="45"/>
        <v>5.0396850395275692</v>
      </c>
      <c r="H162">
        <f t="shared" si="48"/>
        <v>29</v>
      </c>
      <c r="I162">
        <v>8613.924206660633</v>
      </c>
      <c r="J162">
        <f t="shared" si="42"/>
        <v>180.97304599573545</v>
      </c>
      <c r="K162">
        <f t="shared" si="39"/>
        <v>3051.075793339367</v>
      </c>
      <c r="L162">
        <f t="shared" si="47"/>
        <v>3107.992590865183</v>
      </c>
      <c r="M162">
        <f t="shared" si="43"/>
        <v>1.0065165080182277</v>
      </c>
      <c r="N162">
        <f t="shared" si="44"/>
        <v>1.0085160673136098</v>
      </c>
      <c r="O162">
        <f t="shared" si="49"/>
        <v>1.0702095421336228</v>
      </c>
      <c r="P162">
        <f t="shared" si="50"/>
        <v>1.0951170187384445</v>
      </c>
      <c r="Q162" s="6">
        <f t="shared" si="51"/>
        <v>7.0209542133622849E-2</v>
      </c>
      <c r="R162" s="6">
        <f t="shared" si="52"/>
        <v>9.511701873844447E-2</v>
      </c>
    </row>
    <row r="163" spans="1:18" x14ac:dyDescent="0.3">
      <c r="A163" s="1">
        <v>44068</v>
      </c>
      <c r="B163">
        <v>12226</v>
      </c>
      <c r="C163">
        <f t="shared" si="41"/>
        <v>241</v>
      </c>
      <c r="D163">
        <f t="shared" si="46"/>
        <v>210</v>
      </c>
      <c r="E163">
        <f t="shared" si="40"/>
        <v>3040</v>
      </c>
      <c r="F163">
        <v>324</v>
      </c>
      <c r="G163">
        <f t="shared" si="45"/>
        <v>4</v>
      </c>
      <c r="H163">
        <f t="shared" si="48"/>
        <v>31</v>
      </c>
      <c r="I163">
        <v>8795.827710753123</v>
      </c>
      <c r="J163">
        <f t="shared" si="42"/>
        <v>181.90350409249004</v>
      </c>
      <c r="K163">
        <f t="shared" si="39"/>
        <v>3106.172289246877</v>
      </c>
      <c r="L163">
        <f t="shared" si="47"/>
        <v>3131.2621507631743</v>
      </c>
      <c r="M163">
        <f t="shared" si="43"/>
        <v>1.0180580554661369</v>
      </c>
      <c r="N163">
        <f t="shared" si="44"/>
        <v>1.0074870062323777</v>
      </c>
      <c r="O163">
        <f t="shared" si="49"/>
        <v>1.0704124791968648</v>
      </c>
      <c r="P163">
        <f t="shared" si="50"/>
        <v>1.0879733027999665</v>
      </c>
      <c r="Q163" s="6">
        <f t="shared" si="51"/>
        <v>7.0412479196864775E-2</v>
      </c>
      <c r="R163" s="6">
        <f t="shared" si="52"/>
        <v>8.7973302799966513E-2</v>
      </c>
    </row>
    <row r="164" spans="1:18" x14ac:dyDescent="0.3">
      <c r="A164" s="1">
        <v>44069</v>
      </c>
      <c r="B164">
        <v>12472</v>
      </c>
      <c r="C164">
        <f t="shared" si="41"/>
        <v>246</v>
      </c>
      <c r="D164">
        <f t="shared" si="46"/>
        <v>211.71428571428572</v>
      </c>
      <c r="E164">
        <f t="shared" si="40"/>
        <v>2803</v>
      </c>
      <c r="F164">
        <v>330</v>
      </c>
      <c r="G164">
        <f t="shared" si="45"/>
        <v>6</v>
      </c>
      <c r="H164">
        <f t="shared" si="48"/>
        <v>32</v>
      </c>
      <c r="I164">
        <v>8978.5434450674929</v>
      </c>
      <c r="J164">
        <f t="shared" si="42"/>
        <v>182.71573431436991</v>
      </c>
      <c r="K164">
        <f t="shared" si="39"/>
        <v>3163.4565549325071</v>
      </c>
      <c r="L164">
        <f t="shared" si="47"/>
        <v>3156.4233677141669</v>
      </c>
      <c r="M164">
        <f t="shared" si="43"/>
        <v>1.0184420760831394</v>
      </c>
      <c r="N164">
        <f t="shared" si="44"/>
        <v>1.0080354872059691</v>
      </c>
      <c r="O164">
        <f t="shared" si="49"/>
        <v>1.0689753365020882</v>
      </c>
      <c r="P164">
        <f t="shared" si="50"/>
        <v>1.04737582578871</v>
      </c>
      <c r="Q164" s="6">
        <f t="shared" si="51"/>
        <v>6.8975336502088203E-2</v>
      </c>
      <c r="R164" s="6">
        <f t="shared" si="52"/>
        <v>4.7375825788710024E-2</v>
      </c>
    </row>
    <row r="165" spans="1:18" x14ac:dyDescent="0.3">
      <c r="A165" s="1">
        <v>44070</v>
      </c>
      <c r="B165">
        <v>12771</v>
      </c>
      <c r="C165">
        <f t="shared" si="41"/>
        <v>299</v>
      </c>
      <c r="D165">
        <f t="shared" si="46"/>
        <v>196.48801092264122</v>
      </c>
      <c r="E165">
        <f t="shared" si="40"/>
        <v>2894</v>
      </c>
      <c r="F165">
        <v>333</v>
      </c>
      <c r="G165">
        <f t="shared" si="45"/>
        <v>3</v>
      </c>
      <c r="H165">
        <f t="shared" si="48"/>
        <v>28</v>
      </c>
      <c r="I165">
        <v>9161.9510074861046</v>
      </c>
      <c r="J165">
        <f t="shared" si="42"/>
        <v>183.40756241861163</v>
      </c>
      <c r="K165">
        <f t="shared" si="39"/>
        <v>3276.0489925138954</v>
      </c>
      <c r="L165">
        <f t="shared" si="47"/>
        <v>3165.4616393047431</v>
      </c>
      <c r="M165">
        <f t="shared" si="43"/>
        <v>1.0355915864897316</v>
      </c>
      <c r="N165">
        <f t="shared" si="44"/>
        <v>1.0028634535160983</v>
      </c>
      <c r="O165">
        <f t="shared" si="49"/>
        <v>1.0601811768501659</v>
      </c>
      <c r="P165">
        <f t="shared" si="50"/>
        <v>1.061157264174597</v>
      </c>
      <c r="Q165" s="6">
        <f t="shared" si="51"/>
        <v>6.0181176850165885E-2</v>
      </c>
      <c r="R165" s="6">
        <f t="shared" si="52"/>
        <v>6.1157264174596992E-2</v>
      </c>
    </row>
    <row r="166" spans="1:18" x14ac:dyDescent="0.3">
      <c r="A166" s="1">
        <v>44071</v>
      </c>
      <c r="B166">
        <v>12975</v>
      </c>
      <c r="C166">
        <f t="shared" si="41"/>
        <v>204</v>
      </c>
      <c r="D166">
        <f t="shared" si="46"/>
        <v>180.85714285714286</v>
      </c>
      <c r="E166">
        <f t="shared" si="40"/>
        <v>2868</v>
      </c>
      <c r="F166">
        <v>340</v>
      </c>
      <c r="G166">
        <f t="shared" si="45"/>
        <v>7</v>
      </c>
      <c r="H166">
        <f t="shared" si="48"/>
        <v>31</v>
      </c>
      <c r="I166">
        <v>9345.9281324152125</v>
      </c>
      <c r="J166">
        <f t="shared" si="42"/>
        <v>183.97712492910796</v>
      </c>
      <c r="K166">
        <f t="shared" si="39"/>
        <v>3289.0718675847875</v>
      </c>
      <c r="L166">
        <f t="shared" si="47"/>
        <v>3157.5308571919204</v>
      </c>
      <c r="M166">
        <f t="shared" si="43"/>
        <v>1.0039751771419325</v>
      </c>
      <c r="N166">
        <f t="shared" si="44"/>
        <v>0.99749458909425781</v>
      </c>
      <c r="O166">
        <f t="shared" si="49"/>
        <v>1.0438868324205683</v>
      </c>
      <c r="P166">
        <f t="shared" si="50"/>
        <v>1.0536010036208914</v>
      </c>
      <c r="Q166" s="6">
        <f t="shared" si="51"/>
        <v>4.3886832420568345E-2</v>
      </c>
      <c r="R166" s="6">
        <f t="shared" si="52"/>
        <v>5.3601003620891374E-2</v>
      </c>
    </row>
    <row r="167" spans="1:18" x14ac:dyDescent="0.3">
      <c r="A167" s="1">
        <v>44072</v>
      </c>
      <c r="B167">
        <v>13059</v>
      </c>
      <c r="C167">
        <f t="shared" si="41"/>
        <v>84</v>
      </c>
      <c r="D167">
        <f t="shared" si="46"/>
        <v>182.57142857142858</v>
      </c>
      <c r="E167">
        <f t="shared" si="40"/>
        <v>2924</v>
      </c>
      <c r="F167">
        <v>341</v>
      </c>
      <c r="G167">
        <f t="shared" si="45"/>
        <v>1</v>
      </c>
      <c r="H167">
        <f t="shared" si="48"/>
        <v>31</v>
      </c>
      <c r="I167">
        <v>9530.3510121494419</v>
      </c>
      <c r="J167">
        <f t="shared" si="42"/>
        <v>184.42287973422935</v>
      </c>
      <c r="K167">
        <f t="shared" si="39"/>
        <v>3187.6489878505581</v>
      </c>
      <c r="L167">
        <f t="shared" si="47"/>
        <v>3150.6296473866978</v>
      </c>
      <c r="M167">
        <f t="shared" si="43"/>
        <v>0.96916367783452972</v>
      </c>
      <c r="N167">
        <f t="shared" si="44"/>
        <v>0.99781436504745358</v>
      </c>
      <c r="O167">
        <f t="shared" si="49"/>
        <v>1.029134161216287</v>
      </c>
      <c r="P167">
        <f t="shared" si="50"/>
        <v>1.0576226667487127</v>
      </c>
      <c r="Q167" s="6">
        <f t="shared" si="51"/>
        <v>2.913416121628698E-2</v>
      </c>
      <c r="R167" s="6">
        <f t="shared" si="52"/>
        <v>5.7622666748712748E-2</v>
      </c>
    </row>
    <row r="168" spans="1:18" x14ac:dyDescent="0.3">
      <c r="A168" s="1">
        <v>44073</v>
      </c>
      <c r="B168">
        <f>SQRT(B167*B169)</f>
        <v>13154.64971027355</v>
      </c>
      <c r="C168">
        <f t="shared" si="41"/>
        <v>95.649710273550227</v>
      </c>
      <c r="D168">
        <f t="shared" si="46"/>
        <v>178.14285714285714</v>
      </c>
      <c r="E168">
        <f t="shared" si="40"/>
        <v>2863.3548451946172</v>
      </c>
      <c r="F168">
        <f>SQRT(F167*F169)</f>
        <v>346.94812292329817</v>
      </c>
      <c r="G168">
        <f t="shared" si="45"/>
        <v>5.9481229232981718</v>
      </c>
      <c r="H168">
        <f t="shared" si="48"/>
        <v>31.987807962825741</v>
      </c>
      <c r="I168">
        <v>9715.0946270685454</v>
      </c>
      <c r="J168">
        <f t="shared" si="42"/>
        <v>184.74361491910349</v>
      </c>
      <c r="K168">
        <f t="shared" si="39"/>
        <v>3092.6069602817061</v>
      </c>
      <c r="L168">
        <f t="shared" si="47"/>
        <v>3139.6388319397538</v>
      </c>
      <c r="M168">
        <f t="shared" si="43"/>
        <v>0.9701842869365177</v>
      </c>
      <c r="N168">
        <f t="shared" si="44"/>
        <v>0.99651154953865795</v>
      </c>
      <c r="O168">
        <f t="shared" si="49"/>
        <v>1.0187849922420633</v>
      </c>
      <c r="P168">
        <f t="shared" si="50"/>
        <v>1.0202171854042108</v>
      </c>
      <c r="Q168" s="6">
        <f t="shared" si="51"/>
        <v>1.8784992242063314E-2</v>
      </c>
      <c r="R168" s="6">
        <f t="shared" si="52"/>
        <v>2.0217185404210802E-2</v>
      </c>
    </row>
    <row r="169" spans="1:18" x14ac:dyDescent="0.3">
      <c r="A169" s="1">
        <v>44074</v>
      </c>
      <c r="B169">
        <v>13251</v>
      </c>
      <c r="C169">
        <f t="shared" si="41"/>
        <v>96.350289726449773</v>
      </c>
      <c r="D169">
        <f t="shared" si="46"/>
        <v>165.42857142857142</v>
      </c>
      <c r="E169">
        <f t="shared" si="40"/>
        <v>2801</v>
      </c>
      <c r="F169">
        <v>353</v>
      </c>
      <c r="G169">
        <f t="shared" si="45"/>
        <v>6.0518770767018282</v>
      </c>
      <c r="H169">
        <f t="shared" si="48"/>
        <v>33</v>
      </c>
      <c r="I169">
        <v>9900.0330828145488</v>
      </c>
      <c r="J169">
        <f t="shared" si="42"/>
        <v>184.93845574600346</v>
      </c>
      <c r="K169">
        <f t="shared" si="39"/>
        <v>2997.9669171854512</v>
      </c>
      <c r="L169">
        <f t="shared" si="47"/>
        <v>3116.5738916762843</v>
      </c>
      <c r="M169">
        <f t="shared" si="43"/>
        <v>0.96939797254817206</v>
      </c>
      <c r="N169">
        <f t="shared" si="44"/>
        <v>0.99265363263161732</v>
      </c>
      <c r="O169">
        <f t="shared" si="49"/>
        <v>1.0027610428790348</v>
      </c>
      <c r="P169">
        <f t="shared" si="50"/>
        <v>0.98259339336313611</v>
      </c>
      <c r="Q169" s="6">
        <f t="shared" si="51"/>
        <v>2.7610428790347807E-3</v>
      </c>
      <c r="R169" s="6">
        <f t="shared" si="52"/>
        <v>-1.7406606636863886E-2</v>
      </c>
    </row>
    <row r="170" spans="1:18" x14ac:dyDescent="0.3">
      <c r="A170" s="1">
        <v>44075</v>
      </c>
      <c r="B170">
        <v>13504</v>
      </c>
      <c r="C170">
        <f t="shared" si="41"/>
        <v>253</v>
      </c>
      <c r="D170">
        <f t="shared" si="46"/>
        <v>166.28571428571428</v>
      </c>
      <c r="E170">
        <f t="shared" si="40"/>
        <v>2810</v>
      </c>
      <c r="F170">
        <v>360</v>
      </c>
      <c r="G170">
        <f t="shared" si="45"/>
        <v>7</v>
      </c>
      <c r="H170">
        <f t="shared" si="48"/>
        <v>36</v>
      </c>
      <c r="I170">
        <v>10085.039952528505</v>
      </c>
      <c r="J170">
        <f t="shared" si="42"/>
        <v>185.00686971395589</v>
      </c>
      <c r="K170">
        <f t="shared" si="39"/>
        <v>3058.9600474714953</v>
      </c>
      <c r="L170">
        <f t="shared" si="47"/>
        <v>3095.5396784985119</v>
      </c>
      <c r="M170">
        <f t="shared" si="43"/>
        <v>1.0203448310041079</v>
      </c>
      <c r="N170">
        <f t="shared" si="44"/>
        <v>0.99325085369098731</v>
      </c>
      <c r="O170">
        <f t="shared" si="49"/>
        <v>0.9885916698938938</v>
      </c>
      <c r="P170">
        <f t="shared" si="50"/>
        <v>0.98480050770563377</v>
      </c>
      <c r="Q170" s="6">
        <f t="shared" si="51"/>
        <v>-1.1408330106106201E-2</v>
      </c>
      <c r="R170" s="6">
        <f t="shared" si="52"/>
        <v>-1.5199492294366235E-2</v>
      </c>
    </row>
    <row r="171" spans="1:18" x14ac:dyDescent="0.3">
      <c r="A171" s="1">
        <v>44076</v>
      </c>
      <c r="B171">
        <v>13719</v>
      </c>
      <c r="C171">
        <f t="shared" si="41"/>
        <v>215</v>
      </c>
      <c r="D171">
        <f t="shared" si="46"/>
        <v>166.57142857142858</v>
      </c>
      <c r="E171">
        <f t="shared" si="40"/>
        <v>2680</v>
      </c>
      <c r="F171">
        <v>362</v>
      </c>
      <c r="G171">
        <f t="shared" si="45"/>
        <v>2</v>
      </c>
      <c r="H171">
        <f t="shared" si="48"/>
        <v>32</v>
      </c>
      <c r="I171">
        <v>10269.988622176088</v>
      </c>
      <c r="J171">
        <f t="shared" si="42"/>
        <v>184.9486696475833</v>
      </c>
      <c r="K171">
        <f t="shared" si="39"/>
        <v>3087.011377823912</v>
      </c>
      <c r="L171">
        <f t="shared" si="47"/>
        <v>3073.5929951468856</v>
      </c>
      <c r="M171">
        <f t="shared" si="43"/>
        <v>1.0091702179554791</v>
      </c>
      <c r="N171">
        <f t="shared" si="44"/>
        <v>0.99291022386045735</v>
      </c>
      <c r="O171">
        <f t="shared" si="49"/>
        <v>0.97375815506420305</v>
      </c>
      <c r="P171">
        <f t="shared" si="50"/>
        <v>0.97583492114364567</v>
      </c>
      <c r="Q171" s="6">
        <f t="shared" si="51"/>
        <v>-2.6241844935796954E-2</v>
      </c>
      <c r="R171" s="6">
        <f t="shared" si="52"/>
        <v>-2.4165078856354327E-2</v>
      </c>
    </row>
    <row r="172" spans="1:18" x14ac:dyDescent="0.3">
      <c r="A172" s="1">
        <v>44077</v>
      </c>
      <c r="B172">
        <v>13929</v>
      </c>
      <c r="C172">
        <f t="shared" si="41"/>
        <v>210</v>
      </c>
      <c r="D172">
        <f t="shared" si="46"/>
        <v>167.56313520014842</v>
      </c>
      <c r="E172">
        <f t="shared" si="40"/>
        <v>2640</v>
      </c>
      <c r="F172">
        <v>363</v>
      </c>
      <c r="G172">
        <f t="shared" si="45"/>
        <v>1</v>
      </c>
      <c r="H172">
        <f t="shared" si="48"/>
        <v>30</v>
      </c>
      <c r="I172">
        <v>10454.752636960489</v>
      </c>
      <c r="J172">
        <f t="shared" si="42"/>
        <v>184.7640147844013</v>
      </c>
      <c r="K172">
        <f t="shared" si="39"/>
        <v>3111.2473630395107</v>
      </c>
      <c r="L172">
        <f t="shared" si="47"/>
        <v>3052.9221390452058</v>
      </c>
      <c r="M172">
        <f t="shared" si="43"/>
        <v>1.0078509542885725</v>
      </c>
      <c r="N172">
        <f t="shared" si="44"/>
        <v>0.99327469312484817</v>
      </c>
      <c r="O172">
        <f t="shared" si="49"/>
        <v>0.9644476815444033</v>
      </c>
      <c r="P172">
        <f t="shared" si="50"/>
        <v>0.94969500460738732</v>
      </c>
      <c r="Q172" s="6">
        <f t="shared" si="51"/>
        <v>-3.5552318455596699E-2</v>
      </c>
      <c r="R172" s="6">
        <f t="shared" si="52"/>
        <v>-5.0304995392612684E-2</v>
      </c>
    </row>
    <row r="173" spans="1:18" x14ac:dyDescent="0.3">
      <c r="A173" s="1">
        <v>44078</v>
      </c>
      <c r="B173">
        <v>14139</v>
      </c>
      <c r="C173">
        <f t="shared" si="41"/>
        <v>210</v>
      </c>
      <c r="D173">
        <f t="shared" si="46"/>
        <v>168.56045875381668</v>
      </c>
      <c r="E173">
        <f t="shared" si="40"/>
        <v>2634</v>
      </c>
      <c r="F173">
        <v>363</v>
      </c>
      <c r="G173">
        <f t="shared" si="45"/>
        <v>0</v>
      </c>
      <c r="H173">
        <f t="shared" si="48"/>
        <v>23</v>
      </c>
      <c r="I173">
        <v>10639.206046810246</v>
      </c>
      <c r="J173">
        <f t="shared" si="42"/>
        <v>184.45340984975701</v>
      </c>
      <c r="K173">
        <f t="shared" si="39"/>
        <v>3136.7939531897537</v>
      </c>
      <c r="L173">
        <f t="shared" si="47"/>
        <v>3033.7260222728728</v>
      </c>
      <c r="M173">
        <f t="shared" si="43"/>
        <v>1.0082110443720185</v>
      </c>
      <c r="N173">
        <f t="shared" si="44"/>
        <v>0.99371221541262877</v>
      </c>
      <c r="O173">
        <f t="shared" si="49"/>
        <v>0.9607906175684533</v>
      </c>
      <c r="P173">
        <f t="shared" si="50"/>
        <v>0.95370185860157153</v>
      </c>
      <c r="Q173" s="6">
        <f t="shared" si="51"/>
        <v>-3.9209382431546702E-2</v>
      </c>
      <c r="R173" s="6">
        <f t="shared" si="52"/>
        <v>-4.6298141398428472E-2</v>
      </c>
    </row>
    <row r="174" spans="1:18" x14ac:dyDescent="0.3">
      <c r="A174" s="1">
        <v>44079</v>
      </c>
      <c r="B174">
        <v>14225</v>
      </c>
      <c r="C174">
        <f t="shared" si="41"/>
        <v>86</v>
      </c>
      <c r="D174">
        <f t="shared" si="46"/>
        <v>147.28571428571428</v>
      </c>
      <c r="E174">
        <f t="shared" si="40"/>
        <v>2648</v>
      </c>
      <c r="F174">
        <v>369</v>
      </c>
      <c r="G174">
        <f t="shared" si="45"/>
        <v>6</v>
      </c>
      <c r="H174">
        <f t="shared" si="48"/>
        <v>28</v>
      </c>
      <c r="I174">
        <v>10823.223748938866</v>
      </c>
      <c r="J174">
        <f t="shared" si="42"/>
        <v>184.01770212861993</v>
      </c>
      <c r="K174">
        <f t="shared" si="39"/>
        <v>3032.7762510611337</v>
      </c>
      <c r="L174">
        <f t="shared" si="47"/>
        <v>2993.8812929424994</v>
      </c>
      <c r="M174">
        <f t="shared" si="43"/>
        <v>0.9668394852576</v>
      </c>
      <c r="N174">
        <f t="shared" si="44"/>
        <v>0.98686607523624637</v>
      </c>
      <c r="O174">
        <f t="shared" si="49"/>
        <v>0.95024856235507915</v>
      </c>
      <c r="P174">
        <f t="shared" si="50"/>
        <v>0.95141474567001949</v>
      </c>
      <c r="Q174" s="6">
        <f t="shared" si="51"/>
        <v>-4.9751437644920848E-2</v>
      </c>
      <c r="R174" s="6">
        <f t="shared" si="52"/>
        <v>-4.858525432998051E-2</v>
      </c>
    </row>
    <row r="175" spans="1:18" x14ac:dyDescent="0.3">
      <c r="A175" s="1">
        <v>44080</v>
      </c>
      <c r="B175">
        <f>(B177/B174)^(1/3)*B174</f>
        <v>14327.591656674589</v>
      </c>
      <c r="C175">
        <f t="shared" si="41"/>
        <v>102.5916566745891</v>
      </c>
      <c r="D175">
        <f t="shared" si="46"/>
        <v>137.42857142857142</v>
      </c>
      <c r="E175">
        <f t="shared" si="40"/>
        <v>2548.3580228595274</v>
      </c>
      <c r="F175">
        <f>(F177/F174)^(1/3)*F174</f>
        <v>370.98925676589107</v>
      </c>
      <c r="G175">
        <f t="shared" si="45"/>
        <v>1.9892567658910707</v>
      </c>
      <c r="H175">
        <f t="shared" si="48"/>
        <v>24.041133842592899</v>
      </c>
      <c r="I175">
        <v>11006.681825502243</v>
      </c>
      <c r="J175">
        <f t="shared" si="42"/>
        <v>183.45807656337638</v>
      </c>
      <c r="K175">
        <f t="shared" si="39"/>
        <v>2949.9205744064548</v>
      </c>
      <c r="L175">
        <f t="shared" si="47"/>
        <v>2945.2292093833598</v>
      </c>
      <c r="M175">
        <f t="shared" si="43"/>
        <v>0.97267992433477779</v>
      </c>
      <c r="N175">
        <f t="shared" si="44"/>
        <v>0.9837494947866412</v>
      </c>
      <c r="O175">
        <f t="shared" si="49"/>
        <v>0.93807898520726274</v>
      </c>
      <c r="P175">
        <f t="shared" si="50"/>
        <v>0.95386210155128992</v>
      </c>
      <c r="Q175" s="6">
        <f t="shared" si="51"/>
        <v>-6.1921014792737261E-2</v>
      </c>
      <c r="R175" s="6">
        <f t="shared" si="52"/>
        <v>-4.613789844871008E-2</v>
      </c>
    </row>
    <row r="176" spans="1:18" x14ac:dyDescent="0.3">
      <c r="A176" s="1">
        <v>44081</v>
      </c>
      <c r="B176">
        <f>(B177/B174)^(1/3)*B175</f>
        <v>14430.923211276717</v>
      </c>
      <c r="C176">
        <f t="shared" si="41"/>
        <v>103.33155460212765</v>
      </c>
      <c r="D176">
        <f t="shared" si="46"/>
        <v>127.42857142857143</v>
      </c>
      <c r="E176">
        <f t="shared" si="40"/>
        <v>2445.9232112767168</v>
      </c>
      <c r="F176">
        <f>(F177/F174)^(1/3)*F175</f>
        <v>372.98923749514432</v>
      </c>
      <c r="G176">
        <f t="shared" si="45"/>
        <v>1.9999807292532523</v>
      </c>
      <c r="H176">
        <f t="shared" si="48"/>
        <v>19.989237495144323</v>
      </c>
      <c r="I176">
        <v>11189.457874428366</v>
      </c>
      <c r="J176">
        <f t="shared" si="42"/>
        <v>182.77604892612362</v>
      </c>
      <c r="K176">
        <f t="shared" si="39"/>
        <v>2868.4760993532054</v>
      </c>
      <c r="L176">
        <f t="shared" si="47"/>
        <v>2887.6277289756063</v>
      </c>
      <c r="M176">
        <f t="shared" si="43"/>
        <v>0.97239096002791992</v>
      </c>
      <c r="N176">
        <f t="shared" si="44"/>
        <v>0.98044244562554317</v>
      </c>
      <c r="O176">
        <f t="shared" si="49"/>
        <v>0.92653915143416132</v>
      </c>
      <c r="P176">
        <f t="shared" si="50"/>
        <v>0.95680712249025945</v>
      </c>
      <c r="Q176" s="6">
        <f t="shared" si="51"/>
        <v>-7.3460848565838677E-2</v>
      </c>
      <c r="R176" s="6">
        <f t="shared" si="52"/>
        <v>-4.3192877509740546E-2</v>
      </c>
    </row>
    <row r="177" spans="1:18" x14ac:dyDescent="0.3">
      <c r="A177" s="1">
        <v>44082</v>
      </c>
      <c r="B177">
        <v>14535</v>
      </c>
      <c r="C177">
        <f t="shared" si="41"/>
        <v>104.07678872328324</v>
      </c>
      <c r="D177">
        <f t="shared" si="46"/>
        <v>134.57142857142858</v>
      </c>
      <c r="E177">
        <f t="shared" si="40"/>
        <v>2309</v>
      </c>
      <c r="F177">
        <v>375</v>
      </c>
      <c r="G177">
        <f t="shared" si="45"/>
        <v>2.010762504855677</v>
      </c>
      <c r="H177">
        <f t="shared" si="48"/>
        <v>15</v>
      </c>
      <c r="I177">
        <v>11371.431331561213</v>
      </c>
      <c r="J177">
        <f t="shared" si="42"/>
        <v>181.97345713284631</v>
      </c>
      <c r="K177">
        <f t="shared" si="39"/>
        <v>2788.5686684387874</v>
      </c>
      <c r="L177">
        <f t="shared" si="47"/>
        <v>2839.6464375443616</v>
      </c>
      <c r="M177">
        <f t="shared" si="43"/>
        <v>0.97214289812892785</v>
      </c>
      <c r="N177">
        <f t="shared" si="44"/>
        <v>0.983383837552957</v>
      </c>
      <c r="O177">
        <f t="shared" si="49"/>
        <v>0.91733485352115696</v>
      </c>
      <c r="P177">
        <f t="shared" si="50"/>
        <v>0.91160676346321989</v>
      </c>
      <c r="Q177" s="6">
        <f t="shared" si="51"/>
        <v>-8.2665146478843043E-2</v>
      </c>
      <c r="R177" s="6">
        <f t="shared" si="52"/>
        <v>-8.8393236536780107E-2</v>
      </c>
    </row>
    <row r="178" spans="1:18" x14ac:dyDescent="0.3">
      <c r="A178" s="1">
        <v>44083</v>
      </c>
      <c r="B178">
        <v>14681</v>
      </c>
      <c r="C178">
        <f t="shared" si="41"/>
        <v>146</v>
      </c>
      <c r="D178">
        <f t="shared" si="46"/>
        <v>130.14285714285714</v>
      </c>
      <c r="E178">
        <f t="shared" si="40"/>
        <v>2209</v>
      </c>
      <c r="F178">
        <v>376</v>
      </c>
      <c r="G178">
        <f t="shared" si="45"/>
        <v>1</v>
      </c>
      <c r="H178">
        <f t="shared" si="48"/>
        <v>14</v>
      </c>
      <c r="I178">
        <v>11552.483782345644</v>
      </c>
      <c r="J178">
        <f t="shared" si="42"/>
        <v>181.05245078443113</v>
      </c>
      <c r="K178">
        <f t="shared" si="39"/>
        <v>2752.5162176543563</v>
      </c>
      <c r="L178">
        <f t="shared" si="47"/>
        <v>2787.6903474555093</v>
      </c>
      <c r="M178">
        <f t="shared" si="43"/>
        <v>0.98707134194238244</v>
      </c>
      <c r="N178">
        <f t="shared" si="44"/>
        <v>0.98170332425828954</v>
      </c>
      <c r="O178">
        <f t="shared" si="49"/>
        <v>0.90698096717984189</v>
      </c>
      <c r="P178">
        <f t="shared" si="50"/>
        <v>0.89164433841337276</v>
      </c>
      <c r="Q178" s="6">
        <f t="shared" si="51"/>
        <v>-9.301903282015811E-2</v>
      </c>
      <c r="R178" s="6">
        <f t="shared" si="52"/>
        <v>-0.10835566158662724</v>
      </c>
    </row>
    <row r="179" spans="1:18" x14ac:dyDescent="0.3">
      <c r="A179" s="1">
        <v>44084</v>
      </c>
      <c r="B179">
        <v>14821</v>
      </c>
      <c r="C179">
        <f t="shared" si="41"/>
        <v>140</v>
      </c>
      <c r="D179">
        <f t="shared" si="46"/>
        <v>132.20796807763847</v>
      </c>
      <c r="E179">
        <f t="shared" si="40"/>
        <v>2050</v>
      </c>
      <c r="F179">
        <v>379</v>
      </c>
      <c r="G179">
        <f t="shared" si="45"/>
        <v>3</v>
      </c>
      <c r="H179">
        <f t="shared" si="48"/>
        <v>16</v>
      </c>
      <c r="I179">
        <v>11732.499261381667</v>
      </c>
      <c r="J179">
        <f t="shared" si="42"/>
        <v>180.01547903602295</v>
      </c>
      <c r="K179">
        <f t="shared" si="39"/>
        <v>2709.5007386183333</v>
      </c>
      <c r="L179">
        <f t="shared" si="47"/>
        <v>2738.2853465078306</v>
      </c>
      <c r="M179">
        <f t="shared" si="43"/>
        <v>0.9843723067787481</v>
      </c>
      <c r="N179">
        <f t="shared" si="44"/>
        <v>0.98227744304787168</v>
      </c>
      <c r="O179">
        <f t="shared" si="49"/>
        <v>0.89693913627427879</v>
      </c>
      <c r="P179">
        <f t="shared" si="50"/>
        <v>0.87087281159518803</v>
      </c>
      <c r="Q179" s="6">
        <f t="shared" si="51"/>
        <v>-0.10306086372572121</v>
      </c>
      <c r="R179" s="6">
        <f t="shared" si="52"/>
        <v>-0.12912718840481197</v>
      </c>
    </row>
    <row r="180" spans="1:18" x14ac:dyDescent="0.3">
      <c r="A180" s="1">
        <v>44085</v>
      </c>
      <c r="B180">
        <v>15081</v>
      </c>
      <c r="C180">
        <f t="shared" si="41"/>
        <v>260</v>
      </c>
      <c r="D180">
        <f t="shared" si="46"/>
        <v>134.29668410332619</v>
      </c>
      <c r="E180">
        <f t="shared" si="40"/>
        <v>2106</v>
      </c>
      <c r="F180">
        <v>380</v>
      </c>
      <c r="G180">
        <f t="shared" si="45"/>
        <v>1</v>
      </c>
      <c r="H180">
        <f t="shared" si="48"/>
        <v>17</v>
      </c>
      <c r="I180">
        <v>11911.364538292772</v>
      </c>
      <c r="J180">
        <f t="shared" si="42"/>
        <v>178.86527691110496</v>
      </c>
      <c r="K180">
        <f t="shared" si="39"/>
        <v>2789.6354617072284</v>
      </c>
      <c r="L180">
        <f t="shared" si="47"/>
        <v>2691.579581749324</v>
      </c>
      <c r="M180">
        <f t="shared" si="43"/>
        <v>1.0295754571854292</v>
      </c>
      <c r="N180">
        <f t="shared" si="44"/>
        <v>0.98294342668923418</v>
      </c>
      <c r="O180">
        <f t="shared" si="49"/>
        <v>0.88721907053847526</v>
      </c>
      <c r="P180">
        <f t="shared" si="50"/>
        <v>0.8893269699370896</v>
      </c>
      <c r="Q180" s="6">
        <f t="shared" si="51"/>
        <v>-0.11278092946152474</v>
      </c>
      <c r="R180" s="6">
        <f t="shared" si="52"/>
        <v>-0.1106730300629104</v>
      </c>
    </row>
    <row r="181" spans="1:18" x14ac:dyDescent="0.3">
      <c r="A181" s="1">
        <v>44086</v>
      </c>
      <c r="B181">
        <v>15136</v>
      </c>
      <c r="C181">
        <f t="shared" si="41"/>
        <v>55</v>
      </c>
      <c r="D181">
        <f t="shared" si="46"/>
        <v>164</v>
      </c>
      <c r="E181">
        <f t="shared" si="40"/>
        <v>2077</v>
      </c>
      <c r="F181">
        <v>382</v>
      </c>
      <c r="G181">
        <f t="shared" si="45"/>
        <v>2</v>
      </c>
      <c r="H181">
        <f t="shared" si="48"/>
        <v>13</v>
      </c>
      <c r="I181">
        <v>12088.969388482823</v>
      </c>
      <c r="J181">
        <f t="shared" si="42"/>
        <v>177.60485019005137</v>
      </c>
      <c r="K181">
        <f t="shared" si="39"/>
        <v>2665.030611517177</v>
      </c>
      <c r="L181">
        <f t="shared" si="47"/>
        <v>2676.1863664891366</v>
      </c>
      <c r="M181">
        <f t="shared" si="43"/>
        <v>0.9553329272227582</v>
      </c>
      <c r="N181">
        <f t="shared" si="44"/>
        <v>0.99428097338657062</v>
      </c>
      <c r="O181">
        <f t="shared" si="49"/>
        <v>0.89388526285184799</v>
      </c>
      <c r="P181">
        <f t="shared" si="50"/>
        <v>0.87874290448717185</v>
      </c>
      <c r="Q181" s="6">
        <f t="shared" si="51"/>
        <v>-0.10611473714815201</v>
      </c>
      <c r="R181" s="6">
        <f t="shared" si="52"/>
        <v>-0.12125709551282815</v>
      </c>
    </row>
    <row r="182" spans="1:18" x14ac:dyDescent="0.3">
      <c r="A182" s="1">
        <v>44087</v>
      </c>
      <c r="B182">
        <f>SQRT(B181*B183)</f>
        <v>15253.047433218058</v>
      </c>
      <c r="C182">
        <f t="shared" si="41"/>
        <v>117.04743321805836</v>
      </c>
      <c r="D182">
        <f t="shared" si="46"/>
        <v>183.28571428571428</v>
      </c>
      <c r="E182">
        <f t="shared" si="40"/>
        <v>2098.3977229445081</v>
      </c>
      <c r="F182">
        <f>SQRT(F181*F183)</f>
        <v>384.98831151088211</v>
      </c>
      <c r="G182">
        <f t="shared" si="45"/>
        <v>2.988311510882113</v>
      </c>
      <c r="H182">
        <f t="shared" si="48"/>
        <v>13.999054744991042</v>
      </c>
      <c r="I182">
        <v>12265.206847496991</v>
      </c>
      <c r="J182">
        <f t="shared" si="42"/>
        <v>176.23745901416805</v>
      </c>
      <c r="K182">
        <f t="shared" si="39"/>
        <v>2602.852274210185</v>
      </c>
      <c r="L182">
        <f t="shared" si="47"/>
        <v>2680.5794417664865</v>
      </c>
      <c r="M182">
        <f t="shared" si="43"/>
        <v>0.97666880934189548</v>
      </c>
      <c r="N182">
        <f t="shared" si="44"/>
        <v>1.0016415431049046</v>
      </c>
      <c r="O182">
        <f t="shared" si="49"/>
        <v>0.91014289591665332</v>
      </c>
      <c r="P182">
        <f t="shared" si="50"/>
        <v>0.88234656105407094</v>
      </c>
      <c r="Q182" s="6">
        <f t="shared" si="51"/>
        <v>-8.9857104083346684E-2</v>
      </c>
      <c r="R182" s="6">
        <f t="shared" si="52"/>
        <v>-0.11765343894592906</v>
      </c>
    </row>
    <row r="183" spans="1:18" x14ac:dyDescent="0.3">
      <c r="A183" s="1">
        <v>44088</v>
      </c>
      <c r="B183">
        <v>15371</v>
      </c>
      <c r="C183">
        <f t="shared" si="41"/>
        <v>117.95256678194164</v>
      </c>
      <c r="D183">
        <f t="shared" si="46"/>
        <v>221.28571428571428</v>
      </c>
      <c r="E183">
        <f t="shared" si="40"/>
        <v>2120</v>
      </c>
      <c r="F183">
        <v>388</v>
      </c>
      <c r="G183">
        <f t="shared" si="45"/>
        <v>3.011688489117887</v>
      </c>
      <c r="H183">
        <f t="shared" si="48"/>
        <v>15.010762504855677</v>
      </c>
      <c r="I183">
        <v>12439.973447852906</v>
      </c>
      <c r="J183">
        <f t="shared" si="42"/>
        <v>174.76660035591522</v>
      </c>
      <c r="K183">
        <f t="shared" si="39"/>
        <v>2543.0265521470938</v>
      </c>
      <c r="L183">
        <f t="shared" si="47"/>
        <v>2722.1309139085556</v>
      </c>
      <c r="M183">
        <f t="shared" si="43"/>
        <v>0.9770153217468921</v>
      </c>
      <c r="N183">
        <f t="shared" si="44"/>
        <v>1.0155009292001012</v>
      </c>
      <c r="O183">
        <f t="shared" si="49"/>
        <v>0.94268762091235314</v>
      </c>
      <c r="P183">
        <f t="shared" si="50"/>
        <v>0.88654270214087016</v>
      </c>
      <c r="Q183" s="6">
        <f t="shared" si="51"/>
        <v>-5.7312379087646859E-2</v>
      </c>
      <c r="R183" s="6">
        <f t="shared" si="52"/>
        <v>-0.11345729785912984</v>
      </c>
    </row>
    <row r="184" spans="1:18" x14ac:dyDescent="0.3">
      <c r="A184" s="1">
        <v>44089</v>
      </c>
      <c r="B184">
        <v>15683</v>
      </c>
      <c r="C184">
        <f t="shared" si="41"/>
        <v>312</v>
      </c>
      <c r="D184">
        <f t="shared" si="46"/>
        <v>209.42857142857142</v>
      </c>
      <c r="E184">
        <f t="shared" si="40"/>
        <v>2179</v>
      </c>
      <c r="F184">
        <v>391</v>
      </c>
      <c r="G184">
        <f t="shared" si="45"/>
        <v>3</v>
      </c>
      <c r="H184">
        <f t="shared" si="48"/>
        <v>16</v>
      </c>
      <c r="I184">
        <v>12613.169437365865</v>
      </c>
      <c r="J184">
        <f t="shared" si="42"/>
        <v>173.19598951295848</v>
      </c>
      <c r="K184">
        <f t="shared" ref="K184:K247" si="53">B184-F184-I184</f>
        <v>2678.8305626341353</v>
      </c>
      <c r="L184">
        <f t="shared" si="47"/>
        <v>2753.891415599317</v>
      </c>
      <c r="M184">
        <f t="shared" si="43"/>
        <v>1.0534025137772869</v>
      </c>
      <c r="N184">
        <f t="shared" si="44"/>
        <v>1.011667514419855</v>
      </c>
      <c r="O184">
        <f t="shared" si="49"/>
        <v>0.96980081012507924</v>
      </c>
      <c r="P184">
        <f t="shared" si="50"/>
        <v>0.96064715671280554</v>
      </c>
      <c r="Q184" s="6">
        <f t="shared" si="51"/>
        <v>-3.0199189874920762E-2</v>
      </c>
      <c r="R184" s="6">
        <f t="shared" si="52"/>
        <v>-3.9352843287194461E-2</v>
      </c>
    </row>
    <row r="185" spans="1:18" x14ac:dyDescent="0.3">
      <c r="A185" s="1">
        <v>44090</v>
      </c>
      <c r="B185">
        <v>15964</v>
      </c>
      <c r="C185">
        <f t="shared" si="41"/>
        <v>281</v>
      </c>
      <c r="D185">
        <f t="shared" si="46"/>
        <v>204.71428571428572</v>
      </c>
      <c r="E185">
        <f t="shared" si="40"/>
        <v>2245</v>
      </c>
      <c r="F185">
        <v>395</v>
      </c>
      <c r="G185">
        <f t="shared" si="45"/>
        <v>4</v>
      </c>
      <c r="H185">
        <f t="shared" si="48"/>
        <v>19</v>
      </c>
      <c r="I185">
        <v>12784.698978155351</v>
      </c>
      <c r="J185">
        <f t="shared" si="42"/>
        <v>171.52954078948642</v>
      </c>
      <c r="K185">
        <f t="shared" si="53"/>
        <v>2784.3010218446489</v>
      </c>
      <c r="L185">
        <f t="shared" si="47"/>
        <v>2784.2494395330759</v>
      </c>
      <c r="M185">
        <f t="shared" si="43"/>
        <v>1.0393718291412961</v>
      </c>
      <c r="N185">
        <f t="shared" si="44"/>
        <v>1.0110236822562417</v>
      </c>
      <c r="O185">
        <f t="shared" si="49"/>
        <v>0.99876567785745141</v>
      </c>
      <c r="P185">
        <f t="shared" si="50"/>
        <v>1.0115475447470312</v>
      </c>
      <c r="Q185" s="6">
        <f t="shared" si="51"/>
        <v>-1.234322142548594E-3</v>
      </c>
      <c r="R185" s="6">
        <f t="shared" si="52"/>
        <v>1.1547544747031235E-2</v>
      </c>
    </row>
    <row r="186" spans="1:18" x14ac:dyDescent="0.3">
      <c r="A186" s="1">
        <v>44091</v>
      </c>
      <c r="B186">
        <v>16370</v>
      </c>
      <c r="C186">
        <f t="shared" si="41"/>
        <v>406</v>
      </c>
      <c r="D186">
        <f t="shared" si="46"/>
        <v>199.39433741950339</v>
      </c>
      <c r="E186">
        <f t="shared" si="40"/>
        <v>2441</v>
      </c>
      <c r="F186">
        <v>398</v>
      </c>
      <c r="G186">
        <f t="shared" si="45"/>
        <v>3</v>
      </c>
      <c r="H186">
        <f t="shared" si="48"/>
        <v>19</v>
      </c>
      <c r="I186">
        <v>12954.470325686236</v>
      </c>
      <c r="J186">
        <f t="shared" si="42"/>
        <v>169.77134753088467</v>
      </c>
      <c r="K186">
        <f t="shared" si="53"/>
        <v>3017.5296743137642</v>
      </c>
      <c r="L186">
        <f t="shared" si="47"/>
        <v>2811.710658069052</v>
      </c>
      <c r="M186">
        <f t="shared" si="43"/>
        <v>1.0837656024399966</v>
      </c>
      <c r="N186">
        <f t="shared" si="44"/>
        <v>1.0098630597338223</v>
      </c>
      <c r="O186">
        <f t="shared" si="49"/>
        <v>1.0268143390004485</v>
      </c>
      <c r="P186">
        <f t="shared" si="50"/>
        <v>1.11368475797224</v>
      </c>
      <c r="Q186" s="6">
        <f t="shared" si="51"/>
        <v>2.6814339000448495E-2</v>
      </c>
      <c r="R186" s="6">
        <f t="shared" si="52"/>
        <v>0.11368475797223998</v>
      </c>
    </row>
    <row r="187" spans="1:18" x14ac:dyDescent="0.3">
      <c r="A187" s="1">
        <v>44092</v>
      </c>
      <c r="B187">
        <v>16547</v>
      </c>
      <c r="C187">
        <f t="shared" si="41"/>
        <v>177</v>
      </c>
      <c r="D187">
        <f t="shared" si="46"/>
        <v>194</v>
      </c>
      <c r="E187">
        <f t="shared" si="40"/>
        <v>2408</v>
      </c>
      <c r="F187">
        <v>399</v>
      </c>
      <c r="G187">
        <f t="shared" si="45"/>
        <v>1</v>
      </c>
      <c r="H187">
        <f t="shared" si="48"/>
        <v>19</v>
      </c>
      <c r="I187">
        <v>13122.39598736536</v>
      </c>
      <c r="J187">
        <f t="shared" si="42"/>
        <v>167.92566167912446</v>
      </c>
      <c r="K187">
        <f t="shared" si="53"/>
        <v>3025.6040126346397</v>
      </c>
      <c r="L187">
        <f t="shared" si="47"/>
        <v>2835.9792793711345</v>
      </c>
      <c r="M187">
        <f t="shared" si="43"/>
        <v>1.0026758107433398</v>
      </c>
      <c r="N187">
        <f t="shared" si="44"/>
        <v>1.0086312655366712</v>
      </c>
      <c r="O187">
        <f t="shared" si="49"/>
        <v>1.0536486822091145</v>
      </c>
      <c r="P187">
        <f t="shared" si="50"/>
        <v>1.0845875936718272</v>
      </c>
      <c r="Q187" s="6">
        <f t="shared" si="51"/>
        <v>5.3648682209114451E-2</v>
      </c>
      <c r="R187" s="6">
        <f t="shared" si="52"/>
        <v>8.4587593671827221E-2</v>
      </c>
    </row>
    <row r="188" spans="1:18" x14ac:dyDescent="0.3">
      <c r="A188" s="1">
        <v>44093</v>
      </c>
      <c r="B188">
        <v>16569</v>
      </c>
      <c r="C188">
        <f t="shared" si="41"/>
        <v>22</v>
      </c>
      <c r="D188">
        <f t="shared" si="46"/>
        <v>170</v>
      </c>
      <c r="E188">
        <f t="shared" si="40"/>
        <v>2344</v>
      </c>
      <c r="F188">
        <v>403</v>
      </c>
      <c r="G188">
        <f t="shared" si="45"/>
        <v>4</v>
      </c>
      <c r="H188">
        <f t="shared" si="48"/>
        <v>21</v>
      </c>
      <c r="I188">
        <v>13288.392860380567</v>
      </c>
      <c r="J188">
        <f t="shared" si="42"/>
        <v>165.9968730152068</v>
      </c>
      <c r="K188">
        <f t="shared" si="53"/>
        <v>2877.6071396194329</v>
      </c>
      <c r="L188">
        <f t="shared" si="47"/>
        <v>2836.1488712677678</v>
      </c>
      <c r="M188">
        <f t="shared" si="43"/>
        <v>0.95108518087721139</v>
      </c>
      <c r="N188">
        <f t="shared" si="44"/>
        <v>1.0000598001183814</v>
      </c>
      <c r="O188">
        <f t="shared" si="49"/>
        <v>1.0597725579883603</v>
      </c>
      <c r="P188">
        <f t="shared" si="50"/>
        <v>1.0797651355986633</v>
      </c>
      <c r="Q188" s="6">
        <f t="shared" si="51"/>
        <v>5.9772557988360342E-2</v>
      </c>
      <c r="R188" s="6">
        <f t="shared" si="52"/>
        <v>7.9765135598663273E-2</v>
      </c>
    </row>
    <row r="189" spans="1:18" x14ac:dyDescent="0.3">
      <c r="A189" s="1">
        <v>44094</v>
      </c>
      <c r="B189">
        <f>SQRT(B188*B190)</f>
        <v>16648.807795154582</v>
      </c>
      <c r="C189">
        <f t="shared" si="41"/>
        <v>79.807795154581981</v>
      </c>
      <c r="D189">
        <f t="shared" si="46"/>
        <v>145.71428571428572</v>
      </c>
      <c r="E189">
        <f t="shared" si="40"/>
        <v>2321.2161384799929</v>
      </c>
      <c r="F189">
        <f>SQRT(F188*F190)</f>
        <v>408.46297261808201</v>
      </c>
      <c r="G189">
        <f t="shared" si="45"/>
        <v>5.4629726180820057</v>
      </c>
      <c r="H189">
        <f t="shared" si="48"/>
        <v>23.474661107199893</v>
      </c>
      <c r="I189">
        <v>13452.382348632565</v>
      </c>
      <c r="J189">
        <f t="shared" si="42"/>
        <v>163.98948825199841</v>
      </c>
      <c r="K189">
        <f t="shared" si="53"/>
        <v>2787.9624739039336</v>
      </c>
      <c r="L189">
        <f t="shared" si="47"/>
        <v>2813.3584609019044</v>
      </c>
      <c r="M189">
        <f t="shared" si="43"/>
        <v>0.96884749676866766</v>
      </c>
      <c r="N189">
        <f t="shared" si="44"/>
        <v>0.99196431097226712</v>
      </c>
      <c r="O189">
        <f t="shared" si="49"/>
        <v>1.0495337004628811</v>
      </c>
      <c r="P189">
        <f t="shared" si="50"/>
        <v>1.0711182119430573</v>
      </c>
      <c r="Q189" s="6">
        <f t="shared" si="51"/>
        <v>4.9533700462881081E-2</v>
      </c>
      <c r="R189" s="6">
        <f t="shared" si="52"/>
        <v>7.1118211943057341E-2</v>
      </c>
    </row>
    <row r="190" spans="1:18" x14ac:dyDescent="0.3">
      <c r="A190" s="1">
        <v>44095</v>
      </c>
      <c r="B190">
        <v>16729</v>
      </c>
      <c r="C190">
        <f t="shared" si="41"/>
        <v>80.192204845418019</v>
      </c>
      <c r="D190">
        <f t="shared" si="46"/>
        <v>108</v>
      </c>
      <c r="E190">
        <f t="shared" si="40"/>
        <v>2298.0767887232832</v>
      </c>
      <c r="F190">
        <v>414</v>
      </c>
      <c r="G190">
        <f t="shared" si="45"/>
        <v>5.5370273819179943</v>
      </c>
      <c r="H190">
        <f t="shared" si="48"/>
        <v>26</v>
      </c>
      <c r="I190">
        <v>13614.290458768717</v>
      </c>
      <c r="J190">
        <f t="shared" si="42"/>
        <v>161.90811013615166</v>
      </c>
      <c r="K190">
        <f t="shared" si="53"/>
        <v>2700.7095412312829</v>
      </c>
      <c r="L190">
        <f t="shared" si="47"/>
        <v>2755.9695314406736</v>
      </c>
      <c r="M190">
        <f t="shared" si="43"/>
        <v>0.96870369185763394</v>
      </c>
      <c r="N190">
        <f t="shared" si="44"/>
        <v>0.97960127361700178</v>
      </c>
      <c r="O190">
        <f t="shared" si="49"/>
        <v>1.0124309295189373</v>
      </c>
      <c r="P190">
        <f t="shared" si="50"/>
        <v>1.0620060333035282</v>
      </c>
      <c r="Q190" s="6">
        <f t="shared" si="51"/>
        <v>1.2430929518937317E-2</v>
      </c>
      <c r="R190" s="6">
        <f t="shared" si="52"/>
        <v>6.2006033303528163E-2</v>
      </c>
    </row>
    <row r="191" spans="1:18" x14ac:dyDescent="0.3">
      <c r="A191" s="1">
        <v>44096</v>
      </c>
      <c r="B191">
        <v>16873</v>
      </c>
      <c r="C191">
        <f t="shared" si="41"/>
        <v>144</v>
      </c>
      <c r="D191">
        <f t="shared" si="46"/>
        <v>112.42857142857143</v>
      </c>
      <c r="E191">
        <f t="shared" si="40"/>
        <v>2338</v>
      </c>
      <c r="F191">
        <v>419</v>
      </c>
      <c r="G191">
        <f t="shared" si="45"/>
        <v>5</v>
      </c>
      <c r="H191">
        <f t="shared" si="48"/>
        <v>28</v>
      </c>
      <c r="I191">
        <v>13774.047875479924</v>
      </c>
      <c r="J191">
        <f t="shared" si="42"/>
        <v>159.75741671120704</v>
      </c>
      <c r="K191">
        <f t="shared" si="53"/>
        <v>2679.9521245200758</v>
      </c>
      <c r="L191">
        <f t="shared" si="47"/>
        <v>2706.7752312059365</v>
      </c>
      <c r="M191">
        <f t="shared" si="43"/>
        <v>0.99231408768906582</v>
      </c>
      <c r="N191">
        <f t="shared" si="44"/>
        <v>0.98214991142916563</v>
      </c>
      <c r="O191">
        <f t="shared" si="49"/>
        <v>0.98289105223013051</v>
      </c>
      <c r="P191">
        <f t="shared" si="50"/>
        <v>1.0004186759332914</v>
      </c>
      <c r="Q191" s="6">
        <f t="shared" si="51"/>
        <v>-1.7108947769869487E-2</v>
      </c>
      <c r="R191" s="6">
        <f t="shared" si="52"/>
        <v>4.186759332913681E-4</v>
      </c>
    </row>
    <row r="192" spans="1:18" x14ac:dyDescent="0.3">
      <c r="A192" s="1">
        <v>44097</v>
      </c>
      <c r="B192">
        <v>16984</v>
      </c>
      <c r="C192">
        <f t="shared" si="41"/>
        <v>111</v>
      </c>
      <c r="D192">
        <f t="shared" si="46"/>
        <v>111.28571428571429</v>
      </c>
      <c r="E192">
        <f t="shared" si="40"/>
        <v>2303</v>
      </c>
      <c r="F192">
        <v>421</v>
      </c>
      <c r="G192">
        <f t="shared" si="45"/>
        <v>2</v>
      </c>
      <c r="H192">
        <f t="shared" si="48"/>
        <v>26</v>
      </c>
      <c r="I192">
        <v>13931.590016366385</v>
      </c>
      <c r="J192">
        <f t="shared" si="42"/>
        <v>157.5421408864604</v>
      </c>
      <c r="K192">
        <f t="shared" si="53"/>
        <v>2631.4099836336154</v>
      </c>
      <c r="L192">
        <f t="shared" si="47"/>
        <v>2657.3962249963947</v>
      </c>
      <c r="M192">
        <f t="shared" si="43"/>
        <v>0.98188693729177967</v>
      </c>
      <c r="N192">
        <f t="shared" si="44"/>
        <v>0.98175725651681012</v>
      </c>
      <c r="O192">
        <f t="shared" si="49"/>
        <v>0.95443899072564609</v>
      </c>
      <c r="P192">
        <f t="shared" si="50"/>
        <v>0.94508817939888534</v>
      </c>
      <c r="Q192" s="6">
        <f t="shared" si="51"/>
        <v>-4.5561009274353914E-2</v>
      </c>
      <c r="R192" s="6">
        <f t="shared" si="52"/>
        <v>-5.4911820601114658E-2</v>
      </c>
    </row>
    <row r="193" spans="1:18" x14ac:dyDescent="0.3">
      <c r="A193" s="1">
        <v>44098</v>
      </c>
      <c r="B193">
        <v>17126</v>
      </c>
      <c r="C193">
        <f t="shared" si="41"/>
        <v>142</v>
      </c>
      <c r="D193">
        <f t="shared" si="46"/>
        <v>108.65479692414634</v>
      </c>
      <c r="E193">
        <f t="shared" si="40"/>
        <v>2305</v>
      </c>
      <c r="F193">
        <v>427</v>
      </c>
      <c r="G193">
        <f t="shared" si="45"/>
        <v>6</v>
      </c>
      <c r="H193">
        <f t="shared" si="48"/>
        <v>29</v>
      </c>
      <c r="I193">
        <v>14086.857066812805</v>
      </c>
      <c r="J193">
        <f t="shared" si="42"/>
        <v>155.2670504464204</v>
      </c>
      <c r="K193">
        <f t="shared" si="53"/>
        <v>2612.142933187195</v>
      </c>
      <c r="L193">
        <f t="shared" si="47"/>
        <v>2607.4813545370384</v>
      </c>
      <c r="M193">
        <f t="shared" si="43"/>
        <v>0.99267805071567938</v>
      </c>
      <c r="N193">
        <f t="shared" si="44"/>
        <v>0.98121662475853633</v>
      </c>
      <c r="O193">
        <f t="shared" si="49"/>
        <v>0.92736475108279159</v>
      </c>
      <c r="P193">
        <f t="shared" si="50"/>
        <v>0.86565608796580906</v>
      </c>
      <c r="Q193" s="6">
        <f t="shared" si="51"/>
        <v>-7.2635248917208406E-2</v>
      </c>
      <c r="R193" s="6">
        <f t="shared" si="52"/>
        <v>-0.13434391203419094</v>
      </c>
    </row>
    <row r="194" spans="1:18" x14ac:dyDescent="0.3">
      <c r="A194" s="1">
        <v>44099</v>
      </c>
      <c r="B194">
        <v>17334</v>
      </c>
      <c r="C194">
        <f t="shared" si="41"/>
        <v>208</v>
      </c>
      <c r="D194">
        <f t="shared" si="46"/>
        <v>106</v>
      </c>
      <c r="E194">
        <f t="shared" si="40"/>
        <v>2253</v>
      </c>
      <c r="F194">
        <v>427</v>
      </c>
      <c r="G194">
        <f t="shared" si="45"/>
        <v>0</v>
      </c>
      <c r="H194">
        <f t="shared" si="48"/>
        <v>28</v>
      </c>
      <c r="I194">
        <v>14239.793995438897</v>
      </c>
      <c r="J194">
        <f t="shared" si="42"/>
        <v>152.93692862609169</v>
      </c>
      <c r="K194">
        <f t="shared" si="53"/>
        <v>2667.2060045611033</v>
      </c>
      <c r="L194">
        <f t="shared" si="47"/>
        <v>2557.0874837000356</v>
      </c>
      <c r="M194">
        <f t="shared" si="43"/>
        <v>1.0210796548206966</v>
      </c>
      <c r="N194">
        <f t="shared" si="44"/>
        <v>0.98067335333028671</v>
      </c>
      <c r="O194">
        <f t="shared" si="49"/>
        <v>0.90165943817017524</v>
      </c>
      <c r="P194">
        <f t="shared" si="50"/>
        <v>0.8815449719867835</v>
      </c>
      <c r="Q194" s="6">
        <f t="shared" si="51"/>
        <v>-9.8340561829824757E-2</v>
      </c>
      <c r="R194" s="6">
        <f t="shared" si="52"/>
        <v>-0.1184550280132165</v>
      </c>
    </row>
    <row r="195" spans="1:18" x14ac:dyDescent="0.3">
      <c r="A195" s="1">
        <v>44100</v>
      </c>
      <c r="B195">
        <v>17348</v>
      </c>
      <c r="C195">
        <f t="shared" si="41"/>
        <v>14</v>
      </c>
      <c r="D195">
        <f t="shared" si="46"/>
        <v>99.285714285714292</v>
      </c>
      <c r="E195">
        <f t="shared" si="40"/>
        <v>2212</v>
      </c>
      <c r="F195">
        <v>428</v>
      </c>
      <c r="G195">
        <f t="shared" si="45"/>
        <v>1</v>
      </c>
      <c r="H195">
        <f t="shared" si="48"/>
        <v>25</v>
      </c>
      <c r="I195">
        <v>14390.350550804307</v>
      </c>
      <c r="J195">
        <f t="shared" si="42"/>
        <v>150.55655536541053</v>
      </c>
      <c r="K195">
        <f t="shared" si="53"/>
        <v>2529.6494491956928</v>
      </c>
      <c r="L195">
        <f t="shared" si="47"/>
        <v>2503.0364172439749</v>
      </c>
      <c r="M195">
        <f t="shared" si="43"/>
        <v>0.94842672252155269</v>
      </c>
      <c r="N195">
        <f t="shared" si="44"/>
        <v>0.97886225371614966</v>
      </c>
      <c r="O195">
        <f t="shared" si="49"/>
        <v>0.8825476132799438</v>
      </c>
      <c r="P195">
        <f t="shared" si="50"/>
        <v>0.87908089133051082</v>
      </c>
      <c r="Q195" s="6">
        <f t="shared" si="51"/>
        <v>-0.1174523867200562</v>
      </c>
      <c r="R195" s="6">
        <f t="shared" si="52"/>
        <v>-0.12091910866948918</v>
      </c>
    </row>
    <row r="196" spans="1:18" x14ac:dyDescent="0.3">
      <c r="A196" s="1">
        <v>44101</v>
      </c>
      <c r="B196">
        <f>SQRT(B195*B197)</f>
        <v>17409.391373623606</v>
      </c>
      <c r="C196">
        <f t="shared" si="41"/>
        <v>61.391373623606341</v>
      </c>
      <c r="D196">
        <f t="shared" si="46"/>
        <v>94</v>
      </c>
      <c r="E196">
        <f t="shared" si="40"/>
        <v>2156.343940405548</v>
      </c>
      <c r="F196">
        <f>SQRT(F195*F197)</f>
        <v>429.49738066721665</v>
      </c>
      <c r="G196">
        <f t="shared" si="45"/>
        <v>1.4973806672166461</v>
      </c>
      <c r="H196">
        <f t="shared" si="48"/>
        <v>21.03440804913464</v>
      </c>
      <c r="I196">
        <v>14538.481240149315</v>
      </c>
      <c r="J196">
        <f t="shared" si="42"/>
        <v>148.13068934500734</v>
      </c>
      <c r="K196">
        <f t="shared" si="53"/>
        <v>2441.4127528070749</v>
      </c>
      <c r="L196">
        <f t="shared" si="47"/>
        <v>2445.9625505627409</v>
      </c>
      <c r="M196">
        <f t="shared" si="43"/>
        <v>0.96511900239115223</v>
      </c>
      <c r="N196">
        <f t="shared" si="44"/>
        <v>0.97719814770251068</v>
      </c>
      <c r="O196">
        <f t="shared" si="49"/>
        <v>0.86941020298515959</v>
      </c>
      <c r="P196">
        <f t="shared" si="50"/>
        <v>0.87569785305912262</v>
      </c>
      <c r="Q196" s="6">
        <f t="shared" si="51"/>
        <v>-0.13058979701484041</v>
      </c>
      <c r="R196" s="6">
        <f t="shared" si="52"/>
        <v>-0.12430214694087738</v>
      </c>
    </row>
    <row r="197" spans="1:18" x14ac:dyDescent="0.3">
      <c r="A197" s="1">
        <v>44102</v>
      </c>
      <c r="B197">
        <v>17471</v>
      </c>
      <c r="C197">
        <f t="shared" si="41"/>
        <v>61.608626376393659</v>
      </c>
      <c r="D197">
        <f t="shared" si="46"/>
        <v>84.428571428571431</v>
      </c>
      <c r="E197">
        <f t="shared" si="40"/>
        <v>2100</v>
      </c>
      <c r="F197">
        <v>431</v>
      </c>
      <c r="G197">
        <f t="shared" si="45"/>
        <v>1.5026193327833539</v>
      </c>
      <c r="H197">
        <f t="shared" si="48"/>
        <v>17</v>
      </c>
      <c r="I197">
        <v>14684.145291041728</v>
      </c>
      <c r="J197">
        <f t="shared" si="42"/>
        <v>145.6640508924138</v>
      </c>
      <c r="K197">
        <f t="shared" si="53"/>
        <v>2355.8547089582717</v>
      </c>
      <c r="L197">
        <f t="shared" si="47"/>
        <v>2382.6417452279261</v>
      </c>
      <c r="M197">
        <f t="shared" si="43"/>
        <v>0.96495551858225093</v>
      </c>
      <c r="N197">
        <f t="shared" si="44"/>
        <v>0.97411211168370238</v>
      </c>
      <c r="O197">
        <f t="shared" si="49"/>
        <v>0.86453849291374729</v>
      </c>
      <c r="P197">
        <f t="shared" si="50"/>
        <v>0.87230954421118978</v>
      </c>
      <c r="Q197" s="6">
        <f t="shared" si="51"/>
        <v>-0.13546150708625271</v>
      </c>
      <c r="R197" s="6">
        <f t="shared" si="52"/>
        <v>-0.12769045578881022</v>
      </c>
    </row>
    <row r="198" spans="1:18" x14ac:dyDescent="0.3">
      <c r="A198" s="1">
        <v>44103</v>
      </c>
      <c r="B198">
        <v>17568</v>
      </c>
      <c r="C198">
        <f t="shared" si="41"/>
        <v>97</v>
      </c>
      <c r="D198">
        <f t="shared" si="46"/>
        <v>69.428571428571431</v>
      </c>
      <c r="E198">
        <f t="shared" si="40"/>
        <v>1885</v>
      </c>
      <c r="F198">
        <v>433</v>
      </c>
      <c r="G198">
        <f t="shared" si="45"/>
        <v>2</v>
      </c>
      <c r="H198">
        <f t="shared" si="48"/>
        <v>14</v>
      </c>
      <c r="I198">
        <v>14827.30659687759</v>
      </c>
      <c r="J198">
        <f t="shared" si="42"/>
        <v>143.16130583586164</v>
      </c>
      <c r="K198">
        <f t="shared" si="53"/>
        <v>2307.69340312241</v>
      </c>
      <c r="L198">
        <f t="shared" si="47"/>
        <v>2291.6700248908824</v>
      </c>
      <c r="M198">
        <f t="shared" si="43"/>
        <v>0.97955675888978821</v>
      </c>
      <c r="N198">
        <f t="shared" si="44"/>
        <v>0.96181896816034285</v>
      </c>
      <c r="O198">
        <f t="shared" si="49"/>
        <v>0.84664215870997372</v>
      </c>
      <c r="P198">
        <f t="shared" si="50"/>
        <v>0.86109501061914318</v>
      </c>
      <c r="Q198" s="6">
        <f t="shared" si="51"/>
        <v>-0.15335784129002628</v>
      </c>
      <c r="R198" s="6">
        <f t="shared" si="52"/>
        <v>-0.13890498938085682</v>
      </c>
    </row>
    <row r="199" spans="1:18" x14ac:dyDescent="0.3">
      <c r="A199" s="1">
        <v>44104</v>
      </c>
      <c r="B199">
        <v>17642</v>
      </c>
      <c r="C199">
        <f t="shared" si="41"/>
        <v>74</v>
      </c>
      <c r="D199">
        <f t="shared" si="46"/>
        <v>82</v>
      </c>
      <c r="E199">
        <f t="shared" si="40"/>
        <v>1678</v>
      </c>
      <c r="F199">
        <v>435</v>
      </c>
      <c r="G199">
        <f t="shared" si="45"/>
        <v>2</v>
      </c>
      <c r="H199">
        <f t="shared" si="48"/>
        <v>14</v>
      </c>
      <c r="I199">
        <v>14967.93364724716</v>
      </c>
      <c r="J199">
        <f t="shared" si="42"/>
        <v>140.6270503695705</v>
      </c>
      <c r="K199">
        <f t="shared" si="53"/>
        <v>2239.0663527528395</v>
      </c>
      <c r="L199">
        <f t="shared" si="47"/>
        <v>2223.8643925431484</v>
      </c>
      <c r="M199">
        <f t="shared" si="43"/>
        <v>0.97026162562292062</v>
      </c>
      <c r="N199">
        <f t="shared" si="44"/>
        <v>0.97041213106107516</v>
      </c>
      <c r="O199">
        <f t="shared" si="49"/>
        <v>0.83685841487419343</v>
      </c>
      <c r="P199">
        <f t="shared" si="50"/>
        <v>0.85089984710820199</v>
      </c>
      <c r="Q199" s="6">
        <f t="shared" si="51"/>
        <v>-0.16314158512580657</v>
      </c>
      <c r="R199" s="6">
        <f t="shared" si="52"/>
        <v>-0.14910015289179801</v>
      </c>
    </row>
    <row r="200" spans="1:18" x14ac:dyDescent="0.3">
      <c r="A200" s="1">
        <v>44105</v>
      </c>
      <c r="B200">
        <v>17717</v>
      </c>
      <c r="C200">
        <f t="shared" si="41"/>
        <v>75</v>
      </c>
      <c r="D200">
        <f t="shared" si="46"/>
        <v>78.011053639855945</v>
      </c>
      <c r="E200">
        <f t="shared" si="40"/>
        <v>1347</v>
      </c>
      <c r="F200">
        <v>437</v>
      </c>
      <c r="G200">
        <f t="shared" si="45"/>
        <v>2</v>
      </c>
      <c r="H200">
        <f t="shared" si="48"/>
        <v>10</v>
      </c>
      <c r="I200">
        <v>15106</v>
      </c>
      <c r="J200">
        <f t="shared" si="42"/>
        <v>138.06635275283952</v>
      </c>
      <c r="K200">
        <f t="shared" si="53"/>
        <v>2174</v>
      </c>
      <c r="L200">
        <f t="shared" si="47"/>
        <v>2159.042577620221</v>
      </c>
      <c r="M200">
        <f t="shared" si="43"/>
        <v>0.9709404088570921</v>
      </c>
      <c r="N200">
        <f t="shared" si="44"/>
        <v>0.9708517231804773</v>
      </c>
      <c r="O200">
        <f t="shared" si="49"/>
        <v>0.82801841472939763</v>
      </c>
      <c r="P200">
        <f t="shared" si="50"/>
        <v>0.83226686119637538</v>
      </c>
      <c r="Q200" s="6">
        <f t="shared" si="51"/>
        <v>-0.17198158527060237</v>
      </c>
      <c r="R200" s="6">
        <f t="shared" si="52"/>
        <v>-0.16773313880362462</v>
      </c>
    </row>
    <row r="201" spans="1:18" x14ac:dyDescent="0.3">
      <c r="A201" s="1">
        <v>44106</v>
      </c>
      <c r="B201">
        <v>17820</v>
      </c>
      <c r="C201">
        <f t="shared" si="41"/>
        <v>103</v>
      </c>
      <c r="D201">
        <f t="shared" si="46"/>
        <v>74</v>
      </c>
      <c r="E201">
        <f t="shared" si="40"/>
        <v>1273</v>
      </c>
      <c r="F201">
        <v>438</v>
      </c>
      <c r="G201">
        <f t="shared" si="45"/>
        <v>1</v>
      </c>
      <c r="H201">
        <f t="shared" si="48"/>
        <v>11</v>
      </c>
      <c r="I201">
        <v>15351</v>
      </c>
      <c r="J201">
        <f t="shared" si="42"/>
        <v>245</v>
      </c>
      <c r="K201">
        <f t="shared" si="53"/>
        <v>2031</v>
      </c>
      <c r="L201">
        <f t="shared" si="47"/>
        <v>2096.7005891082877</v>
      </c>
      <c r="M201">
        <f t="shared" si="43"/>
        <v>0.93422263109475623</v>
      </c>
      <c r="N201">
        <f t="shared" si="44"/>
        <v>0.97112516948107197</v>
      </c>
      <c r="O201">
        <f t="shared" si="49"/>
        <v>0.81995653354589937</v>
      </c>
      <c r="P201">
        <f t="shared" si="50"/>
        <v>0.76147099118960149</v>
      </c>
      <c r="Q201" s="6">
        <f t="shared" si="51"/>
        <v>-0.18004346645410063</v>
      </c>
      <c r="R201" s="6">
        <f t="shared" si="52"/>
        <v>-0.23852900881039851</v>
      </c>
    </row>
    <row r="202" spans="1:18" x14ac:dyDescent="0.3">
      <c r="A202" s="1">
        <v>44107</v>
      </c>
      <c r="B202">
        <v>17922</v>
      </c>
      <c r="C202">
        <f t="shared" si="41"/>
        <v>102</v>
      </c>
      <c r="D202">
        <f t="shared" si="46"/>
        <v>75.571428571428569</v>
      </c>
      <c r="E202">
        <f t="shared" si="40"/>
        <v>1353</v>
      </c>
      <c r="F202">
        <v>440</v>
      </c>
      <c r="G202">
        <f t="shared" si="45"/>
        <v>2</v>
      </c>
      <c r="H202">
        <f t="shared" si="48"/>
        <v>12</v>
      </c>
      <c r="I202">
        <v>15432</v>
      </c>
      <c r="J202">
        <f t="shared" si="42"/>
        <v>81</v>
      </c>
      <c r="K202">
        <f t="shared" si="53"/>
        <v>2050</v>
      </c>
      <c r="L202">
        <f t="shared" si="47"/>
        <v>2033.8655276372924</v>
      </c>
      <c r="M202">
        <f t="shared" si="43"/>
        <v>1.0093549975381586</v>
      </c>
      <c r="N202">
        <f t="shared" si="44"/>
        <v>0.97003145713918149</v>
      </c>
      <c r="O202">
        <f t="shared" si="49"/>
        <v>0.81255930342265104</v>
      </c>
      <c r="P202">
        <f t="shared" si="50"/>
        <v>0.81038896541645389</v>
      </c>
      <c r="Q202" s="6">
        <f t="shared" si="51"/>
        <v>-0.18744069657734896</v>
      </c>
      <c r="R202" s="6">
        <f t="shared" si="52"/>
        <v>-0.18961103458354611</v>
      </c>
    </row>
    <row r="203" spans="1:18" x14ac:dyDescent="0.3">
      <c r="A203" s="1">
        <v>44108</v>
      </c>
      <c r="B203">
        <f>SQRT(B202*B204)</f>
        <v>17955.468749102598</v>
      </c>
      <c r="C203">
        <f t="shared" si="41"/>
        <v>33.46874910259794</v>
      </c>
      <c r="D203">
        <f t="shared" si="46"/>
        <v>76.571428571428569</v>
      </c>
      <c r="E203">
        <f t="shared" si="40"/>
        <v>1306.660953948016</v>
      </c>
      <c r="F203">
        <f>SQRT(F202*F204)</f>
        <v>441.99547508996062</v>
      </c>
      <c r="G203">
        <f t="shared" si="45"/>
        <v>1.9954750899606211</v>
      </c>
      <c r="H203">
        <f t="shared" si="48"/>
        <v>12.498094422743975</v>
      </c>
      <c r="I203">
        <f>SQRT(I202*I204)</f>
        <v>15528.697047724256</v>
      </c>
      <c r="J203">
        <f t="shared" si="42"/>
        <v>96.697047724255754</v>
      </c>
      <c r="K203">
        <f t="shared" si="53"/>
        <v>1984.7762262883825</v>
      </c>
      <c r="L203">
        <f t="shared" si="47"/>
        <v>1975.7766082581716</v>
      </c>
      <c r="M203">
        <f t="shared" si="43"/>
        <v>0.96818352501872318</v>
      </c>
      <c r="N203">
        <f t="shared" si="44"/>
        <v>0.97143915436405381</v>
      </c>
      <c r="O203">
        <f t="shared" si="49"/>
        <v>0.80777058823063586</v>
      </c>
      <c r="P203">
        <f t="shared" si="50"/>
        <v>0.81296217692249573</v>
      </c>
      <c r="Q203" s="6">
        <f t="shared" si="51"/>
        <v>-0.19222941176936414</v>
      </c>
      <c r="R203" s="6">
        <f t="shared" si="52"/>
        <v>-0.18703782307750427</v>
      </c>
    </row>
    <row r="204" spans="1:18" x14ac:dyDescent="0.3">
      <c r="A204" s="1">
        <v>44109</v>
      </c>
      <c r="B204">
        <v>17989</v>
      </c>
      <c r="C204">
        <f t="shared" si="41"/>
        <v>33.53125089740206</v>
      </c>
      <c r="D204">
        <f t="shared" si="46"/>
        <v>74.142857142857139</v>
      </c>
      <c r="E204">
        <f t="shared" si="40"/>
        <v>1260</v>
      </c>
      <c r="F204">
        <v>444</v>
      </c>
      <c r="G204">
        <f t="shared" si="45"/>
        <v>2.0045249100393789</v>
      </c>
      <c r="H204">
        <f t="shared" si="48"/>
        <v>13</v>
      </c>
      <c r="I204">
        <v>15626</v>
      </c>
      <c r="J204">
        <f t="shared" si="42"/>
        <v>97.302952275744246</v>
      </c>
      <c r="K204">
        <f t="shared" si="53"/>
        <v>1919</v>
      </c>
      <c r="L204">
        <f t="shared" si="47"/>
        <v>1924.4229940797584</v>
      </c>
      <c r="M204">
        <f t="shared" si="43"/>
        <v>0.96685962607916409</v>
      </c>
      <c r="N204">
        <f t="shared" si="44"/>
        <v>0.9740083904406146</v>
      </c>
      <c r="O204">
        <f t="shared" si="49"/>
        <v>0.80768457865480148</v>
      </c>
      <c r="P204">
        <f t="shared" si="50"/>
        <v>0.81456636213722911</v>
      </c>
      <c r="Q204" s="6">
        <f t="shared" si="51"/>
        <v>-0.19231542134519852</v>
      </c>
      <c r="R204" s="6">
        <f t="shared" si="52"/>
        <v>-0.18543363786277089</v>
      </c>
    </row>
    <row r="205" spans="1:18" x14ac:dyDescent="0.3">
      <c r="A205" s="1">
        <v>44110</v>
      </c>
      <c r="B205">
        <v>18097</v>
      </c>
      <c r="C205">
        <f t="shared" si="41"/>
        <v>108</v>
      </c>
      <c r="D205">
        <f t="shared" si="46"/>
        <v>78.714285714285708</v>
      </c>
      <c r="E205">
        <f t="shared" si="40"/>
        <v>1224</v>
      </c>
      <c r="F205">
        <v>447</v>
      </c>
      <c r="G205">
        <f t="shared" si="45"/>
        <v>3</v>
      </c>
      <c r="H205">
        <f t="shared" si="48"/>
        <v>14</v>
      </c>
      <c r="I205">
        <v>15785</v>
      </c>
      <c r="J205">
        <f t="shared" si="42"/>
        <v>159</v>
      </c>
      <c r="K205">
        <f t="shared" si="53"/>
        <v>1865</v>
      </c>
      <c r="L205">
        <f t="shared" si="47"/>
        <v>1908.7494293699679</v>
      </c>
      <c r="M205">
        <f t="shared" si="43"/>
        <v>0.97186034392912979</v>
      </c>
      <c r="N205">
        <f t="shared" si="44"/>
        <v>0.99185544718702268</v>
      </c>
      <c r="O205">
        <f t="shared" si="49"/>
        <v>0.83290762135829433</v>
      </c>
      <c r="P205">
        <f t="shared" si="50"/>
        <v>0.80816628304114124</v>
      </c>
      <c r="Q205" s="6">
        <f t="shared" si="51"/>
        <v>-0.16709237864170567</v>
      </c>
      <c r="R205" s="6">
        <f t="shared" si="52"/>
        <v>-0.19183371695885876</v>
      </c>
    </row>
    <row r="206" spans="1:18" x14ac:dyDescent="0.3">
      <c r="A206" s="1">
        <v>44111</v>
      </c>
      <c r="B206">
        <v>18178</v>
      </c>
      <c r="C206">
        <f t="shared" si="41"/>
        <v>81</v>
      </c>
      <c r="D206">
        <f t="shared" si="46"/>
        <v>66</v>
      </c>
      <c r="E206">
        <f t="shared" si="40"/>
        <v>1194</v>
      </c>
      <c r="F206">
        <v>448</v>
      </c>
      <c r="G206">
        <f t="shared" si="45"/>
        <v>1</v>
      </c>
      <c r="H206">
        <f t="shared" si="48"/>
        <v>13</v>
      </c>
      <c r="I206">
        <v>15902</v>
      </c>
      <c r="J206">
        <f t="shared" si="42"/>
        <v>117</v>
      </c>
      <c r="K206">
        <f t="shared" si="53"/>
        <v>1828</v>
      </c>
      <c r="L206">
        <f t="shared" si="47"/>
        <v>1890.2640720075433</v>
      </c>
      <c r="M206">
        <f t="shared" si="43"/>
        <v>0.98016085790884722</v>
      </c>
      <c r="N206">
        <f t="shared" si="44"/>
        <v>0.99031546148593941</v>
      </c>
      <c r="O206">
        <f t="shared" si="49"/>
        <v>0.84999070912138253</v>
      </c>
      <c r="P206">
        <f t="shared" si="50"/>
        <v>0.81641171453117034</v>
      </c>
      <c r="Q206" s="6">
        <f t="shared" si="51"/>
        <v>-0.15000929087861747</v>
      </c>
      <c r="R206" s="6">
        <f t="shared" si="52"/>
        <v>-0.18358828546882966</v>
      </c>
    </row>
    <row r="207" spans="1:18" x14ac:dyDescent="0.3">
      <c r="A207" s="1">
        <v>44112</v>
      </c>
      <c r="B207">
        <v>18236</v>
      </c>
      <c r="C207">
        <f t="shared" si="41"/>
        <v>58</v>
      </c>
      <c r="D207">
        <f t="shared" si="46"/>
        <v>65.450024593321103</v>
      </c>
      <c r="E207">
        <f t="shared" si="40"/>
        <v>1110</v>
      </c>
      <c r="F207">
        <v>449</v>
      </c>
      <c r="G207">
        <f t="shared" si="45"/>
        <v>1</v>
      </c>
      <c r="H207">
        <f t="shared" si="48"/>
        <v>12</v>
      </c>
      <c r="I207">
        <v>15979</v>
      </c>
      <c r="J207">
        <f t="shared" si="42"/>
        <v>77</v>
      </c>
      <c r="K207">
        <f t="shared" si="53"/>
        <v>1808</v>
      </c>
      <c r="L207">
        <f t="shared" si="47"/>
        <v>1876.0817372413342</v>
      </c>
      <c r="M207">
        <f t="shared" si="43"/>
        <v>0.98905908096280093</v>
      </c>
      <c r="N207">
        <f t="shared" si="44"/>
        <v>0.99249716747187244</v>
      </c>
      <c r="O207">
        <f t="shared" si="49"/>
        <v>0.86894151911965667</v>
      </c>
      <c r="P207">
        <f t="shared" si="50"/>
        <v>0.83164673413063472</v>
      </c>
      <c r="Q207" s="6">
        <f t="shared" si="51"/>
        <v>-0.13105848088034333</v>
      </c>
      <c r="R207" s="6">
        <f t="shared" si="52"/>
        <v>-0.16835326586936528</v>
      </c>
    </row>
    <row r="208" spans="1:18" x14ac:dyDescent="0.3">
      <c r="A208" s="1">
        <v>44113</v>
      </c>
      <c r="B208">
        <v>18371</v>
      </c>
      <c r="C208">
        <f t="shared" si="41"/>
        <v>135</v>
      </c>
      <c r="D208">
        <f t="shared" si="46"/>
        <v>64.897937470714425</v>
      </c>
      <c r="E208">
        <f t="shared" ref="E208:E271" si="54">SUM(C195:C208)</f>
        <v>1037</v>
      </c>
      <c r="F208">
        <v>452</v>
      </c>
      <c r="G208">
        <f t="shared" si="45"/>
        <v>3</v>
      </c>
      <c r="H208">
        <f t="shared" si="48"/>
        <v>14</v>
      </c>
      <c r="I208">
        <v>16001</v>
      </c>
      <c r="J208">
        <f t="shared" si="42"/>
        <v>22</v>
      </c>
      <c r="K208">
        <f t="shared" si="53"/>
        <v>1918</v>
      </c>
      <c r="L208">
        <f t="shared" si="47"/>
        <v>1866.3681197818969</v>
      </c>
      <c r="M208">
        <f t="shared" si="43"/>
        <v>1.0608407079646018</v>
      </c>
      <c r="N208">
        <f t="shared" si="44"/>
        <v>0.99482239112155069</v>
      </c>
      <c r="O208">
        <f t="shared" si="49"/>
        <v>0.89014527371104069</v>
      </c>
      <c r="P208">
        <f t="shared" si="50"/>
        <v>0.94436238306253073</v>
      </c>
      <c r="Q208" s="6">
        <f t="shared" si="51"/>
        <v>-0.10985472628895931</v>
      </c>
      <c r="R208" s="6">
        <f t="shared" si="52"/>
        <v>-5.563761693746927E-2</v>
      </c>
    </row>
    <row r="209" spans="1:18" x14ac:dyDescent="0.3">
      <c r="A209" s="1">
        <v>44114</v>
      </c>
      <c r="B209">
        <v>18384</v>
      </c>
      <c r="C209">
        <f t="shared" si="41"/>
        <v>13</v>
      </c>
      <c r="D209">
        <f t="shared" si="46"/>
        <v>53.714285714285715</v>
      </c>
      <c r="E209">
        <f t="shared" si="54"/>
        <v>1036</v>
      </c>
      <c r="F209">
        <v>453</v>
      </c>
      <c r="G209">
        <f t="shared" si="45"/>
        <v>1</v>
      </c>
      <c r="H209">
        <f t="shared" si="48"/>
        <v>13</v>
      </c>
      <c r="I209">
        <v>16016</v>
      </c>
      <c r="J209">
        <f t="shared" si="42"/>
        <v>15</v>
      </c>
      <c r="K209">
        <f t="shared" si="53"/>
        <v>1915</v>
      </c>
      <c r="L209">
        <f t="shared" si="47"/>
        <v>1859.57518512517</v>
      </c>
      <c r="M209">
        <f t="shared" si="43"/>
        <v>0.99843587069864437</v>
      </c>
      <c r="N209">
        <f t="shared" si="44"/>
        <v>0.99636034575134047</v>
      </c>
      <c r="O209">
        <f t="shared" si="49"/>
        <v>0.91430586725436436</v>
      </c>
      <c r="P209">
        <f t="shared" si="50"/>
        <v>0.93414634146341469</v>
      </c>
      <c r="Q209" s="6">
        <f t="shared" si="51"/>
        <v>-8.5694132745635643E-2</v>
      </c>
      <c r="R209" s="6">
        <f t="shared" si="52"/>
        <v>-6.5853658536585313E-2</v>
      </c>
    </row>
    <row r="210" spans="1:18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6"/>
        <v>55.142857142857146</v>
      </c>
      <c r="E210">
        <f t="shared" si="54"/>
        <v>1004.2275476322393</v>
      </c>
      <c r="F210">
        <f>(F212/F209)^(1/3)*F209</f>
        <v>453.66568795250214</v>
      </c>
      <c r="G210">
        <f t="shared" si="45"/>
        <v>0.66568795250213952</v>
      </c>
      <c r="H210">
        <f t="shared" si="48"/>
        <v>11.670212862541518</v>
      </c>
      <c r="I210">
        <f>(I212/I209)^(1/3)*I209</f>
        <v>16077.099944811787</v>
      </c>
      <c r="J210">
        <f>I210-I209</f>
        <v>61.099944811787282</v>
      </c>
      <c r="K210">
        <f t="shared" si="53"/>
        <v>1882.8532884915548</v>
      </c>
      <c r="L210">
        <f t="shared" si="47"/>
        <v>1836.8120666669079</v>
      </c>
      <c r="M210">
        <f t="shared" si="43"/>
        <v>0.98321320547861868</v>
      </c>
      <c r="N210">
        <f t="shared" si="44"/>
        <v>0.98775896847820654</v>
      </c>
      <c r="O210">
        <f t="shared" si="49"/>
        <v>0.92966586353415037</v>
      </c>
      <c r="P210">
        <f t="shared" si="50"/>
        <v>0.94864764276856139</v>
      </c>
      <c r="Q210" s="6">
        <f t="shared" si="51"/>
        <v>-7.0334136465849628E-2</v>
      </c>
      <c r="R210" s="6">
        <f t="shared" si="52"/>
        <v>-5.1352357231438606E-2</v>
      </c>
    </row>
    <row r="211" spans="1:18" x14ac:dyDescent="0.3">
      <c r="A211" s="1">
        <v>44116</v>
      </c>
      <c r="B211">
        <f>(B212/B209)^(1/3)*B210</f>
        <v>18443.285562295001</v>
      </c>
      <c r="C211">
        <f t="shared" ref="C211:C275" si="55">B211-B210</f>
        <v>29.666641039155365</v>
      </c>
      <c r="D211">
        <f t="shared" si="46"/>
        <v>53</v>
      </c>
      <c r="E211">
        <f t="shared" si="54"/>
        <v>972.285562295001</v>
      </c>
      <c r="F211">
        <f>(F212/F209)^(1/3)*F210</f>
        <v>454.33235413999347</v>
      </c>
      <c r="G211">
        <f t="shared" si="45"/>
        <v>0.66666618749133022</v>
      </c>
      <c r="H211">
        <f t="shared" si="48"/>
        <v>10.33235413999347</v>
      </c>
      <c r="I211">
        <f>(I212/I209)^(1/3)*I210</f>
        <v>16138.432981734964</v>
      </c>
      <c r="J211">
        <f t="shared" ref="J211:J275" si="56">I211-I210</f>
        <v>61.333036923177133</v>
      </c>
      <c r="K211">
        <f t="shared" si="53"/>
        <v>1850.5202264200416</v>
      </c>
      <c r="L211">
        <f t="shared" si="47"/>
        <v>1811.5565213097755</v>
      </c>
      <c r="M211">
        <f t="shared" si="43"/>
        <v>0.982827625355018</v>
      </c>
      <c r="N211">
        <f t="shared" si="44"/>
        <v>0.98625033784596083</v>
      </c>
      <c r="O211">
        <f t="shared" si="49"/>
        <v>0.94135048629266949</v>
      </c>
      <c r="P211">
        <f t="shared" si="50"/>
        <v>0.96431486525275745</v>
      </c>
      <c r="Q211" s="6">
        <f t="shared" si="51"/>
        <v>-5.8649513707330514E-2</v>
      </c>
      <c r="R211" s="6">
        <f t="shared" si="52"/>
        <v>-3.5685134747242553E-2</v>
      </c>
    </row>
    <row r="212" spans="1:18" x14ac:dyDescent="0.3">
      <c r="A212" s="1">
        <v>44117</v>
      </c>
      <c r="B212">
        <v>18473</v>
      </c>
      <c r="C212">
        <f t="shared" si="55"/>
        <v>29.714437704999</v>
      </c>
      <c r="D212">
        <f t="shared" si="46"/>
        <v>39.857142857142854</v>
      </c>
      <c r="E212">
        <f t="shared" si="54"/>
        <v>905</v>
      </c>
      <c r="F212">
        <v>455</v>
      </c>
      <c r="G212">
        <f t="shared" si="45"/>
        <v>0.66764586000653026</v>
      </c>
      <c r="H212">
        <f t="shared" si="48"/>
        <v>8</v>
      </c>
      <c r="I212">
        <v>16200</v>
      </c>
      <c r="J212">
        <f t="shared" si="56"/>
        <v>61.567018265035586</v>
      </c>
      <c r="K212">
        <f t="shared" si="53"/>
        <v>1818</v>
      </c>
      <c r="L212">
        <f t="shared" si="47"/>
        <v>1764.1394565506</v>
      </c>
      <c r="M212">
        <f t="shared" si="43"/>
        <v>0.98242644097819232</v>
      </c>
      <c r="N212">
        <f t="shared" si="44"/>
        <v>0.97382523581163649</v>
      </c>
      <c r="O212">
        <f t="shared" si="49"/>
        <v>0.92423836749116928</v>
      </c>
      <c r="P212">
        <f t="shared" si="50"/>
        <v>0.97479892761394105</v>
      </c>
      <c r="Q212" s="6">
        <f t="shared" si="51"/>
        <v>-7.5761632508830723E-2</v>
      </c>
      <c r="R212" s="6">
        <f t="shared" si="52"/>
        <v>-2.5201072386058954E-2</v>
      </c>
    </row>
    <row r="213" spans="1:18" x14ac:dyDescent="0.3">
      <c r="A213" s="1">
        <v>44118</v>
      </c>
      <c r="B213">
        <v>18564</v>
      </c>
      <c r="C213">
        <f t="shared" si="55"/>
        <v>91</v>
      </c>
      <c r="D213">
        <f t="shared" si="46"/>
        <v>43.428571428571431</v>
      </c>
      <c r="E213">
        <f t="shared" si="54"/>
        <v>922</v>
      </c>
      <c r="F213">
        <v>455</v>
      </c>
      <c r="G213">
        <f t="shared" si="45"/>
        <v>0</v>
      </c>
      <c r="H213">
        <f t="shared" si="48"/>
        <v>7</v>
      </c>
      <c r="I213">
        <v>16432</v>
      </c>
      <c r="J213">
        <f t="shared" si="56"/>
        <v>232</v>
      </c>
      <c r="K213">
        <f t="shared" si="53"/>
        <v>1677</v>
      </c>
      <c r="L213">
        <f t="shared" si="47"/>
        <v>1722.7821060841716</v>
      </c>
      <c r="M213">
        <f t="shared" si="43"/>
        <v>0.92244224422442245</v>
      </c>
      <c r="N213">
        <f t="shared" si="44"/>
        <v>0.97655664334649939</v>
      </c>
      <c r="O213">
        <f t="shared" si="49"/>
        <v>0.9113975828014873</v>
      </c>
      <c r="P213">
        <f t="shared" si="50"/>
        <v>0.91739606126914663</v>
      </c>
      <c r="Q213" s="6">
        <f t="shared" si="51"/>
        <v>-8.8602417198512695E-2</v>
      </c>
      <c r="R213" s="6">
        <f t="shared" si="52"/>
        <v>-8.2603938730853366E-2</v>
      </c>
    </row>
    <row r="214" spans="1:18" x14ac:dyDescent="0.3">
      <c r="A214" s="1">
        <v>44119</v>
      </c>
      <c r="B214">
        <v>18607</v>
      </c>
      <c r="C214">
        <f t="shared" si="55"/>
        <v>43</v>
      </c>
      <c r="D214">
        <f t="shared" si="46"/>
        <v>44.691643204772845</v>
      </c>
      <c r="E214">
        <f t="shared" si="54"/>
        <v>890</v>
      </c>
      <c r="F214">
        <v>456</v>
      </c>
      <c r="G214">
        <f t="shared" si="45"/>
        <v>1</v>
      </c>
      <c r="H214">
        <f t="shared" si="48"/>
        <v>7</v>
      </c>
      <c r="I214">
        <v>16510</v>
      </c>
      <c r="J214">
        <f t="shared" si="56"/>
        <v>78</v>
      </c>
      <c r="K214">
        <f t="shared" si="53"/>
        <v>1641</v>
      </c>
      <c r="L214">
        <f t="shared" si="47"/>
        <v>1688.4631374895378</v>
      </c>
      <c r="M214">
        <f t="shared" si="43"/>
        <v>0.97853309481216455</v>
      </c>
      <c r="N214">
        <f t="shared" si="44"/>
        <v>0.98007933303147676</v>
      </c>
      <c r="O214">
        <f t="shared" si="49"/>
        <v>0.89999444265809103</v>
      </c>
      <c r="P214">
        <f t="shared" si="50"/>
        <v>0.90763274336283184</v>
      </c>
      <c r="Q214" s="6">
        <f t="shared" si="51"/>
        <v>-0.10000555734190897</v>
      </c>
      <c r="R214" s="6">
        <f t="shared" si="52"/>
        <v>-9.236725663716816E-2</v>
      </c>
    </row>
    <row r="215" spans="1:18" x14ac:dyDescent="0.3">
      <c r="A215" s="1">
        <v>44120</v>
      </c>
      <c r="B215">
        <v>18650</v>
      </c>
      <c r="C215">
        <f t="shared" si="55"/>
        <v>43</v>
      </c>
      <c r="D215">
        <f t="shared" si="46"/>
        <v>45.95920538642843</v>
      </c>
      <c r="E215">
        <f t="shared" si="54"/>
        <v>830</v>
      </c>
      <c r="F215">
        <v>456</v>
      </c>
      <c r="G215">
        <f t="shared" si="45"/>
        <v>0</v>
      </c>
      <c r="H215">
        <f t="shared" si="48"/>
        <v>4</v>
      </c>
      <c r="I215">
        <v>16601</v>
      </c>
      <c r="J215">
        <f t="shared" si="56"/>
        <v>91</v>
      </c>
      <c r="K215">
        <f t="shared" si="53"/>
        <v>1593</v>
      </c>
      <c r="L215">
        <f t="shared" si="47"/>
        <v>1660.8800634660668</v>
      </c>
      <c r="M215">
        <f t="shared" si="43"/>
        <v>0.97074954296160876</v>
      </c>
      <c r="N215">
        <f t="shared" si="44"/>
        <v>0.98366379850940522</v>
      </c>
      <c r="O215">
        <f t="shared" si="49"/>
        <v>0.88989950367356074</v>
      </c>
      <c r="P215">
        <f t="shared" si="50"/>
        <v>0.83055265901981234</v>
      </c>
      <c r="Q215" s="6">
        <f t="shared" si="51"/>
        <v>-0.11010049632643926</v>
      </c>
      <c r="R215" s="6">
        <f t="shared" si="52"/>
        <v>-0.16944734098018766</v>
      </c>
    </row>
    <row r="216" spans="1:18" x14ac:dyDescent="0.3">
      <c r="A216" s="1">
        <v>44121</v>
      </c>
      <c r="B216">
        <v>18688</v>
      </c>
      <c r="C216">
        <f t="shared" si="55"/>
        <v>38</v>
      </c>
      <c r="D216">
        <f t="shared" si="46"/>
        <v>50</v>
      </c>
      <c r="E216">
        <f t="shared" si="54"/>
        <v>766</v>
      </c>
      <c r="F216">
        <v>456</v>
      </c>
      <c r="G216">
        <f t="shared" si="45"/>
        <v>0</v>
      </c>
      <c r="H216">
        <f t="shared" si="48"/>
        <v>3</v>
      </c>
      <c r="I216">
        <v>16610</v>
      </c>
      <c r="J216">
        <f t="shared" si="56"/>
        <v>9</v>
      </c>
      <c r="K216">
        <f t="shared" si="53"/>
        <v>1622</v>
      </c>
      <c r="L216">
        <f t="shared" si="47"/>
        <v>1637.4648247719776</v>
      </c>
      <c r="M216">
        <f t="shared" ref="M216:M233" si="57">K216/K215</f>
        <v>1.0182046453232894</v>
      </c>
      <c r="N216">
        <f t="shared" ref="N216:N280" si="58">L216/L215</f>
        <v>0.98590190874756833</v>
      </c>
      <c r="O216">
        <f t="shared" si="49"/>
        <v>0.88055854792542743</v>
      </c>
      <c r="P216">
        <f t="shared" si="50"/>
        <v>0.8469973890339425</v>
      </c>
      <c r="Q216" s="6">
        <f t="shared" si="51"/>
        <v>-0.11944145207457257</v>
      </c>
      <c r="R216" s="6">
        <f t="shared" si="52"/>
        <v>-0.1530026109660575</v>
      </c>
    </row>
    <row r="217" spans="1:18" x14ac:dyDescent="0.3">
      <c r="A217" s="1">
        <v>44122</v>
      </c>
      <c r="B217">
        <f>SQRT(B216*B218)</f>
        <v>18726.460423689256</v>
      </c>
      <c r="C217">
        <f t="shared" si="55"/>
        <v>38.460423689255549</v>
      </c>
      <c r="D217">
        <f t="shared" si="46"/>
        <v>45.714285714285715</v>
      </c>
      <c r="E217">
        <f t="shared" si="54"/>
        <v>770.99167458665761</v>
      </c>
      <c r="F217">
        <f>SQRT(F216*F218)</f>
        <v>457.49754097699804</v>
      </c>
      <c r="G217">
        <f t="shared" ref="G217:G241" si="59">F217-F216</f>
        <v>1.4975409769980388</v>
      </c>
      <c r="H217">
        <f t="shared" si="48"/>
        <v>3.8318530244958993</v>
      </c>
      <c r="I217">
        <f>SQRT(I216*I218)</f>
        <v>16633.483399456651</v>
      </c>
      <c r="J217">
        <f t="shared" si="56"/>
        <v>23.483399456650659</v>
      </c>
      <c r="K217">
        <f t="shared" si="53"/>
        <v>1635.4794832556072</v>
      </c>
      <c r="L217">
        <f t="shared" si="47"/>
        <v>1637.743660874946</v>
      </c>
      <c r="M217">
        <f t="shared" si="57"/>
        <v>1.0083104089122117</v>
      </c>
      <c r="N217">
        <f t="shared" si="58"/>
        <v>1.0001702852475058</v>
      </c>
      <c r="O217">
        <f t="shared" si="49"/>
        <v>0.89162287780851046</v>
      </c>
      <c r="P217">
        <f t="shared" si="50"/>
        <v>0.86861758866293248</v>
      </c>
      <c r="Q217" s="6">
        <f t="shared" si="51"/>
        <v>-0.10837712219148954</v>
      </c>
      <c r="R217" s="6">
        <f t="shared" si="52"/>
        <v>-0.13138241133706752</v>
      </c>
    </row>
    <row r="218" spans="1:18" x14ac:dyDescent="0.3">
      <c r="A218" s="1">
        <v>44123</v>
      </c>
      <c r="B218">
        <v>18765</v>
      </c>
      <c r="C218">
        <f t="shared" si="55"/>
        <v>38.539576310744451</v>
      </c>
      <c r="D218">
        <f t="shared" ref="D218:D285" si="60">AVERAGE(C215:C221)</f>
        <v>45.285714285714285</v>
      </c>
      <c r="E218">
        <f t="shared" si="54"/>
        <v>776</v>
      </c>
      <c r="F218">
        <v>459</v>
      </c>
      <c r="G218">
        <f t="shared" si="59"/>
        <v>1.5024590230019612</v>
      </c>
      <c r="H218">
        <f t="shared" si="48"/>
        <v>4.6676458600065303</v>
      </c>
      <c r="I218">
        <v>16657</v>
      </c>
      <c r="J218">
        <f t="shared" si="56"/>
        <v>23.516600543349341</v>
      </c>
      <c r="K218">
        <f t="shared" si="53"/>
        <v>1649</v>
      </c>
      <c r="L218">
        <f t="shared" ref="L218:L285" si="61">GEOMEAN(K215:K221)</f>
        <v>1626.0920103914052</v>
      </c>
      <c r="M218">
        <f t="shared" si="57"/>
        <v>1.0082670048036793</v>
      </c>
      <c r="N218">
        <f t="shared" si="58"/>
        <v>0.99288554688875053</v>
      </c>
      <c r="O218">
        <f t="shared" si="49"/>
        <v>0.89762146047517344</v>
      </c>
      <c r="P218">
        <f t="shared" si="50"/>
        <v>0.8911007707222437</v>
      </c>
      <c r="Q218" s="6">
        <f t="shared" si="51"/>
        <v>-0.10237853952482656</v>
      </c>
      <c r="R218" s="6">
        <f t="shared" si="52"/>
        <v>-0.1088992292777563</v>
      </c>
    </row>
    <row r="219" spans="1:18" x14ac:dyDescent="0.3">
      <c r="A219" s="1">
        <v>44124</v>
      </c>
      <c r="B219">
        <v>18823</v>
      </c>
      <c r="C219">
        <f t="shared" si="55"/>
        <v>58</v>
      </c>
      <c r="D219">
        <f t="shared" si="60"/>
        <v>47.142857142857146</v>
      </c>
      <c r="E219">
        <f t="shared" si="54"/>
        <v>726</v>
      </c>
      <c r="F219">
        <v>460</v>
      </c>
      <c r="G219">
        <f t="shared" si="59"/>
        <v>1</v>
      </c>
      <c r="H219">
        <f t="shared" si="48"/>
        <v>5</v>
      </c>
      <c r="I219">
        <v>16717</v>
      </c>
      <c r="J219">
        <f t="shared" si="56"/>
        <v>60</v>
      </c>
      <c r="K219">
        <f t="shared" si="53"/>
        <v>1646</v>
      </c>
      <c r="L219">
        <f t="shared" si="61"/>
        <v>1614.6236876957314</v>
      </c>
      <c r="M219">
        <f t="shared" si="57"/>
        <v>0.99818071558520316</v>
      </c>
      <c r="N219">
        <f t="shared" si="58"/>
        <v>0.99294731010152781</v>
      </c>
      <c r="O219">
        <f t="shared" si="49"/>
        <v>0.91524719414914346</v>
      </c>
      <c r="P219">
        <f t="shared" si="50"/>
        <v>0.90539053905390543</v>
      </c>
      <c r="Q219" s="6">
        <f t="shared" si="51"/>
        <v>-8.4752805850856539E-2</v>
      </c>
      <c r="R219" s="6">
        <f t="shared" si="52"/>
        <v>-9.460946094609457E-2</v>
      </c>
    </row>
    <row r="220" spans="1:18" x14ac:dyDescent="0.3">
      <c r="A220" s="1">
        <v>44125</v>
      </c>
      <c r="B220">
        <v>18884</v>
      </c>
      <c r="C220">
        <f t="shared" si="55"/>
        <v>61</v>
      </c>
      <c r="D220">
        <f t="shared" si="60"/>
        <v>45.755877466924304</v>
      </c>
      <c r="E220">
        <f t="shared" si="54"/>
        <v>706</v>
      </c>
      <c r="F220">
        <v>460</v>
      </c>
      <c r="G220">
        <f t="shared" si="59"/>
        <v>0</v>
      </c>
      <c r="H220">
        <f t="shared" si="48"/>
        <v>5</v>
      </c>
      <c r="I220">
        <v>16745</v>
      </c>
      <c r="J220">
        <f t="shared" si="56"/>
        <v>28</v>
      </c>
      <c r="K220">
        <f t="shared" si="53"/>
        <v>1679</v>
      </c>
      <c r="L220">
        <f t="shared" si="61"/>
        <v>1596.3959951849172</v>
      </c>
      <c r="M220">
        <f t="shared" si="57"/>
        <v>1.020048602673147</v>
      </c>
      <c r="N220">
        <f t="shared" si="58"/>
        <v>0.98871087260163548</v>
      </c>
      <c r="O220">
        <f t="shared" si="49"/>
        <v>0.9266383656685836</v>
      </c>
      <c r="P220">
        <f t="shared" si="50"/>
        <v>1.0011926058437686</v>
      </c>
      <c r="Q220" s="6">
        <f t="shared" si="51"/>
        <v>-7.3361634331416403E-2</v>
      </c>
      <c r="R220" s="6">
        <f t="shared" si="52"/>
        <v>1.1926058437685683E-3</v>
      </c>
    </row>
    <row r="221" spans="1:18" x14ac:dyDescent="0.3">
      <c r="A221" s="1">
        <v>44126</v>
      </c>
      <c r="B221">
        <v>18924</v>
      </c>
      <c r="C221">
        <f t="shared" si="55"/>
        <v>40</v>
      </c>
      <c r="D221">
        <f t="shared" si="60"/>
        <v>44.30914727999334</v>
      </c>
      <c r="E221">
        <f t="shared" si="54"/>
        <v>688</v>
      </c>
      <c r="F221">
        <v>461</v>
      </c>
      <c r="G221">
        <f t="shared" si="59"/>
        <v>1</v>
      </c>
      <c r="H221">
        <f t="shared" ref="H221:H284" si="62">SUM(G215:G221)</f>
        <v>5</v>
      </c>
      <c r="I221">
        <v>16902</v>
      </c>
      <c r="J221">
        <f t="shared" si="56"/>
        <v>157</v>
      </c>
      <c r="K221">
        <f t="shared" si="53"/>
        <v>1561</v>
      </c>
      <c r="L221">
        <f t="shared" si="61"/>
        <v>1573.7890062952692</v>
      </c>
      <c r="M221">
        <f t="shared" si="57"/>
        <v>0.9297200714711138</v>
      </c>
      <c r="N221">
        <f t="shared" si="58"/>
        <v>0.98583873364889685</v>
      </c>
      <c r="O221">
        <f t="shared" si="49"/>
        <v>0.93208372238154413</v>
      </c>
      <c r="P221">
        <f t="shared" si="50"/>
        <v>0.95124923826934793</v>
      </c>
      <c r="Q221" s="6">
        <f t="shared" si="51"/>
        <v>-6.7916277618455867E-2</v>
      </c>
      <c r="R221" s="6">
        <f t="shared" si="52"/>
        <v>-4.875076173065207E-2</v>
      </c>
    </row>
    <row r="222" spans="1:18" x14ac:dyDescent="0.3">
      <c r="A222" s="1">
        <v>44127</v>
      </c>
      <c r="B222">
        <v>18980</v>
      </c>
      <c r="C222">
        <f t="shared" si="55"/>
        <v>56</v>
      </c>
      <c r="D222">
        <f t="shared" si="60"/>
        <v>42.857142857142854</v>
      </c>
      <c r="E222">
        <f t="shared" si="54"/>
        <v>609</v>
      </c>
      <c r="F222">
        <v>461</v>
      </c>
      <c r="G222">
        <f t="shared" si="59"/>
        <v>0</v>
      </c>
      <c r="H222">
        <f t="shared" si="62"/>
        <v>5</v>
      </c>
      <c r="I222">
        <v>17003</v>
      </c>
      <c r="J222">
        <f t="shared" si="56"/>
        <v>101</v>
      </c>
      <c r="K222">
        <f t="shared" si="53"/>
        <v>1516</v>
      </c>
      <c r="L222">
        <f t="shared" si="61"/>
        <v>1546.9593272766351</v>
      </c>
      <c r="M222">
        <f t="shared" si="57"/>
        <v>0.97117232543241516</v>
      </c>
      <c r="N222">
        <f t="shared" si="58"/>
        <v>0.98295217534795742</v>
      </c>
      <c r="O222">
        <f t="shared" ref="O222:O285" si="63">L222/L215</f>
        <v>0.93140941438499047</v>
      </c>
      <c r="P222">
        <f t="shared" ref="P222:P257" si="64">K222/K215</f>
        <v>0.95166352793471443</v>
      </c>
      <c r="Q222" s="6">
        <f t="shared" ref="Q222:Q285" si="65">O222-1</f>
        <v>-6.8590585615009525E-2</v>
      </c>
      <c r="R222" s="6">
        <f t="shared" ref="R222:R285" si="66">P222-1</f>
        <v>-4.8336472065285574E-2</v>
      </c>
    </row>
    <row r="223" spans="1:18" x14ac:dyDescent="0.3">
      <c r="A223" s="1">
        <v>44128</v>
      </c>
      <c r="B223">
        <f>(B225/B222)^(1/3)*B222</f>
        <v>19008.29114226847</v>
      </c>
      <c r="C223">
        <f t="shared" si="55"/>
        <v>28.291142268470139</v>
      </c>
      <c r="D223">
        <f t="shared" si="60"/>
        <v>41.571428571428569</v>
      </c>
      <c r="E223">
        <f t="shared" si="54"/>
        <v>624.29114226847014</v>
      </c>
      <c r="F223">
        <v>461</v>
      </c>
      <c r="G223">
        <f t="shared" si="59"/>
        <v>0</v>
      </c>
      <c r="H223">
        <f t="shared" si="62"/>
        <v>5</v>
      </c>
      <c r="I223">
        <f>(I225/I222)^(1/3)*I222</f>
        <v>17049.207644889153</v>
      </c>
      <c r="J223">
        <f t="shared" si="56"/>
        <v>46.207644889153016</v>
      </c>
      <c r="K223">
        <f t="shared" si="53"/>
        <v>1498.0834973793171</v>
      </c>
      <c r="L223">
        <f t="shared" si="61"/>
        <v>1514.3573894310618</v>
      </c>
      <c r="M223">
        <f t="shared" si="57"/>
        <v>0.98818172650350733</v>
      </c>
      <c r="N223">
        <f t="shared" si="58"/>
        <v>0.97892514866375457</v>
      </c>
      <c r="O223">
        <f t="shared" si="63"/>
        <v>0.92481827183184906</v>
      </c>
      <c r="P223">
        <f t="shared" si="64"/>
        <v>0.92360264943237802</v>
      </c>
      <c r="Q223" s="6">
        <f t="shared" si="65"/>
        <v>-7.5181728168150941E-2</v>
      </c>
      <c r="R223" s="6">
        <f t="shared" si="66"/>
        <v>-7.639735056762198E-2</v>
      </c>
    </row>
    <row r="224" spans="1:18" x14ac:dyDescent="0.3">
      <c r="A224" s="1">
        <v>44129</v>
      </c>
      <c r="B224">
        <f>(B225/B222)^(1/3)*B223</f>
        <v>19036.624454649209</v>
      </c>
      <c r="C224">
        <f t="shared" si="55"/>
        <v>28.333312380738789</v>
      </c>
      <c r="D224">
        <f t="shared" si="60"/>
        <v>40.142857142857146</v>
      </c>
      <c r="E224">
        <f t="shared" si="54"/>
        <v>623.00553339336329</v>
      </c>
      <c r="F224">
        <v>461</v>
      </c>
      <c r="G224">
        <f t="shared" si="59"/>
        <v>0</v>
      </c>
      <c r="H224">
        <f t="shared" si="62"/>
        <v>3.5024590230019612</v>
      </c>
      <c r="I224">
        <f>(I225/I222)^(1/3)*I223</f>
        <v>17095.540864467843</v>
      </c>
      <c r="J224">
        <f t="shared" si="56"/>
        <v>46.33321957868975</v>
      </c>
      <c r="K224">
        <f t="shared" si="53"/>
        <v>1480.0835901813662</v>
      </c>
      <c r="L224">
        <f t="shared" si="61"/>
        <v>1443.5823662443456</v>
      </c>
      <c r="M224">
        <f t="shared" si="57"/>
        <v>0.9879847103119157</v>
      </c>
      <c r="N224">
        <f t="shared" si="58"/>
        <v>0.95326398927976563</v>
      </c>
      <c r="O224">
        <f t="shared" si="63"/>
        <v>0.88144585793916497</v>
      </c>
      <c r="P224">
        <f t="shared" si="64"/>
        <v>0.90498450474908565</v>
      </c>
      <c r="Q224" s="6">
        <f t="shared" si="65"/>
        <v>-0.11855414206083503</v>
      </c>
      <c r="R224" s="6">
        <f t="shared" si="66"/>
        <v>-9.501549525091435E-2</v>
      </c>
    </row>
    <row r="225" spans="1:18" x14ac:dyDescent="0.3">
      <c r="A225" s="1">
        <v>44130</v>
      </c>
      <c r="B225">
        <v>19065</v>
      </c>
      <c r="C225">
        <f t="shared" si="55"/>
        <v>28.375545350791072</v>
      </c>
      <c r="D225">
        <f t="shared" si="60"/>
        <v>41.142857142857146</v>
      </c>
      <c r="E225">
        <f t="shared" si="54"/>
        <v>621.714437704999</v>
      </c>
      <c r="F225">
        <v>461</v>
      </c>
      <c r="G225">
        <f t="shared" si="59"/>
        <v>0</v>
      </c>
      <c r="H225">
        <f t="shared" si="62"/>
        <v>2</v>
      </c>
      <c r="I225">
        <v>17142</v>
      </c>
      <c r="J225">
        <f t="shared" si="56"/>
        <v>46.459135532157234</v>
      </c>
      <c r="K225">
        <f t="shared" si="53"/>
        <v>1462</v>
      </c>
      <c r="L225">
        <f t="shared" si="61"/>
        <v>1353.0512589026546</v>
      </c>
      <c r="M225">
        <f t="shared" si="57"/>
        <v>0.98778204805368441</v>
      </c>
      <c r="N225">
        <f t="shared" si="58"/>
        <v>0.93728718952336698</v>
      </c>
      <c r="O225">
        <f t="shared" si="63"/>
        <v>0.83208776025962461</v>
      </c>
      <c r="P225">
        <f t="shared" si="64"/>
        <v>0.88659793814432986</v>
      </c>
      <c r="Q225" s="6">
        <f t="shared" si="65"/>
        <v>-0.16791223974037539</v>
      </c>
      <c r="R225" s="6">
        <f t="shared" si="66"/>
        <v>-0.11340206185567014</v>
      </c>
    </row>
    <row r="226" spans="1:18" x14ac:dyDescent="0.3">
      <c r="A226" s="1">
        <v>44131</v>
      </c>
      <c r="B226">
        <v>19114</v>
      </c>
      <c r="C226">
        <f t="shared" si="55"/>
        <v>49</v>
      </c>
      <c r="D226">
        <f t="shared" si="60"/>
        <v>43.142857142857146</v>
      </c>
      <c r="E226">
        <f t="shared" si="54"/>
        <v>641</v>
      </c>
      <c r="F226">
        <v>462</v>
      </c>
      <c r="G226">
        <f t="shared" si="59"/>
        <v>1</v>
      </c>
      <c r="H226">
        <f t="shared" si="62"/>
        <v>2</v>
      </c>
      <c r="I226">
        <v>17234</v>
      </c>
      <c r="J226">
        <f t="shared" si="56"/>
        <v>92</v>
      </c>
      <c r="K226">
        <f t="shared" si="53"/>
        <v>1418</v>
      </c>
      <c r="L226">
        <f t="shared" si="61"/>
        <v>1256.7197065729461</v>
      </c>
      <c r="M226">
        <f t="shared" si="57"/>
        <v>0.96990424076607384</v>
      </c>
      <c r="N226">
        <f t="shared" si="58"/>
        <v>0.92880421070829577</v>
      </c>
      <c r="O226">
        <f t="shared" si="63"/>
        <v>0.77833597769548468</v>
      </c>
      <c r="P226">
        <f t="shared" si="64"/>
        <v>0.86148238153098422</v>
      </c>
      <c r="Q226" s="6">
        <f t="shared" si="65"/>
        <v>-0.22166402230451532</v>
      </c>
      <c r="R226" s="6">
        <f t="shared" si="66"/>
        <v>-0.13851761846901578</v>
      </c>
    </row>
    <row r="227" spans="1:18" x14ac:dyDescent="0.3">
      <c r="A227" s="1">
        <v>44132</v>
      </c>
      <c r="B227">
        <v>19165</v>
      </c>
      <c r="C227">
        <f t="shared" si="55"/>
        <v>51</v>
      </c>
      <c r="D227">
        <f t="shared" si="60"/>
        <v>40.244122533075696</v>
      </c>
      <c r="E227">
        <f t="shared" si="54"/>
        <v>601</v>
      </c>
      <c r="F227">
        <v>462</v>
      </c>
      <c r="G227">
        <f t="shared" si="59"/>
        <v>0</v>
      </c>
      <c r="H227">
        <f t="shared" si="62"/>
        <v>2</v>
      </c>
      <c r="I227">
        <v>17502</v>
      </c>
      <c r="J227">
        <f t="shared" si="56"/>
        <v>268</v>
      </c>
      <c r="K227">
        <f t="shared" si="53"/>
        <v>1201</v>
      </c>
      <c r="L227">
        <f t="shared" si="61"/>
        <v>1170.7032605460768</v>
      </c>
      <c r="M227">
        <f t="shared" si="57"/>
        <v>0.84696755994358253</v>
      </c>
      <c r="N227">
        <f t="shared" si="58"/>
        <v>0.93155478856822038</v>
      </c>
      <c r="O227">
        <f t="shared" si="63"/>
        <v>0.73334139153266253</v>
      </c>
      <c r="P227">
        <f t="shared" si="64"/>
        <v>0.71530673019654556</v>
      </c>
      <c r="Q227" s="6">
        <f t="shared" si="65"/>
        <v>-0.26665860846733747</v>
      </c>
      <c r="R227" s="6">
        <f t="shared" si="66"/>
        <v>-0.28469326980345444</v>
      </c>
    </row>
    <row r="228" spans="1:18" x14ac:dyDescent="0.3">
      <c r="A228" s="1">
        <v>44133</v>
      </c>
      <c r="B228">
        <v>19212</v>
      </c>
      <c r="C228">
        <f t="shared" si="55"/>
        <v>47</v>
      </c>
      <c r="D228">
        <f t="shared" si="60"/>
        <v>39.098211880237486</v>
      </c>
      <c r="E228">
        <f t="shared" si="54"/>
        <v>605</v>
      </c>
      <c r="F228">
        <v>464</v>
      </c>
      <c r="G228">
        <f t="shared" si="59"/>
        <v>2</v>
      </c>
      <c r="H228">
        <f t="shared" si="62"/>
        <v>3</v>
      </c>
      <c r="I228">
        <v>17756</v>
      </c>
      <c r="J228">
        <f t="shared" si="56"/>
        <v>254</v>
      </c>
      <c r="K228">
        <f t="shared" si="53"/>
        <v>992</v>
      </c>
      <c r="L228">
        <f t="shared" si="61"/>
        <v>1084.8248317264108</v>
      </c>
      <c r="M228">
        <f t="shared" si="57"/>
        <v>0.82597835137385511</v>
      </c>
      <c r="N228">
        <f t="shared" si="58"/>
        <v>0.92664372628499581</v>
      </c>
      <c r="O228">
        <f t="shared" si="63"/>
        <v>0.68930766919010966</v>
      </c>
      <c r="P228">
        <f t="shared" si="64"/>
        <v>0.63549007046764894</v>
      </c>
      <c r="Q228" s="6">
        <f t="shared" si="65"/>
        <v>-0.31069233080989034</v>
      </c>
      <c r="R228" s="6">
        <f t="shared" si="66"/>
        <v>-0.36450992953235106</v>
      </c>
    </row>
    <row r="229" spans="1:18" x14ac:dyDescent="0.3">
      <c r="A229" s="1">
        <v>44134</v>
      </c>
      <c r="B229">
        <v>19282</v>
      </c>
      <c r="C229">
        <f t="shared" si="55"/>
        <v>70</v>
      </c>
      <c r="D229">
        <f t="shared" si="60"/>
        <v>37.949323376738903</v>
      </c>
      <c r="E229">
        <f t="shared" si="54"/>
        <v>632</v>
      </c>
      <c r="F229">
        <v>465</v>
      </c>
      <c r="G229">
        <f t="shared" si="59"/>
        <v>1</v>
      </c>
      <c r="H229">
        <f t="shared" si="62"/>
        <v>4</v>
      </c>
      <c r="I229">
        <v>17913</v>
      </c>
      <c r="J229">
        <f t="shared" si="56"/>
        <v>157</v>
      </c>
      <c r="K229">
        <f t="shared" si="53"/>
        <v>904</v>
      </c>
      <c r="L229">
        <f t="shared" si="61"/>
        <v>999.61755456552135</v>
      </c>
      <c r="M229">
        <f t="shared" si="57"/>
        <v>0.91129032258064513</v>
      </c>
      <c r="N229">
        <f t="shared" si="58"/>
        <v>0.92145526663019961</v>
      </c>
      <c r="O229">
        <f t="shared" si="63"/>
        <v>0.64618218264685157</v>
      </c>
      <c r="P229">
        <f t="shared" si="64"/>
        <v>0.59630606860158308</v>
      </c>
      <c r="Q229" s="6">
        <f t="shared" si="65"/>
        <v>-0.35381781735314843</v>
      </c>
      <c r="R229" s="6">
        <f t="shared" si="66"/>
        <v>-0.40369393139841692</v>
      </c>
    </row>
    <row r="230" spans="1:18" x14ac:dyDescent="0.3">
      <c r="A230" s="1">
        <v>44135</v>
      </c>
      <c r="B230">
        <v>19290</v>
      </c>
      <c r="C230">
        <f t="shared" si="55"/>
        <v>8</v>
      </c>
      <c r="D230">
        <f t="shared" si="60"/>
        <v>33.857142857142854</v>
      </c>
      <c r="E230">
        <f t="shared" si="54"/>
        <v>602</v>
      </c>
      <c r="F230">
        <v>465</v>
      </c>
      <c r="G230">
        <f t="shared" si="59"/>
        <v>0</v>
      </c>
      <c r="H230">
        <f t="shared" si="62"/>
        <v>4</v>
      </c>
      <c r="I230">
        <v>17913</v>
      </c>
      <c r="J230">
        <f t="shared" si="56"/>
        <v>0</v>
      </c>
      <c r="K230">
        <f t="shared" si="53"/>
        <v>912</v>
      </c>
      <c r="L230">
        <f t="shared" si="61"/>
        <v>917.97377589236839</v>
      </c>
      <c r="M230">
        <f t="shared" si="57"/>
        <v>1.0088495575221239</v>
      </c>
      <c r="N230">
        <f t="shared" si="58"/>
        <v>0.91832498509028382</v>
      </c>
      <c r="O230">
        <f t="shared" si="63"/>
        <v>0.60618040516660832</v>
      </c>
      <c r="P230">
        <f t="shared" si="64"/>
        <v>0.60877781618675697</v>
      </c>
      <c r="Q230" s="6">
        <f t="shared" si="65"/>
        <v>-0.39381959483339168</v>
      </c>
      <c r="R230" s="6">
        <f t="shared" si="66"/>
        <v>-0.39122218381324303</v>
      </c>
    </row>
    <row r="231" spans="1:18" x14ac:dyDescent="0.3">
      <c r="A231" s="1">
        <v>44136</v>
      </c>
      <c r="B231">
        <f>(B233/B230)^(1/3)*B230</f>
        <v>19310.311937810871</v>
      </c>
      <c r="C231">
        <f t="shared" si="55"/>
        <v>20.311937810871314</v>
      </c>
      <c r="D231">
        <f t="shared" si="60"/>
        <v>29.142857142857142</v>
      </c>
      <c r="E231">
        <f t="shared" si="54"/>
        <v>583.85151412161576</v>
      </c>
      <c r="F231">
        <f>(F230*2+F233)/3</f>
        <v>466.66666666666669</v>
      </c>
      <c r="G231">
        <f t="shared" si="59"/>
        <v>1.6666666666666856</v>
      </c>
      <c r="H231">
        <f t="shared" si="62"/>
        <v>5.6666666666666856</v>
      </c>
      <c r="I231">
        <f>(I230*2+I233)/3</f>
        <v>17975.333333333332</v>
      </c>
      <c r="J231">
        <f t="shared" si="56"/>
        <v>62.333333333332121</v>
      </c>
      <c r="K231">
        <f t="shared" si="53"/>
        <v>868.31193781087131</v>
      </c>
      <c r="L231">
        <f t="shared" si="61"/>
        <v>836.38489017183645</v>
      </c>
      <c r="M231">
        <f t="shared" si="57"/>
        <v>0.95209642303823605</v>
      </c>
      <c r="N231">
        <f t="shared" si="58"/>
        <v>0.91112067919236706</v>
      </c>
      <c r="O231">
        <f t="shared" si="63"/>
        <v>0.57938148160384717</v>
      </c>
      <c r="P231">
        <f t="shared" si="64"/>
        <v>0.58666412057475092</v>
      </c>
      <c r="Q231" s="6">
        <f t="shared" si="65"/>
        <v>-0.42061851839615283</v>
      </c>
      <c r="R231" s="6">
        <f t="shared" si="66"/>
        <v>-0.41333587942524908</v>
      </c>
    </row>
    <row r="232" spans="1:18" x14ac:dyDescent="0.3">
      <c r="A232" s="1">
        <v>44137</v>
      </c>
      <c r="B232">
        <f>(B233/B230)^(1/3)*B231</f>
        <v>19330.645263637172</v>
      </c>
      <c r="C232">
        <f t="shared" si="55"/>
        <v>20.333325826301007</v>
      </c>
      <c r="D232">
        <f t="shared" si="60"/>
        <v>32.428571428571431</v>
      </c>
      <c r="E232">
        <f t="shared" si="54"/>
        <v>565.64526363717232</v>
      </c>
      <c r="F232">
        <f>(F230+F233*2)/3</f>
        <v>468.33333333333331</v>
      </c>
      <c r="G232">
        <f t="shared" si="59"/>
        <v>1.6666666666666288</v>
      </c>
      <c r="H232">
        <f t="shared" si="62"/>
        <v>7.3333333333333144</v>
      </c>
      <c r="I232">
        <f>(I230+I233*2)/3</f>
        <v>18037.666666666668</v>
      </c>
      <c r="J232">
        <f t="shared" si="56"/>
        <v>62.333333333335759</v>
      </c>
      <c r="K232">
        <f t="shared" si="53"/>
        <v>824.64526363717232</v>
      </c>
      <c r="L232">
        <f t="shared" si="61"/>
        <v>788.91642631494472</v>
      </c>
      <c r="M232">
        <f t="shared" si="57"/>
        <v>0.94971084437260134</v>
      </c>
      <c r="N232">
        <f t="shared" si="58"/>
        <v>0.94324567024741535</v>
      </c>
      <c r="O232">
        <f t="shared" si="63"/>
        <v>0.5830646999691409</v>
      </c>
      <c r="P232">
        <f t="shared" si="64"/>
        <v>0.56405284790504262</v>
      </c>
      <c r="Q232" s="6">
        <f t="shared" si="65"/>
        <v>-0.4169353000308591</v>
      </c>
      <c r="R232" s="6">
        <f t="shared" si="66"/>
        <v>-0.43594715209495738</v>
      </c>
    </row>
    <row r="233" spans="1:18" x14ac:dyDescent="0.3">
      <c r="A233" s="1">
        <v>44138</v>
      </c>
      <c r="B233">
        <v>19351</v>
      </c>
      <c r="C233">
        <f t="shared" si="55"/>
        <v>20.35473636282768</v>
      </c>
      <c r="D233">
        <f t="shared" si="60"/>
        <v>30.857142857142858</v>
      </c>
      <c r="E233">
        <f t="shared" si="54"/>
        <v>528</v>
      </c>
      <c r="F233">
        <v>470</v>
      </c>
      <c r="G233">
        <f t="shared" si="59"/>
        <v>1.6666666666666856</v>
      </c>
      <c r="H233">
        <f t="shared" si="62"/>
        <v>8</v>
      </c>
      <c r="I233">
        <v>18100</v>
      </c>
      <c r="J233">
        <f t="shared" si="56"/>
        <v>62.333333333332121</v>
      </c>
      <c r="K233">
        <f t="shared" si="53"/>
        <v>781</v>
      </c>
      <c r="L233">
        <f t="shared" si="61"/>
        <v>755.38398087014104</v>
      </c>
      <c r="M233">
        <f t="shared" si="57"/>
        <v>0.94707389278552212</v>
      </c>
      <c r="N233">
        <f t="shared" si="58"/>
        <v>0.95749556692407223</v>
      </c>
      <c r="O233">
        <f t="shared" si="63"/>
        <v>0.60107594153199106</v>
      </c>
      <c r="P233">
        <f t="shared" si="64"/>
        <v>0.55077574047954869</v>
      </c>
      <c r="Q233" s="6">
        <f t="shared" si="65"/>
        <v>-0.39892405846800894</v>
      </c>
      <c r="R233" s="6">
        <f t="shared" si="66"/>
        <v>-0.44922425952045131</v>
      </c>
    </row>
    <row r="234" spans="1:18" x14ac:dyDescent="0.3">
      <c r="A234" s="1">
        <v>44139</v>
      </c>
      <c r="B234">
        <v>19369</v>
      </c>
      <c r="C234">
        <f t="shared" si="55"/>
        <v>18</v>
      </c>
      <c r="D234">
        <f t="shared" si="60"/>
        <v>30.428571428571427</v>
      </c>
      <c r="E234">
        <f t="shared" si="54"/>
        <v>485</v>
      </c>
      <c r="F234">
        <v>472</v>
      </c>
      <c r="G234">
        <f t="shared" si="59"/>
        <v>2</v>
      </c>
      <c r="H234">
        <f t="shared" si="62"/>
        <v>10</v>
      </c>
      <c r="I234">
        <v>18271</v>
      </c>
      <c r="J234">
        <f t="shared" si="56"/>
        <v>171</v>
      </c>
      <c r="K234">
        <f t="shared" si="53"/>
        <v>626</v>
      </c>
      <c r="L234">
        <f t="shared" si="61"/>
        <v>718.91416165596979</v>
      </c>
      <c r="M234">
        <f t="shared" ref="M234:M279" si="67">K234/K233</f>
        <v>0.80153649167733676</v>
      </c>
      <c r="N234">
        <f t="shared" si="58"/>
        <v>0.95172015804179355</v>
      </c>
      <c r="O234">
        <f t="shared" si="63"/>
        <v>0.61408743435175106</v>
      </c>
      <c r="P234">
        <f t="shared" si="64"/>
        <v>0.5212323064113239</v>
      </c>
      <c r="Q234" s="6">
        <f t="shared" si="65"/>
        <v>-0.38591256564824894</v>
      </c>
      <c r="R234" s="6">
        <f t="shared" si="66"/>
        <v>-0.4787676935886761</v>
      </c>
    </row>
    <row r="235" spans="1:18" x14ac:dyDescent="0.3">
      <c r="A235" s="1">
        <v>44140</v>
      </c>
      <c r="B235">
        <v>19439</v>
      </c>
      <c r="C235">
        <f t="shared" si="55"/>
        <v>70</v>
      </c>
      <c r="D235">
        <f t="shared" si="60"/>
        <v>32.741151741304101</v>
      </c>
      <c r="E235">
        <f t="shared" si="54"/>
        <v>515</v>
      </c>
      <c r="F235">
        <v>473</v>
      </c>
      <c r="G235">
        <f t="shared" si="59"/>
        <v>1</v>
      </c>
      <c r="H235">
        <f t="shared" si="62"/>
        <v>9</v>
      </c>
      <c r="I235">
        <v>18307</v>
      </c>
      <c r="J235">
        <f t="shared" si="56"/>
        <v>36</v>
      </c>
      <c r="K235">
        <f t="shared" si="53"/>
        <v>659</v>
      </c>
      <c r="L235">
        <f t="shared" si="61"/>
        <v>689.17259989770525</v>
      </c>
      <c r="M235">
        <f t="shared" si="67"/>
        <v>1.0527156549520766</v>
      </c>
      <c r="N235">
        <f t="shared" si="58"/>
        <v>0.95862988470034183</v>
      </c>
      <c r="O235">
        <f t="shared" si="63"/>
        <v>0.6352846835197743</v>
      </c>
      <c r="P235">
        <f t="shared" si="64"/>
        <v>0.66431451612903225</v>
      </c>
      <c r="Q235" s="6">
        <f t="shared" si="65"/>
        <v>-0.3647153164802257</v>
      </c>
      <c r="R235" s="6">
        <f t="shared" si="66"/>
        <v>-0.33568548387096775</v>
      </c>
    </row>
    <row r="236" spans="1:18" x14ac:dyDescent="0.3">
      <c r="A236" s="1">
        <v>44141</v>
      </c>
      <c r="B236">
        <v>19498</v>
      </c>
      <c r="C236">
        <f t="shared" si="55"/>
        <v>59</v>
      </c>
      <c r="D236">
        <f t="shared" si="60"/>
        <v>35.050676623261097</v>
      </c>
      <c r="E236">
        <f t="shared" si="54"/>
        <v>518</v>
      </c>
      <c r="F236">
        <v>473</v>
      </c>
      <c r="G236">
        <f t="shared" si="59"/>
        <v>0</v>
      </c>
      <c r="H236">
        <f t="shared" si="62"/>
        <v>8</v>
      </c>
      <c r="I236">
        <v>18358</v>
      </c>
      <c r="J236">
        <f t="shared" si="56"/>
        <v>51</v>
      </c>
      <c r="K236">
        <f t="shared" si="53"/>
        <v>667</v>
      </c>
      <c r="L236">
        <f t="shared" si="61"/>
        <v>665.6963278368529</v>
      </c>
      <c r="M236">
        <f t="shared" si="67"/>
        <v>1.0121396054628224</v>
      </c>
      <c r="N236">
        <f t="shared" si="58"/>
        <v>0.96593556960282956</v>
      </c>
      <c r="O236">
        <f t="shared" si="63"/>
        <v>0.66595101776318288</v>
      </c>
      <c r="P236">
        <f t="shared" si="64"/>
        <v>0.73783185840707965</v>
      </c>
      <c r="Q236" s="6">
        <f t="shared" si="65"/>
        <v>-0.33404898223681712</v>
      </c>
      <c r="R236" s="6">
        <f t="shared" si="66"/>
        <v>-0.26216814159292035</v>
      </c>
    </row>
    <row r="237" spans="1:18" x14ac:dyDescent="0.3">
      <c r="A237" s="1">
        <v>44142</v>
      </c>
      <c r="B237">
        <v>19503</v>
      </c>
      <c r="C237">
        <f t="shared" si="55"/>
        <v>5</v>
      </c>
      <c r="D237">
        <f t="shared" si="60"/>
        <v>40.714285714285715</v>
      </c>
      <c r="E237">
        <f t="shared" si="54"/>
        <v>494.70885773152986</v>
      </c>
      <c r="F237">
        <v>474</v>
      </c>
      <c r="G237">
        <f t="shared" si="59"/>
        <v>1</v>
      </c>
      <c r="H237">
        <f t="shared" si="62"/>
        <v>9</v>
      </c>
      <c r="I237">
        <v>18384</v>
      </c>
      <c r="J237">
        <f t="shared" si="56"/>
        <v>26</v>
      </c>
      <c r="K237">
        <f t="shared" si="53"/>
        <v>645</v>
      </c>
      <c r="L237">
        <f t="shared" si="61"/>
        <v>650.15964867405216</v>
      </c>
      <c r="M237">
        <f t="shared" si="67"/>
        <v>0.96701649175412296</v>
      </c>
      <c r="N237">
        <f t="shared" si="58"/>
        <v>0.97666101116512627</v>
      </c>
      <c r="O237">
        <f t="shared" si="63"/>
        <v>0.70825514382698751</v>
      </c>
      <c r="P237">
        <f t="shared" si="64"/>
        <v>0.70723684210526316</v>
      </c>
      <c r="Q237" s="6">
        <f t="shared" si="65"/>
        <v>-0.29174485617301249</v>
      </c>
      <c r="R237" s="6">
        <f t="shared" si="66"/>
        <v>-0.29276315789473684</v>
      </c>
    </row>
    <row r="238" spans="1:18" x14ac:dyDescent="0.3">
      <c r="A238" s="1">
        <v>44143</v>
      </c>
      <c r="B238">
        <f>AVERAGE(B237,B239)</f>
        <v>19539.5</v>
      </c>
      <c r="C238">
        <f t="shared" si="55"/>
        <v>36.5</v>
      </c>
      <c r="D238">
        <f t="shared" si="60"/>
        <v>44.571428571428569</v>
      </c>
      <c r="E238">
        <f t="shared" si="54"/>
        <v>502.87554535079107</v>
      </c>
      <c r="F238">
        <f>AVERAGE(F237,F239)</f>
        <v>475</v>
      </c>
      <c r="G238">
        <f t="shared" si="59"/>
        <v>1</v>
      </c>
      <c r="H238">
        <f t="shared" si="62"/>
        <v>8.3333333333333144</v>
      </c>
      <c r="I238">
        <f>AVERAGE(I237,I239)</f>
        <v>18418.5</v>
      </c>
      <c r="J238">
        <f t="shared" si="56"/>
        <v>34.5</v>
      </c>
      <c r="K238">
        <f t="shared" si="53"/>
        <v>646</v>
      </c>
      <c r="L238">
        <f t="shared" si="61"/>
        <v>656.91857943959099</v>
      </c>
      <c r="M238">
        <f t="shared" si="67"/>
        <v>1.0015503875968992</v>
      </c>
      <c r="N238">
        <f t="shared" si="58"/>
        <v>1.0103958016762853</v>
      </c>
      <c r="O238">
        <f t="shared" si="63"/>
        <v>0.78542616821380662</v>
      </c>
      <c r="P238">
        <f t="shared" si="64"/>
        <v>0.7439722660368473</v>
      </c>
      <c r="Q238" s="6">
        <f t="shared" si="65"/>
        <v>-0.21457383178619338</v>
      </c>
      <c r="R238" s="6">
        <f t="shared" si="66"/>
        <v>-0.2560277339631527</v>
      </c>
    </row>
    <row r="239" spans="1:18" x14ac:dyDescent="0.3">
      <c r="A239" s="1">
        <v>44144</v>
      </c>
      <c r="B239">
        <v>19576</v>
      </c>
      <c r="C239">
        <f t="shared" si="55"/>
        <v>36.5</v>
      </c>
      <c r="D239">
        <f t="shared" si="60"/>
        <v>50.714285714285715</v>
      </c>
      <c r="E239">
        <f t="shared" si="54"/>
        <v>511</v>
      </c>
      <c r="F239">
        <v>476</v>
      </c>
      <c r="G239">
        <f t="shared" si="59"/>
        <v>1</v>
      </c>
      <c r="H239">
        <f t="shared" si="62"/>
        <v>7.6666666666666856</v>
      </c>
      <c r="I239">
        <v>18453</v>
      </c>
      <c r="J239">
        <f t="shared" si="56"/>
        <v>34.5</v>
      </c>
      <c r="K239">
        <f t="shared" si="53"/>
        <v>647</v>
      </c>
      <c r="L239">
        <f t="shared" si="61"/>
        <v>665.27926114987008</v>
      </c>
      <c r="M239">
        <f t="shared" si="67"/>
        <v>1.0015479876160991</v>
      </c>
      <c r="N239">
        <f t="shared" si="58"/>
        <v>1.0127271201819432</v>
      </c>
      <c r="O239">
        <f t="shared" si="63"/>
        <v>0.8432823033707284</v>
      </c>
      <c r="P239">
        <f t="shared" si="64"/>
        <v>0.78457978057904332</v>
      </c>
      <c r="Q239" s="6">
        <f t="shared" si="65"/>
        <v>-0.1567176966292716</v>
      </c>
      <c r="R239" s="6">
        <f t="shared" si="66"/>
        <v>-0.21542021942095668</v>
      </c>
    </row>
    <row r="240" spans="1:18" x14ac:dyDescent="0.3">
      <c r="A240" s="1">
        <v>44145</v>
      </c>
      <c r="B240">
        <v>19636</v>
      </c>
      <c r="C240">
        <f t="shared" si="55"/>
        <v>60</v>
      </c>
      <c r="D240">
        <f t="shared" si="60"/>
        <v>53.428571428571431</v>
      </c>
      <c r="E240">
        <f t="shared" si="54"/>
        <v>522</v>
      </c>
      <c r="F240">
        <v>477</v>
      </c>
      <c r="G240">
        <f t="shared" si="59"/>
        <v>1</v>
      </c>
      <c r="H240">
        <f t="shared" si="62"/>
        <v>7</v>
      </c>
      <c r="I240">
        <v>18497</v>
      </c>
      <c r="J240">
        <f t="shared" si="56"/>
        <v>44</v>
      </c>
      <c r="K240">
        <f t="shared" si="53"/>
        <v>662</v>
      </c>
      <c r="L240">
        <f t="shared" si="61"/>
        <v>676.90566469704186</v>
      </c>
      <c r="M240">
        <f t="shared" si="67"/>
        <v>1.0231839258114375</v>
      </c>
      <c r="N240">
        <f t="shared" si="58"/>
        <v>1.0174759747163569</v>
      </c>
      <c r="O240">
        <f t="shared" si="63"/>
        <v>0.89610804814433775</v>
      </c>
      <c r="P240">
        <f t="shared" si="64"/>
        <v>0.84763124199743922</v>
      </c>
      <c r="Q240" s="6">
        <f t="shared" si="65"/>
        <v>-0.10389195185566225</v>
      </c>
      <c r="R240" s="6">
        <f t="shared" si="66"/>
        <v>-0.15236875800256078</v>
      </c>
    </row>
    <row r="241" spans="1:18" x14ac:dyDescent="0.3">
      <c r="A241" s="1">
        <v>44146</v>
      </c>
      <c r="B241">
        <v>19681</v>
      </c>
      <c r="C241">
        <f t="shared" si="55"/>
        <v>45</v>
      </c>
      <c r="D241">
        <f t="shared" si="60"/>
        <v>55.142857142857146</v>
      </c>
      <c r="E241">
        <f t="shared" si="54"/>
        <v>516</v>
      </c>
      <c r="F241">
        <v>478</v>
      </c>
      <c r="G241">
        <f t="shared" si="59"/>
        <v>1</v>
      </c>
      <c r="H241">
        <f t="shared" si="62"/>
        <v>6</v>
      </c>
      <c r="I241">
        <v>18530</v>
      </c>
      <c r="J241">
        <f t="shared" si="56"/>
        <v>33</v>
      </c>
      <c r="K241">
        <f t="shared" si="53"/>
        <v>673</v>
      </c>
      <c r="L241">
        <f t="shared" si="61"/>
        <v>690.7227081943779</v>
      </c>
      <c r="M241">
        <f t="shared" si="67"/>
        <v>1.0166163141993958</v>
      </c>
      <c r="N241">
        <f t="shared" si="58"/>
        <v>1.0204120665817149</v>
      </c>
      <c r="O241">
        <f t="shared" si="63"/>
        <v>0.96078606464413663</v>
      </c>
      <c r="P241">
        <f t="shared" si="64"/>
        <v>1.0750798722044728</v>
      </c>
      <c r="Q241" s="6">
        <f t="shared" si="65"/>
        <v>-3.9213935355863372E-2</v>
      </c>
      <c r="R241" s="6">
        <f t="shared" si="66"/>
        <v>7.5079872204472764E-2</v>
      </c>
    </row>
    <row r="242" spans="1:18" x14ac:dyDescent="0.3">
      <c r="A242" s="1">
        <v>44147</v>
      </c>
      <c r="B242">
        <v>19794</v>
      </c>
      <c r="C242">
        <f t="shared" si="55"/>
        <v>113</v>
      </c>
      <c r="D242">
        <f t="shared" si="60"/>
        <v>55.209378266801131</v>
      </c>
      <c r="E242">
        <f t="shared" si="54"/>
        <v>582</v>
      </c>
      <c r="F242">
        <v>480</v>
      </c>
      <c r="G242">
        <f t="shared" ref="G242:G307" si="68">F242-F241</f>
        <v>2</v>
      </c>
      <c r="H242">
        <f t="shared" si="62"/>
        <v>7</v>
      </c>
      <c r="I242">
        <v>18594</v>
      </c>
      <c r="J242">
        <f t="shared" si="56"/>
        <v>64</v>
      </c>
      <c r="K242">
        <f t="shared" si="53"/>
        <v>720</v>
      </c>
      <c r="L242">
        <f t="shared" si="61"/>
        <v>704.19194617491269</v>
      </c>
      <c r="M242">
        <f t="shared" si="67"/>
        <v>1.0698365527488856</v>
      </c>
      <c r="N242">
        <f t="shared" si="58"/>
        <v>1.0195002101722481</v>
      </c>
      <c r="O242">
        <f t="shared" si="63"/>
        <v>1.0217933015320644</v>
      </c>
      <c r="P242">
        <f t="shared" si="64"/>
        <v>1.0925644916540211</v>
      </c>
      <c r="Q242" s="6">
        <f t="shared" si="65"/>
        <v>2.179330153206438E-2</v>
      </c>
      <c r="R242" s="6">
        <f t="shared" si="66"/>
        <v>9.2564491654021142E-2</v>
      </c>
    </row>
    <row r="243" spans="1:18" x14ac:dyDescent="0.3">
      <c r="A243" s="1">
        <v>44148</v>
      </c>
      <c r="B243">
        <v>19872</v>
      </c>
      <c r="C243">
        <f t="shared" si="55"/>
        <v>78</v>
      </c>
      <c r="D243">
        <f t="shared" si="60"/>
        <v>55.285714285714285</v>
      </c>
      <c r="E243">
        <f t="shared" si="54"/>
        <v>590</v>
      </c>
      <c r="F243">
        <v>483</v>
      </c>
      <c r="G243">
        <f t="shared" si="68"/>
        <v>3</v>
      </c>
      <c r="H243">
        <f t="shared" si="62"/>
        <v>10</v>
      </c>
      <c r="I243">
        <v>18636</v>
      </c>
      <c r="J243">
        <f t="shared" si="56"/>
        <v>42</v>
      </c>
      <c r="K243">
        <f t="shared" si="53"/>
        <v>753</v>
      </c>
      <c r="L243">
        <f t="shared" si="61"/>
        <v>717.27760736935181</v>
      </c>
      <c r="M243">
        <f t="shared" si="67"/>
        <v>1.0458333333333334</v>
      </c>
      <c r="N243">
        <f t="shared" si="58"/>
        <v>1.0185825203845611</v>
      </c>
      <c r="O243">
        <f t="shared" si="63"/>
        <v>1.0774846989168616</v>
      </c>
      <c r="P243">
        <f t="shared" si="64"/>
        <v>1.128935532233883</v>
      </c>
      <c r="Q243" s="6">
        <f t="shared" si="65"/>
        <v>7.7484698916861605E-2</v>
      </c>
      <c r="R243" s="6">
        <f t="shared" si="66"/>
        <v>0.12893553223388299</v>
      </c>
    </row>
    <row r="244" spans="1:18" x14ac:dyDescent="0.3">
      <c r="A244" s="1">
        <v>44149</v>
      </c>
      <c r="B244">
        <v>19889</v>
      </c>
      <c r="C244">
        <f t="shared" si="55"/>
        <v>17</v>
      </c>
      <c r="D244">
        <f t="shared" si="60"/>
        <v>62.857142857142854</v>
      </c>
      <c r="E244">
        <f t="shared" si="54"/>
        <v>599</v>
      </c>
      <c r="F244">
        <v>483</v>
      </c>
      <c r="G244">
        <f t="shared" si="68"/>
        <v>0</v>
      </c>
      <c r="H244">
        <f t="shared" si="62"/>
        <v>9</v>
      </c>
      <c r="I244">
        <v>18663</v>
      </c>
      <c r="J244">
        <f t="shared" si="56"/>
        <v>27</v>
      </c>
      <c r="K244">
        <f t="shared" si="53"/>
        <v>743</v>
      </c>
      <c r="L244">
        <f t="shared" si="61"/>
        <v>740.95770860641369</v>
      </c>
      <c r="M244">
        <f t="shared" si="67"/>
        <v>0.98671978751660028</v>
      </c>
      <c r="N244">
        <f t="shared" si="58"/>
        <v>1.0330138582241675</v>
      </c>
      <c r="O244">
        <f t="shared" si="63"/>
        <v>1.1396550218358472</v>
      </c>
      <c r="P244">
        <f t="shared" si="64"/>
        <v>1.1519379844961239</v>
      </c>
      <c r="Q244" s="6">
        <f t="shared" si="65"/>
        <v>0.13965502183584722</v>
      </c>
      <c r="R244" s="6">
        <f t="shared" si="66"/>
        <v>0.15193798449612395</v>
      </c>
    </row>
    <row r="245" spans="1:18" x14ac:dyDescent="0.3">
      <c r="A245" s="1">
        <v>44150</v>
      </c>
      <c r="B245">
        <f>SQRT(B246*B244)</f>
        <v>19925.965647867608</v>
      </c>
      <c r="C245">
        <f t="shared" si="55"/>
        <v>36.965647867607913</v>
      </c>
      <c r="D245">
        <f t="shared" si="60"/>
        <v>69.571428571428569</v>
      </c>
      <c r="E245">
        <f t="shared" si="54"/>
        <v>615.6537100567366</v>
      </c>
      <c r="F245">
        <f>SQRT(F246*F244)</f>
        <v>483</v>
      </c>
      <c r="G245">
        <f t="shared" si="68"/>
        <v>0</v>
      </c>
      <c r="H245">
        <f t="shared" si="62"/>
        <v>8</v>
      </c>
      <c r="I245">
        <f>SQRT(I246*I244)</f>
        <v>18703.456151203714</v>
      </c>
      <c r="J245">
        <f t="shared" si="56"/>
        <v>40.456151203714398</v>
      </c>
      <c r="K245">
        <f t="shared" si="53"/>
        <v>739.50949666389351</v>
      </c>
      <c r="L245">
        <f t="shared" si="61"/>
        <v>769.51976998487282</v>
      </c>
      <c r="M245">
        <f t="shared" si="67"/>
        <v>0.99530214894198321</v>
      </c>
      <c r="N245">
        <f t="shared" si="58"/>
        <v>1.038547492045367</v>
      </c>
      <c r="O245">
        <f t="shared" si="63"/>
        <v>1.1714081380394821</v>
      </c>
      <c r="P245">
        <f t="shared" si="64"/>
        <v>1.1447515428233646</v>
      </c>
      <c r="Q245" s="6">
        <f t="shared" si="65"/>
        <v>0.17140813803948207</v>
      </c>
      <c r="R245" s="6">
        <f t="shared" si="66"/>
        <v>0.14475154282336455</v>
      </c>
    </row>
    <row r="246" spans="1:18" x14ac:dyDescent="0.3">
      <c r="A246" s="1">
        <v>44151</v>
      </c>
      <c r="B246">
        <v>19963</v>
      </c>
      <c r="C246">
        <f t="shared" si="55"/>
        <v>37.034352132392087</v>
      </c>
      <c r="D246">
        <f t="shared" si="60"/>
        <v>78.142857142857139</v>
      </c>
      <c r="E246">
        <f t="shared" si="54"/>
        <v>632.35473636282768</v>
      </c>
      <c r="F246">
        <v>483</v>
      </c>
      <c r="G246">
        <f t="shared" si="68"/>
        <v>0</v>
      </c>
      <c r="H246">
        <f t="shared" si="62"/>
        <v>7</v>
      </c>
      <c r="I246">
        <v>18744</v>
      </c>
      <c r="J246">
        <f t="shared" si="56"/>
        <v>40.543848796285602</v>
      </c>
      <c r="K246">
        <f t="shared" si="53"/>
        <v>736</v>
      </c>
      <c r="L246">
        <f t="shared" si="61"/>
        <v>805.56858451468725</v>
      </c>
      <c r="M246">
        <f t="shared" si="67"/>
        <v>0.99525429128398524</v>
      </c>
      <c r="N246">
        <f t="shared" si="58"/>
        <v>1.0468458588536629</v>
      </c>
      <c r="O246">
        <f t="shared" si="63"/>
        <v>1.2108728342475923</v>
      </c>
      <c r="P246">
        <f t="shared" si="64"/>
        <v>1.1375579598145287</v>
      </c>
      <c r="Q246" s="6">
        <f t="shared" si="65"/>
        <v>0.21087283424759229</v>
      </c>
      <c r="R246" s="6">
        <f t="shared" si="66"/>
        <v>0.13755795981452867</v>
      </c>
    </row>
    <row r="247" spans="1:18" x14ac:dyDescent="0.3">
      <c r="A247" s="1">
        <v>44152</v>
      </c>
      <c r="B247">
        <v>20076</v>
      </c>
      <c r="C247">
        <f t="shared" si="55"/>
        <v>113</v>
      </c>
      <c r="D247">
        <f t="shared" si="60"/>
        <v>83.571428571428569</v>
      </c>
      <c r="E247">
        <f t="shared" si="54"/>
        <v>725</v>
      </c>
      <c r="F247">
        <v>486</v>
      </c>
      <c r="G247">
        <f t="shared" si="68"/>
        <v>3</v>
      </c>
      <c r="H247">
        <f t="shared" si="62"/>
        <v>9</v>
      </c>
      <c r="I247">
        <v>18759</v>
      </c>
      <c r="J247">
        <f t="shared" si="56"/>
        <v>15</v>
      </c>
      <c r="K247">
        <f t="shared" si="53"/>
        <v>831</v>
      </c>
      <c r="L247">
        <f t="shared" si="61"/>
        <v>846.92101857254931</v>
      </c>
      <c r="M247">
        <f t="shared" si="67"/>
        <v>1.1290760869565217</v>
      </c>
      <c r="N247">
        <f t="shared" si="58"/>
        <v>1.051333225814379</v>
      </c>
      <c r="O247">
        <f t="shared" si="63"/>
        <v>1.2511655061294251</v>
      </c>
      <c r="P247">
        <f t="shared" si="64"/>
        <v>1.255287009063444</v>
      </c>
      <c r="Q247" s="6">
        <f t="shared" si="65"/>
        <v>0.25116550612942512</v>
      </c>
      <c r="R247" s="6">
        <f t="shared" si="66"/>
        <v>0.25528700906344404</v>
      </c>
    </row>
    <row r="248" spans="1:18" x14ac:dyDescent="0.3">
      <c r="A248" s="1">
        <v>44153</v>
      </c>
      <c r="B248">
        <v>20168</v>
      </c>
      <c r="C248">
        <f t="shared" si="55"/>
        <v>92</v>
      </c>
      <c r="D248">
        <f t="shared" si="60"/>
        <v>84.857142857142861</v>
      </c>
      <c r="E248">
        <f t="shared" si="54"/>
        <v>799</v>
      </c>
      <c r="F248">
        <v>487</v>
      </c>
      <c r="G248">
        <f t="shared" si="68"/>
        <v>1</v>
      </c>
      <c r="H248">
        <f t="shared" si="62"/>
        <v>9</v>
      </c>
      <c r="I248">
        <v>18804</v>
      </c>
      <c r="J248">
        <f t="shared" si="56"/>
        <v>45</v>
      </c>
      <c r="K248">
        <f t="shared" ref="K248:K311" si="69">B248-F248-I248</f>
        <v>877</v>
      </c>
      <c r="L248">
        <f t="shared" si="61"/>
        <v>891.1415777386801</v>
      </c>
      <c r="M248">
        <f t="shared" si="67"/>
        <v>1.0553549939831528</v>
      </c>
      <c r="N248">
        <f t="shared" si="58"/>
        <v>1.0522133211909921</v>
      </c>
      <c r="O248">
        <f t="shared" si="63"/>
        <v>1.2901582171349459</v>
      </c>
      <c r="P248">
        <f t="shared" si="64"/>
        <v>1.3031203566121843</v>
      </c>
      <c r="Q248" s="6">
        <f t="shared" si="65"/>
        <v>0.29015821713494594</v>
      </c>
      <c r="R248" s="6">
        <f t="shared" si="66"/>
        <v>0.30312035661218428</v>
      </c>
    </row>
    <row r="249" spans="1:18" x14ac:dyDescent="0.3">
      <c r="A249" s="1">
        <v>44154</v>
      </c>
      <c r="B249">
        <v>20341</v>
      </c>
      <c r="C249">
        <f t="shared" si="55"/>
        <v>173</v>
      </c>
      <c r="D249">
        <f t="shared" si="60"/>
        <v>89.701674795384207</v>
      </c>
      <c r="E249">
        <f t="shared" si="54"/>
        <v>902</v>
      </c>
      <c r="F249">
        <v>487</v>
      </c>
      <c r="G249">
        <f t="shared" si="68"/>
        <v>0</v>
      </c>
      <c r="H249">
        <f t="shared" si="62"/>
        <v>7</v>
      </c>
      <c r="I249">
        <v>18862</v>
      </c>
      <c r="J249">
        <f t="shared" si="56"/>
        <v>58</v>
      </c>
      <c r="K249">
        <f t="shared" si="69"/>
        <v>992</v>
      </c>
      <c r="L249">
        <f t="shared" si="61"/>
        <v>943.81263222892073</v>
      </c>
      <c r="M249">
        <f t="shared" si="67"/>
        <v>1.1311288483466362</v>
      </c>
      <c r="N249">
        <f t="shared" si="58"/>
        <v>1.0591051476061708</v>
      </c>
      <c r="O249">
        <f t="shared" si="63"/>
        <v>1.3402775157478004</v>
      </c>
      <c r="P249">
        <f t="shared" si="64"/>
        <v>1.3777777777777778</v>
      </c>
      <c r="Q249" s="6">
        <f t="shared" si="65"/>
        <v>0.34027751574780041</v>
      </c>
      <c r="R249" s="6">
        <f t="shared" si="66"/>
        <v>0.37777777777777777</v>
      </c>
    </row>
    <row r="250" spans="1:18" x14ac:dyDescent="0.3">
      <c r="A250" s="1">
        <v>44155</v>
      </c>
      <c r="B250">
        <v>20457</v>
      </c>
      <c r="C250">
        <f t="shared" si="55"/>
        <v>116</v>
      </c>
      <c r="D250">
        <f t="shared" si="60"/>
        <v>94.571428571428569</v>
      </c>
      <c r="E250">
        <f t="shared" si="54"/>
        <v>959</v>
      </c>
      <c r="F250">
        <v>488</v>
      </c>
      <c r="G250">
        <f t="shared" si="68"/>
        <v>1</v>
      </c>
      <c r="H250">
        <f t="shared" si="62"/>
        <v>5</v>
      </c>
      <c r="I250">
        <v>18900</v>
      </c>
      <c r="J250">
        <f t="shared" si="56"/>
        <v>38</v>
      </c>
      <c r="K250">
        <f t="shared" si="69"/>
        <v>1069</v>
      </c>
      <c r="L250">
        <f t="shared" si="61"/>
        <v>1005.9452885205549</v>
      </c>
      <c r="M250">
        <f t="shared" si="67"/>
        <v>1.0776209677419355</v>
      </c>
      <c r="N250">
        <f t="shared" si="58"/>
        <v>1.0658315582669209</v>
      </c>
      <c r="O250">
        <f t="shared" si="63"/>
        <v>1.4024490353322263</v>
      </c>
      <c r="P250">
        <f t="shared" si="64"/>
        <v>1.4196547144754317</v>
      </c>
      <c r="Q250" s="6">
        <f t="shared" si="65"/>
        <v>0.40244903533222631</v>
      </c>
      <c r="R250" s="6">
        <f t="shared" si="66"/>
        <v>0.41965471447543168</v>
      </c>
    </row>
    <row r="251" spans="1:18" x14ac:dyDescent="0.3">
      <c r="A251" s="1">
        <v>44156</v>
      </c>
      <c r="B251">
        <v>20483</v>
      </c>
      <c r="C251">
        <f t="shared" si="55"/>
        <v>26</v>
      </c>
      <c r="D251">
        <f t="shared" si="60"/>
        <v>94.714285714285708</v>
      </c>
      <c r="E251">
        <f t="shared" si="54"/>
        <v>980</v>
      </c>
      <c r="F251">
        <v>489</v>
      </c>
      <c r="G251">
        <f t="shared" si="68"/>
        <v>1</v>
      </c>
      <c r="H251">
        <f t="shared" si="62"/>
        <v>6</v>
      </c>
      <c r="I251">
        <v>18933</v>
      </c>
      <c r="J251">
        <f t="shared" si="56"/>
        <v>33</v>
      </c>
      <c r="K251">
        <f t="shared" si="69"/>
        <v>1061</v>
      </c>
      <c r="L251">
        <f t="shared" si="61"/>
        <v>1058.3844632833457</v>
      </c>
      <c r="M251">
        <f t="shared" si="67"/>
        <v>0.99251637043966323</v>
      </c>
      <c r="N251">
        <f t="shared" si="58"/>
        <v>1.0521292513233131</v>
      </c>
      <c r="O251">
        <f t="shared" si="63"/>
        <v>1.4284006374317169</v>
      </c>
      <c r="P251">
        <f t="shared" si="64"/>
        <v>1.4279946164199193</v>
      </c>
      <c r="Q251" s="6">
        <f t="shared" si="65"/>
        <v>0.42840063743171686</v>
      </c>
      <c r="R251" s="6">
        <f t="shared" si="66"/>
        <v>0.42799461641991932</v>
      </c>
    </row>
    <row r="252" spans="1:18" x14ac:dyDescent="0.3">
      <c r="A252" s="1">
        <v>44157</v>
      </c>
      <c r="B252">
        <f>SQRT(B253*B251)</f>
        <v>20553.877371435297</v>
      </c>
      <c r="C252">
        <f t="shared" si="55"/>
        <v>70.877371435297391</v>
      </c>
      <c r="D252">
        <f t="shared" si="60"/>
        <v>95.571428571428569</v>
      </c>
      <c r="E252">
        <f t="shared" si="54"/>
        <v>1014.3773714352974</v>
      </c>
      <c r="F252">
        <v>490</v>
      </c>
      <c r="G252">
        <f t="shared" si="68"/>
        <v>1</v>
      </c>
      <c r="H252">
        <f t="shared" si="62"/>
        <v>7</v>
      </c>
      <c r="I252">
        <f>SQRT(I253*I251)</f>
        <v>18958.482850692457</v>
      </c>
      <c r="J252">
        <f t="shared" si="56"/>
        <v>25.48285069245685</v>
      </c>
      <c r="K252">
        <f t="shared" si="69"/>
        <v>1105.3945207428405</v>
      </c>
      <c r="L252">
        <f t="shared" si="61"/>
        <v>1107.6624037244501</v>
      </c>
      <c r="M252">
        <f t="shared" si="67"/>
        <v>1.0418421496162493</v>
      </c>
      <c r="N252">
        <f t="shared" si="58"/>
        <v>1.0465595841120279</v>
      </c>
      <c r="O252">
        <f t="shared" si="63"/>
        <v>1.4394203332114839</v>
      </c>
      <c r="P252">
        <f t="shared" si="64"/>
        <v>1.4947671743629298</v>
      </c>
      <c r="Q252" s="6">
        <f t="shared" si="65"/>
        <v>0.43942033321148388</v>
      </c>
      <c r="R252" s="6">
        <f t="shared" si="66"/>
        <v>0.49476717436292983</v>
      </c>
    </row>
    <row r="253" spans="1:18" x14ac:dyDescent="0.3">
      <c r="A253" s="1">
        <v>44158</v>
      </c>
      <c r="B253">
        <v>20625</v>
      </c>
      <c r="C253">
        <f t="shared" si="55"/>
        <v>71.122628564702609</v>
      </c>
      <c r="D253">
        <f t="shared" si="60"/>
        <v>82</v>
      </c>
      <c r="E253">
        <f t="shared" si="54"/>
        <v>1049</v>
      </c>
      <c r="F253">
        <v>491</v>
      </c>
      <c r="G253">
        <f t="shared" si="68"/>
        <v>1</v>
      </c>
      <c r="H253">
        <f t="shared" si="62"/>
        <v>8</v>
      </c>
      <c r="I253">
        <v>18984</v>
      </c>
      <c r="J253">
        <f t="shared" si="56"/>
        <v>25.51714930754315</v>
      </c>
      <c r="K253">
        <f t="shared" si="69"/>
        <v>1150</v>
      </c>
      <c r="L253">
        <f t="shared" si="61"/>
        <v>1138.6028482560903</v>
      </c>
      <c r="M253">
        <f t="shared" si="67"/>
        <v>1.0403525423910949</v>
      </c>
      <c r="N253">
        <f t="shared" si="58"/>
        <v>1.027933099857506</v>
      </c>
      <c r="O253">
        <f t="shared" si="63"/>
        <v>1.4134151581172181</v>
      </c>
      <c r="P253">
        <f t="shared" si="64"/>
        <v>1.5625</v>
      </c>
      <c r="Q253" s="6">
        <f t="shared" si="65"/>
        <v>0.41341515811721807</v>
      </c>
      <c r="R253" s="6">
        <f t="shared" si="66"/>
        <v>0.5625</v>
      </c>
    </row>
    <row r="254" spans="1:18" x14ac:dyDescent="0.3">
      <c r="A254" s="1">
        <v>44159</v>
      </c>
      <c r="B254">
        <v>20739</v>
      </c>
      <c r="C254">
        <f t="shared" si="55"/>
        <v>114</v>
      </c>
      <c r="D254">
        <f t="shared" si="60"/>
        <v>80.142857142857139</v>
      </c>
      <c r="E254">
        <f t="shared" si="54"/>
        <v>1103</v>
      </c>
      <c r="F254">
        <v>491</v>
      </c>
      <c r="G254">
        <f t="shared" si="68"/>
        <v>0</v>
      </c>
      <c r="H254">
        <f t="shared" si="62"/>
        <v>5</v>
      </c>
      <c r="I254">
        <v>19062</v>
      </c>
      <c r="J254">
        <f t="shared" si="56"/>
        <v>78</v>
      </c>
      <c r="K254">
        <f t="shared" si="69"/>
        <v>1186</v>
      </c>
      <c r="L254">
        <f t="shared" si="61"/>
        <v>1161.6523653185548</v>
      </c>
      <c r="M254">
        <f t="shared" si="67"/>
        <v>1.031304347826087</v>
      </c>
      <c r="N254">
        <f t="shared" si="58"/>
        <v>1.020243684703378</v>
      </c>
      <c r="O254">
        <f t="shared" si="63"/>
        <v>1.3716182971541695</v>
      </c>
      <c r="P254">
        <f t="shared" si="64"/>
        <v>1.4271961492178098</v>
      </c>
      <c r="Q254" s="6">
        <f t="shared" si="65"/>
        <v>0.3716182971541695</v>
      </c>
      <c r="R254" s="6">
        <f t="shared" si="66"/>
        <v>0.4271961492178098</v>
      </c>
    </row>
    <row r="255" spans="1:18" x14ac:dyDescent="0.3">
      <c r="A255" s="1">
        <v>44160</v>
      </c>
      <c r="B255">
        <v>20837</v>
      </c>
      <c r="C255">
        <f t="shared" si="55"/>
        <v>98</v>
      </c>
      <c r="D255">
        <f t="shared" si="60"/>
        <v>80.857142857142861</v>
      </c>
      <c r="E255">
        <f t="shared" si="54"/>
        <v>1156</v>
      </c>
      <c r="F255">
        <v>492</v>
      </c>
      <c r="G255">
        <f t="shared" si="68"/>
        <v>1</v>
      </c>
      <c r="H255">
        <f t="shared" si="62"/>
        <v>5</v>
      </c>
      <c r="I255">
        <v>19139</v>
      </c>
      <c r="J255">
        <f t="shared" si="56"/>
        <v>77</v>
      </c>
      <c r="K255">
        <f t="shared" si="69"/>
        <v>1206</v>
      </c>
      <c r="L255">
        <f t="shared" si="61"/>
        <v>1180.2828094996787</v>
      </c>
      <c r="M255">
        <f t="shared" si="67"/>
        <v>1.0168634064080944</v>
      </c>
      <c r="N255">
        <f t="shared" si="58"/>
        <v>1.0160378825346901</v>
      </c>
      <c r="O255">
        <f t="shared" si="63"/>
        <v>1.3244616107966931</v>
      </c>
      <c r="P255">
        <f t="shared" si="64"/>
        <v>1.3751425313568986</v>
      </c>
      <c r="Q255" s="6">
        <f t="shared" si="65"/>
        <v>0.32446161079669311</v>
      </c>
      <c r="R255" s="6">
        <f t="shared" si="66"/>
        <v>0.37514253135689857</v>
      </c>
    </row>
    <row r="256" spans="1:18" x14ac:dyDescent="0.3">
      <c r="A256" s="1">
        <v>44161</v>
      </c>
      <c r="B256">
        <v>20915</v>
      </c>
      <c r="C256">
        <f t="shared" si="55"/>
        <v>78</v>
      </c>
      <c r="D256">
        <f t="shared" si="60"/>
        <v>77.43861037184044</v>
      </c>
      <c r="E256">
        <f t="shared" si="54"/>
        <v>1121</v>
      </c>
      <c r="F256">
        <v>492</v>
      </c>
      <c r="G256">
        <f t="shared" si="68"/>
        <v>0</v>
      </c>
      <c r="H256">
        <f t="shared" si="62"/>
        <v>5</v>
      </c>
      <c r="I256">
        <v>19220</v>
      </c>
      <c r="J256">
        <f t="shared" si="56"/>
        <v>81</v>
      </c>
      <c r="K256">
        <f t="shared" si="69"/>
        <v>1203</v>
      </c>
      <c r="L256">
        <f t="shared" si="61"/>
        <v>1188.3804304686814</v>
      </c>
      <c r="M256">
        <f t="shared" si="67"/>
        <v>0.99751243781094523</v>
      </c>
      <c r="N256">
        <f t="shared" si="58"/>
        <v>1.0068607463430186</v>
      </c>
      <c r="O256">
        <f t="shared" si="63"/>
        <v>1.2591274898092708</v>
      </c>
      <c r="P256">
        <f t="shared" si="64"/>
        <v>1.2127016129032258</v>
      </c>
      <c r="Q256" s="6">
        <f t="shared" si="65"/>
        <v>0.25912748980927081</v>
      </c>
      <c r="R256" s="6">
        <f t="shared" si="66"/>
        <v>0.21270161290322576</v>
      </c>
    </row>
    <row r="257" spans="1:18" x14ac:dyDescent="0.3">
      <c r="A257" s="1">
        <v>44162</v>
      </c>
      <c r="B257">
        <v>21018</v>
      </c>
      <c r="C257">
        <f t="shared" si="55"/>
        <v>103</v>
      </c>
      <c r="D257">
        <f t="shared" si="60"/>
        <v>74</v>
      </c>
      <c r="E257">
        <f t="shared" si="54"/>
        <v>1146</v>
      </c>
      <c r="F257">
        <v>493</v>
      </c>
      <c r="G257">
        <f t="shared" si="68"/>
        <v>1</v>
      </c>
      <c r="H257">
        <f t="shared" si="62"/>
        <v>5</v>
      </c>
      <c r="I257">
        <v>19295</v>
      </c>
      <c r="J257">
        <f t="shared" si="56"/>
        <v>75</v>
      </c>
      <c r="K257">
        <f t="shared" si="69"/>
        <v>1230</v>
      </c>
      <c r="L257">
        <f t="shared" si="61"/>
        <v>1185.8547606703899</v>
      </c>
      <c r="M257">
        <f t="shared" si="67"/>
        <v>1.0224438902743143</v>
      </c>
      <c r="N257">
        <f t="shared" si="58"/>
        <v>0.99787469590247668</v>
      </c>
      <c r="O257">
        <f t="shared" si="63"/>
        <v>1.178846180008883</v>
      </c>
      <c r="P257">
        <f t="shared" si="64"/>
        <v>1.1506080449017773</v>
      </c>
      <c r="Q257" s="6">
        <f t="shared" si="65"/>
        <v>0.17884618000888297</v>
      </c>
      <c r="R257" s="6">
        <f t="shared" si="66"/>
        <v>0.15060804490177726</v>
      </c>
    </row>
    <row r="258" spans="1:18" x14ac:dyDescent="0.3">
      <c r="A258" s="1">
        <v>44163</v>
      </c>
      <c r="B258">
        <v>21049</v>
      </c>
      <c r="C258">
        <f t="shared" si="55"/>
        <v>31</v>
      </c>
      <c r="D258">
        <f t="shared" si="60"/>
        <v>78.285714285714292</v>
      </c>
      <c r="E258">
        <f t="shared" si="54"/>
        <v>1160</v>
      </c>
      <c r="F258">
        <v>493</v>
      </c>
      <c r="G258">
        <f t="shared" si="68"/>
        <v>0</v>
      </c>
      <c r="H258">
        <f t="shared" si="62"/>
        <v>4</v>
      </c>
      <c r="I258">
        <v>19370</v>
      </c>
      <c r="J258">
        <f t="shared" si="56"/>
        <v>75</v>
      </c>
      <c r="K258">
        <f t="shared" si="69"/>
        <v>1186</v>
      </c>
      <c r="L258">
        <f t="shared" si="61"/>
        <v>1183.8448142312182</v>
      </c>
      <c r="M258">
        <f t="shared" si="67"/>
        <v>0.96422764227642277</v>
      </c>
      <c r="N258">
        <f t="shared" si="58"/>
        <v>0.99830506525264917</v>
      </c>
      <c r="O258">
        <f t="shared" si="63"/>
        <v>1.1185394866423741</v>
      </c>
      <c r="P258">
        <f t="shared" ref="P258:P271" si="70">K258/K251</f>
        <v>1.117813383600377</v>
      </c>
      <c r="Q258" s="6">
        <f t="shared" si="65"/>
        <v>0.11853948664237413</v>
      </c>
      <c r="R258" s="6">
        <f t="shared" si="66"/>
        <v>0.11781338360037696</v>
      </c>
    </row>
    <row r="259" spans="1:18" x14ac:dyDescent="0.3">
      <c r="A259" s="1">
        <v>44164</v>
      </c>
      <c r="B259">
        <f>SQRT(B260*B258)</f>
        <v>21095.94764403818</v>
      </c>
      <c r="C259">
        <f t="shared" si="55"/>
        <v>46.947644038180442</v>
      </c>
      <c r="D259">
        <f t="shared" si="60"/>
        <v>78</v>
      </c>
      <c r="E259">
        <f t="shared" si="54"/>
        <v>1169.9819961705725</v>
      </c>
      <c r="F259">
        <v>493</v>
      </c>
      <c r="G259">
        <f t="shared" si="68"/>
        <v>0</v>
      </c>
      <c r="H259">
        <f t="shared" si="62"/>
        <v>3</v>
      </c>
      <c r="I259">
        <f>SQRT(I260*I258)</f>
        <v>19443.361077756079</v>
      </c>
      <c r="J259">
        <f t="shared" si="56"/>
        <v>73.361077756078885</v>
      </c>
      <c r="K259">
        <f t="shared" si="69"/>
        <v>1159.5865662821016</v>
      </c>
      <c r="L259">
        <f t="shared" si="61"/>
        <v>1179.7355195462949</v>
      </c>
      <c r="M259">
        <f t="shared" si="67"/>
        <v>0.97772897662909064</v>
      </c>
      <c r="N259">
        <f t="shared" si="58"/>
        <v>0.99652885696205729</v>
      </c>
      <c r="O259">
        <f t="shared" si="63"/>
        <v>1.0650677639500115</v>
      </c>
      <c r="P259">
        <f t="shared" si="70"/>
        <v>1.0490250716122993</v>
      </c>
      <c r="Q259" s="6">
        <f t="shared" si="65"/>
        <v>6.5067763950011459E-2</v>
      </c>
      <c r="R259" s="6">
        <f t="shared" si="66"/>
        <v>4.9025071612299298E-2</v>
      </c>
    </row>
    <row r="260" spans="1:18" x14ac:dyDescent="0.3">
      <c r="A260" s="1">
        <v>44165</v>
      </c>
      <c r="B260">
        <v>21143</v>
      </c>
      <c r="C260">
        <f t="shared" si="55"/>
        <v>47.052355961819558</v>
      </c>
      <c r="D260">
        <f t="shared" si="60"/>
        <v>89.428571428571431</v>
      </c>
      <c r="E260">
        <f t="shared" si="54"/>
        <v>1180</v>
      </c>
      <c r="F260">
        <v>493</v>
      </c>
      <c r="G260">
        <f t="shared" si="68"/>
        <v>0</v>
      </c>
      <c r="H260">
        <f t="shared" si="62"/>
        <v>2</v>
      </c>
      <c r="I260">
        <v>19517</v>
      </c>
      <c r="J260">
        <f t="shared" si="56"/>
        <v>73.638922243921115</v>
      </c>
      <c r="K260">
        <f t="shared" si="69"/>
        <v>1133</v>
      </c>
      <c r="L260">
        <f t="shared" si="61"/>
        <v>1176.4866281167458</v>
      </c>
      <c r="M260">
        <f t="shared" si="67"/>
        <v>0.97707237471080388</v>
      </c>
      <c r="N260">
        <f t="shared" si="58"/>
        <v>0.99724608492690081</v>
      </c>
      <c r="O260">
        <f t="shared" si="63"/>
        <v>1.0332721632645476</v>
      </c>
      <c r="P260">
        <f t="shared" si="70"/>
        <v>0.98521739130434782</v>
      </c>
      <c r="Q260" s="6">
        <f t="shared" si="65"/>
        <v>3.3272163264547627E-2</v>
      </c>
      <c r="R260" s="6">
        <f t="shared" si="66"/>
        <v>-1.4782608695652177E-2</v>
      </c>
    </row>
    <row r="261" spans="1:18" x14ac:dyDescent="0.3">
      <c r="A261" s="1">
        <v>44166</v>
      </c>
      <c r="B261">
        <v>21287</v>
      </c>
      <c r="C261">
        <f t="shared" si="55"/>
        <v>144</v>
      </c>
      <c r="D261">
        <f t="shared" si="60"/>
        <v>88.857142857142861</v>
      </c>
      <c r="E261">
        <f t="shared" si="54"/>
        <v>1211</v>
      </c>
      <c r="F261">
        <v>495</v>
      </c>
      <c r="G261">
        <f t="shared" si="68"/>
        <v>2</v>
      </c>
      <c r="H261">
        <f t="shared" si="62"/>
        <v>4</v>
      </c>
      <c r="I261">
        <v>19620</v>
      </c>
      <c r="J261">
        <f t="shared" si="56"/>
        <v>103</v>
      </c>
      <c r="K261">
        <f t="shared" si="69"/>
        <v>1172</v>
      </c>
      <c r="L261">
        <f t="shared" si="61"/>
        <v>1169.1071896209844</v>
      </c>
      <c r="M261">
        <f t="shared" si="67"/>
        <v>1.0344218887908208</v>
      </c>
      <c r="N261">
        <f t="shared" si="58"/>
        <v>0.99372756279637964</v>
      </c>
      <c r="O261">
        <f t="shared" si="63"/>
        <v>1.0064174313460683</v>
      </c>
      <c r="P261">
        <f t="shared" si="70"/>
        <v>0.98819561551433388</v>
      </c>
      <c r="Q261" s="6">
        <f t="shared" si="65"/>
        <v>6.4174313460683141E-3</v>
      </c>
      <c r="R261" s="6">
        <f t="shared" si="66"/>
        <v>-1.180438448566612E-2</v>
      </c>
    </row>
    <row r="262" spans="1:18" x14ac:dyDescent="0.3">
      <c r="A262" s="1">
        <v>44167</v>
      </c>
      <c r="B262">
        <v>21383</v>
      </c>
      <c r="C262">
        <f t="shared" si="55"/>
        <v>96</v>
      </c>
      <c r="D262">
        <f t="shared" si="60"/>
        <v>88.142857142857139</v>
      </c>
      <c r="E262">
        <f t="shared" si="54"/>
        <v>1215</v>
      </c>
      <c r="F262">
        <v>497</v>
      </c>
      <c r="G262">
        <f t="shared" si="68"/>
        <v>2</v>
      </c>
      <c r="H262">
        <f t="shared" si="62"/>
        <v>5</v>
      </c>
      <c r="I262">
        <v>19709</v>
      </c>
      <c r="J262">
        <f t="shared" si="56"/>
        <v>89</v>
      </c>
      <c r="K262">
        <f t="shared" si="69"/>
        <v>1177</v>
      </c>
      <c r="L262">
        <f t="shared" si="61"/>
        <v>1159.1390669889099</v>
      </c>
      <c r="M262">
        <f t="shared" si="67"/>
        <v>1.0042662116040955</v>
      </c>
      <c r="N262">
        <f t="shared" si="58"/>
        <v>0.9914737307916941</v>
      </c>
      <c r="O262">
        <f t="shared" si="63"/>
        <v>0.98208586760682248</v>
      </c>
      <c r="P262">
        <f t="shared" si="70"/>
        <v>0.97595356550580437</v>
      </c>
      <c r="Q262" s="6">
        <f t="shared" si="65"/>
        <v>-1.7914132393177518E-2</v>
      </c>
      <c r="R262" s="6">
        <f t="shared" si="66"/>
        <v>-2.4046434494195634E-2</v>
      </c>
    </row>
    <row r="263" spans="1:18" x14ac:dyDescent="0.3">
      <c r="A263" s="1">
        <v>44168</v>
      </c>
      <c r="B263">
        <v>21541</v>
      </c>
      <c r="C263">
        <f t="shared" si="55"/>
        <v>158</v>
      </c>
      <c r="D263">
        <f t="shared" si="60"/>
        <v>93.41287835148718</v>
      </c>
      <c r="E263">
        <f t="shared" si="54"/>
        <v>1200</v>
      </c>
      <c r="F263">
        <v>498</v>
      </c>
      <c r="G263">
        <f t="shared" si="68"/>
        <v>1</v>
      </c>
      <c r="H263">
        <f t="shared" si="62"/>
        <v>6</v>
      </c>
      <c r="I263">
        <v>19863</v>
      </c>
      <c r="J263">
        <f t="shared" si="56"/>
        <v>154</v>
      </c>
      <c r="K263">
        <f t="shared" si="69"/>
        <v>1180</v>
      </c>
      <c r="L263">
        <f t="shared" si="61"/>
        <v>1150.3748681852278</v>
      </c>
      <c r="M263">
        <f t="shared" si="67"/>
        <v>1.0025488530161428</v>
      </c>
      <c r="N263">
        <f t="shared" si="58"/>
        <v>0.99243904458638532</v>
      </c>
      <c r="O263">
        <f t="shared" si="63"/>
        <v>0.96801902714902099</v>
      </c>
      <c r="P263">
        <f t="shared" si="70"/>
        <v>0.98088113050706571</v>
      </c>
      <c r="Q263" s="6">
        <f t="shared" si="65"/>
        <v>-3.1980972850979006E-2</v>
      </c>
      <c r="R263" s="6">
        <f t="shared" si="66"/>
        <v>-1.9118869492934287E-2</v>
      </c>
    </row>
    <row r="264" spans="1:18" x14ac:dyDescent="0.3">
      <c r="A264" s="1">
        <v>44169</v>
      </c>
      <c r="B264">
        <v>21640</v>
      </c>
      <c r="C264">
        <f t="shared" si="55"/>
        <v>99</v>
      </c>
      <c r="D264">
        <f t="shared" si="60"/>
        <v>98.714285714285708</v>
      </c>
      <c r="E264">
        <f t="shared" si="54"/>
        <v>1183</v>
      </c>
      <c r="F264">
        <v>499</v>
      </c>
      <c r="G264">
        <f t="shared" si="68"/>
        <v>1</v>
      </c>
      <c r="H264">
        <f t="shared" si="62"/>
        <v>6</v>
      </c>
      <c r="I264">
        <v>19964</v>
      </c>
      <c r="J264">
        <f t="shared" si="56"/>
        <v>101</v>
      </c>
      <c r="K264">
        <f t="shared" si="69"/>
        <v>1177</v>
      </c>
      <c r="L264">
        <f t="shared" si="61"/>
        <v>1142.8306094762859</v>
      </c>
      <c r="M264">
        <f t="shared" si="67"/>
        <v>0.99745762711864405</v>
      </c>
      <c r="N264">
        <f t="shared" si="58"/>
        <v>0.99344191279070326</v>
      </c>
      <c r="O264">
        <f t="shared" si="63"/>
        <v>0.96371886961116426</v>
      </c>
      <c r="P264">
        <f t="shared" si="70"/>
        <v>0.95691056910569106</v>
      </c>
      <c r="Q264" s="6">
        <f t="shared" si="65"/>
        <v>-3.6281130388835736E-2</v>
      </c>
      <c r="R264" s="6">
        <f t="shared" si="66"/>
        <v>-4.3089430894308944E-2</v>
      </c>
    </row>
    <row r="265" spans="1:18" x14ac:dyDescent="0.3">
      <c r="A265" s="1">
        <v>44170</v>
      </c>
      <c r="B265">
        <v>21666</v>
      </c>
      <c r="C265">
        <f t="shared" si="55"/>
        <v>26</v>
      </c>
      <c r="D265">
        <f t="shared" si="60"/>
        <v>110.14285714285714</v>
      </c>
      <c r="E265">
        <f t="shared" si="54"/>
        <v>1183</v>
      </c>
      <c r="F265">
        <v>501</v>
      </c>
      <c r="G265">
        <f t="shared" si="68"/>
        <v>2</v>
      </c>
      <c r="H265">
        <f t="shared" si="62"/>
        <v>8</v>
      </c>
      <c r="I265">
        <v>20048</v>
      </c>
      <c r="J265">
        <f t="shared" si="56"/>
        <v>84</v>
      </c>
      <c r="K265">
        <f t="shared" si="69"/>
        <v>1117</v>
      </c>
      <c r="L265">
        <f t="shared" si="61"/>
        <v>1142.2725861854497</v>
      </c>
      <c r="M265">
        <f t="shared" si="67"/>
        <v>0.94902293967714524</v>
      </c>
      <c r="N265">
        <f t="shared" si="58"/>
        <v>0.99951171828422414</v>
      </c>
      <c r="O265">
        <f t="shared" si="63"/>
        <v>0.96488371824919872</v>
      </c>
      <c r="P265">
        <f t="shared" si="70"/>
        <v>0.94182124789207422</v>
      </c>
      <c r="Q265" s="6">
        <f t="shared" si="65"/>
        <v>-3.5116281750801281E-2</v>
      </c>
      <c r="R265" s="6">
        <f t="shared" si="66"/>
        <v>-5.817875210792578E-2</v>
      </c>
    </row>
    <row r="266" spans="1:18" x14ac:dyDescent="0.3">
      <c r="A266" s="1">
        <v>44171</v>
      </c>
      <c r="B266">
        <f>SQRT(B267*B265)</f>
        <v>21749.837792498591</v>
      </c>
      <c r="C266">
        <f t="shared" si="55"/>
        <v>83.837792498590716</v>
      </c>
      <c r="D266">
        <f t="shared" si="60"/>
        <v>118.57142857142857</v>
      </c>
      <c r="E266">
        <f t="shared" si="54"/>
        <v>1195.9604210632933</v>
      </c>
      <c r="F266">
        <f>SQRT(F267*F265)</f>
        <v>502.49776118904254</v>
      </c>
      <c r="G266">
        <f t="shared" si="68"/>
        <v>1.4977611890425351</v>
      </c>
      <c r="H266">
        <f t="shared" si="62"/>
        <v>9.4977611890425351</v>
      </c>
      <c r="I266">
        <f>SQRT(I267*I265)</f>
        <v>20147.751834882223</v>
      </c>
      <c r="J266">
        <f t="shared" si="56"/>
        <v>99.751834882223193</v>
      </c>
      <c r="K266">
        <f t="shared" si="69"/>
        <v>1099.5881964273249</v>
      </c>
      <c r="L266">
        <f t="shared" si="61"/>
        <v>1141.9950997635253</v>
      </c>
      <c r="M266">
        <f t="shared" si="67"/>
        <v>0.98441199322052364</v>
      </c>
      <c r="N266">
        <f t="shared" si="58"/>
        <v>0.99975707512788081</v>
      </c>
      <c r="O266">
        <f t="shared" si="63"/>
        <v>0.96800942316521599</v>
      </c>
      <c r="P266">
        <f t="shared" si="70"/>
        <v>0.94825882637883163</v>
      </c>
      <c r="Q266" s="6">
        <f t="shared" si="65"/>
        <v>-3.1990576834784012E-2</v>
      </c>
      <c r="R266" s="6">
        <f t="shared" si="66"/>
        <v>-5.1741173621168368E-2</v>
      </c>
    </row>
    <row r="267" spans="1:18" x14ac:dyDescent="0.3">
      <c r="A267" s="1">
        <v>44172</v>
      </c>
      <c r="B267">
        <v>21834</v>
      </c>
      <c r="C267">
        <f t="shared" si="55"/>
        <v>84.162207501409284</v>
      </c>
      <c r="D267">
        <f t="shared" si="60"/>
        <v>115.28571428571429</v>
      </c>
      <c r="E267">
        <f t="shared" si="54"/>
        <v>1209</v>
      </c>
      <c r="F267">
        <v>504</v>
      </c>
      <c r="G267">
        <f t="shared" si="68"/>
        <v>1.5022388109574649</v>
      </c>
      <c r="H267">
        <f t="shared" si="62"/>
        <v>11</v>
      </c>
      <c r="I267">
        <v>20248</v>
      </c>
      <c r="J267">
        <f t="shared" si="56"/>
        <v>100.24816511777681</v>
      </c>
      <c r="K267">
        <f t="shared" si="69"/>
        <v>1082</v>
      </c>
      <c r="L267">
        <f t="shared" si="61"/>
        <v>1142.9604407292363</v>
      </c>
      <c r="M267">
        <f t="shared" si="67"/>
        <v>0.98400474242587299</v>
      </c>
      <c r="N267">
        <f t="shared" si="58"/>
        <v>1.0008453109526572</v>
      </c>
      <c r="O267">
        <f t="shared" si="63"/>
        <v>0.97150312924408133</v>
      </c>
      <c r="P267">
        <f t="shared" si="70"/>
        <v>0.95498676081200351</v>
      </c>
      <c r="Q267" s="6">
        <f t="shared" si="65"/>
        <v>-2.8496870755918668E-2</v>
      </c>
      <c r="R267" s="6">
        <f t="shared" si="66"/>
        <v>-4.501323918799649E-2</v>
      </c>
    </row>
    <row r="268" spans="1:18" x14ac:dyDescent="0.3">
      <c r="A268" s="1">
        <v>44173</v>
      </c>
      <c r="B268">
        <v>22058</v>
      </c>
      <c r="C268">
        <f t="shared" si="55"/>
        <v>224</v>
      </c>
      <c r="D268">
        <f t="shared" si="60"/>
        <v>113.57142857142857</v>
      </c>
      <c r="E268">
        <f t="shared" si="54"/>
        <v>1319</v>
      </c>
      <c r="F268">
        <v>505</v>
      </c>
      <c r="G268">
        <f t="shared" si="68"/>
        <v>1</v>
      </c>
      <c r="H268">
        <f t="shared" si="62"/>
        <v>10</v>
      </c>
      <c r="I268">
        <v>20385</v>
      </c>
      <c r="J268">
        <f t="shared" si="56"/>
        <v>137</v>
      </c>
      <c r="K268">
        <f t="shared" si="69"/>
        <v>1168</v>
      </c>
      <c r="L268">
        <f t="shared" si="61"/>
        <v>1138.8942565057503</v>
      </c>
      <c r="M268">
        <f t="shared" si="67"/>
        <v>1.0794824399260627</v>
      </c>
      <c r="N268">
        <f t="shared" si="58"/>
        <v>0.99644241035945935</v>
      </c>
      <c r="O268">
        <f t="shared" si="63"/>
        <v>0.97415726001562875</v>
      </c>
      <c r="P268">
        <f t="shared" si="70"/>
        <v>0.9965870307167235</v>
      </c>
      <c r="Q268" s="6">
        <f t="shared" si="65"/>
        <v>-2.5842739984371255E-2</v>
      </c>
      <c r="R268" s="6">
        <f t="shared" si="66"/>
        <v>-3.4129692832765013E-3</v>
      </c>
    </row>
    <row r="269" spans="1:18" x14ac:dyDescent="0.3">
      <c r="A269" s="1">
        <v>44174</v>
      </c>
      <c r="B269">
        <v>22213</v>
      </c>
      <c r="C269">
        <f t="shared" si="55"/>
        <v>155</v>
      </c>
      <c r="D269">
        <f t="shared" si="60"/>
        <v>112.85714285714286</v>
      </c>
      <c r="E269">
        <f t="shared" si="54"/>
        <v>1376</v>
      </c>
      <c r="F269">
        <v>508</v>
      </c>
      <c r="G269">
        <f t="shared" si="68"/>
        <v>3</v>
      </c>
      <c r="H269">
        <f t="shared" si="62"/>
        <v>11</v>
      </c>
      <c r="I269">
        <v>20530</v>
      </c>
      <c r="J269">
        <f t="shared" si="56"/>
        <v>145</v>
      </c>
      <c r="K269">
        <f t="shared" si="69"/>
        <v>1175</v>
      </c>
      <c r="L269">
        <f t="shared" si="61"/>
        <v>1137.2852227380833</v>
      </c>
      <c r="M269">
        <f t="shared" si="67"/>
        <v>1.0059931506849316</v>
      </c>
      <c r="N269">
        <f t="shared" si="58"/>
        <v>0.99858719652112071</v>
      </c>
      <c r="O269">
        <f t="shared" si="63"/>
        <v>0.98114648632489265</v>
      </c>
      <c r="P269">
        <f t="shared" si="70"/>
        <v>0.99830076465590489</v>
      </c>
      <c r="Q269" s="6">
        <f t="shared" si="65"/>
        <v>-1.8853513675107347E-2</v>
      </c>
      <c r="R269" s="6">
        <f t="shared" si="66"/>
        <v>-1.6992353440951069E-3</v>
      </c>
    </row>
    <row r="270" spans="1:18" x14ac:dyDescent="0.3">
      <c r="A270" s="1">
        <v>44175</v>
      </c>
      <c r="B270">
        <v>22348</v>
      </c>
      <c r="C270">
        <f t="shared" si="55"/>
        <v>135</v>
      </c>
      <c r="D270">
        <f t="shared" si="60"/>
        <v>116.05869347153983</v>
      </c>
      <c r="E270">
        <f t="shared" si="54"/>
        <v>1433</v>
      </c>
      <c r="F270">
        <v>511</v>
      </c>
      <c r="G270">
        <f t="shared" si="68"/>
        <v>3</v>
      </c>
      <c r="H270">
        <f t="shared" si="62"/>
        <v>13</v>
      </c>
      <c r="I270">
        <v>20650</v>
      </c>
      <c r="J270">
        <f t="shared" si="56"/>
        <v>120</v>
      </c>
      <c r="K270">
        <f t="shared" si="69"/>
        <v>1187</v>
      </c>
      <c r="L270">
        <f t="shared" si="61"/>
        <v>1135.8039182396433</v>
      </c>
      <c r="M270">
        <f t="shared" si="67"/>
        <v>1.0102127659574469</v>
      </c>
      <c r="N270">
        <f t="shared" si="58"/>
        <v>0.99869750835689775</v>
      </c>
      <c r="O270">
        <f t="shared" si="63"/>
        <v>0.98733373759410192</v>
      </c>
      <c r="P270">
        <f t="shared" si="70"/>
        <v>1.0059322033898306</v>
      </c>
      <c r="Q270" s="6">
        <f t="shared" si="65"/>
        <v>-1.2666262405898077E-2</v>
      </c>
      <c r="R270" s="6">
        <f t="shared" si="66"/>
        <v>5.9322033898305815E-3</v>
      </c>
    </row>
    <row r="271" spans="1:18" x14ac:dyDescent="0.3">
      <c r="A271" s="1">
        <v>44176</v>
      </c>
      <c r="B271">
        <v>22435</v>
      </c>
      <c r="C271">
        <f t="shared" si="55"/>
        <v>87</v>
      </c>
      <c r="D271">
        <f t="shared" si="60"/>
        <v>119.28571428571429</v>
      </c>
      <c r="E271">
        <f t="shared" si="54"/>
        <v>1417</v>
      </c>
      <c r="F271">
        <v>515</v>
      </c>
      <c r="G271">
        <f t="shared" si="68"/>
        <v>4</v>
      </c>
      <c r="H271">
        <f t="shared" si="62"/>
        <v>16</v>
      </c>
      <c r="I271">
        <v>20772</v>
      </c>
      <c r="J271">
        <f t="shared" si="56"/>
        <v>122</v>
      </c>
      <c r="K271">
        <f t="shared" si="69"/>
        <v>1148</v>
      </c>
      <c r="L271">
        <f t="shared" si="61"/>
        <v>1134.449433881827</v>
      </c>
      <c r="M271">
        <f t="shared" si="67"/>
        <v>0.96714406065711878</v>
      </c>
      <c r="N271">
        <f t="shared" si="58"/>
        <v>0.99880746638036288</v>
      </c>
      <c r="O271">
        <f t="shared" si="63"/>
        <v>0.99266630109050047</v>
      </c>
      <c r="P271">
        <f t="shared" si="70"/>
        <v>0.97536108751062023</v>
      </c>
      <c r="Q271" s="6">
        <f t="shared" si="65"/>
        <v>-7.3336989094995308E-3</v>
      </c>
      <c r="R271" s="6">
        <f t="shared" si="66"/>
        <v>-2.4638912489379772E-2</v>
      </c>
    </row>
    <row r="272" spans="1:18" x14ac:dyDescent="0.3">
      <c r="A272" s="1">
        <v>44177</v>
      </c>
      <c r="B272">
        <v>22456</v>
      </c>
      <c r="C272">
        <f t="shared" si="55"/>
        <v>21</v>
      </c>
      <c r="D272">
        <f t="shared" si="60"/>
        <v>103.28571428571429</v>
      </c>
      <c r="E272">
        <f t="shared" ref="E272:E335" si="71">SUM(C259:C272)</f>
        <v>1407</v>
      </c>
      <c r="F272">
        <v>516</v>
      </c>
      <c r="G272">
        <f t="shared" si="68"/>
        <v>1</v>
      </c>
      <c r="H272">
        <f t="shared" si="62"/>
        <v>15</v>
      </c>
      <c r="I272">
        <v>20834</v>
      </c>
      <c r="J272">
        <f t="shared" si="56"/>
        <v>62</v>
      </c>
      <c r="K272">
        <f t="shared" si="69"/>
        <v>1106</v>
      </c>
      <c r="L272">
        <f t="shared" si="61"/>
        <v>1118.8337911540789</v>
      </c>
      <c r="M272">
        <f t="shared" si="67"/>
        <v>0.96341463414634143</v>
      </c>
      <c r="N272">
        <f t="shared" si="58"/>
        <v>0.98623504736185996</v>
      </c>
      <c r="O272">
        <f t="shared" si="63"/>
        <v>0.97948055891838981</v>
      </c>
      <c r="P272">
        <f t="shared" ref="P272:P288" si="72">K272/K265</f>
        <v>0.99015219337511196</v>
      </c>
      <c r="Q272" s="6">
        <f t="shared" si="65"/>
        <v>-2.051944108161019E-2</v>
      </c>
      <c r="R272" s="6">
        <f t="shared" si="66"/>
        <v>-9.8478066248880447E-3</v>
      </c>
    </row>
    <row r="273" spans="1:18" x14ac:dyDescent="0.3">
      <c r="A273" s="1">
        <v>44178</v>
      </c>
      <c r="B273">
        <f>SQRT(B274*B272)</f>
        <v>22562.248646799369</v>
      </c>
      <c r="C273">
        <f t="shared" si="55"/>
        <v>106.24864679936945</v>
      </c>
      <c r="D273">
        <f t="shared" si="60"/>
        <v>117.57142857142857</v>
      </c>
      <c r="E273">
        <f t="shared" si="71"/>
        <v>1466.301002761189</v>
      </c>
      <c r="F273">
        <f>SQRT(F274*F272)</f>
        <v>517.9961389817496</v>
      </c>
      <c r="G273">
        <f t="shared" si="68"/>
        <v>1.9961389817495956</v>
      </c>
      <c r="H273">
        <f t="shared" si="62"/>
        <v>15.498377792707061</v>
      </c>
      <c r="I273">
        <f>SQRT(I274*I272)</f>
        <v>20954.650653255951</v>
      </c>
      <c r="J273">
        <f t="shared" si="56"/>
        <v>120.6506532559506</v>
      </c>
      <c r="K273">
        <f t="shared" si="69"/>
        <v>1089.601854561668</v>
      </c>
      <c r="L273">
        <f t="shared" si="61"/>
        <v>1114.5684360498992</v>
      </c>
      <c r="M273">
        <f t="shared" si="67"/>
        <v>0.98517346705394937</v>
      </c>
      <c r="N273">
        <f t="shared" si="58"/>
        <v>0.99618767761762006</v>
      </c>
      <c r="O273">
        <f t="shared" si="63"/>
        <v>0.9759835539405507</v>
      </c>
      <c r="P273">
        <f t="shared" si="72"/>
        <v>0.99091810743503472</v>
      </c>
      <c r="Q273" s="6">
        <f t="shared" si="65"/>
        <v>-2.4016446059449303E-2</v>
      </c>
      <c r="R273" s="6">
        <f t="shared" si="66"/>
        <v>-9.0818925649652771E-3</v>
      </c>
    </row>
    <row r="274" spans="1:18" x14ac:dyDescent="0.3">
      <c r="A274" s="1">
        <v>44179</v>
      </c>
      <c r="B274">
        <v>22669</v>
      </c>
      <c r="C274">
        <f t="shared" si="55"/>
        <v>106.75135320063055</v>
      </c>
      <c r="D274">
        <f t="shared" si="60"/>
        <v>152</v>
      </c>
      <c r="E274">
        <f t="shared" si="71"/>
        <v>1526</v>
      </c>
      <c r="F274">
        <v>520</v>
      </c>
      <c r="G274">
        <f t="shared" si="68"/>
        <v>2.0038610182504044</v>
      </c>
      <c r="H274">
        <f t="shared" si="62"/>
        <v>16</v>
      </c>
      <c r="I274">
        <v>21076</v>
      </c>
      <c r="J274">
        <f t="shared" si="56"/>
        <v>121.3493467440494</v>
      </c>
      <c r="K274">
        <f t="shared" si="69"/>
        <v>1073</v>
      </c>
      <c r="L274">
        <f t="shared" si="61"/>
        <v>1127.7720826904203</v>
      </c>
      <c r="M274">
        <f t="shared" si="67"/>
        <v>0.98476337527128499</v>
      </c>
      <c r="N274">
        <f t="shared" si="58"/>
        <v>1.0118464207431852</v>
      </c>
      <c r="O274">
        <f t="shared" si="63"/>
        <v>0.98671138781572754</v>
      </c>
      <c r="P274">
        <f t="shared" si="72"/>
        <v>0.99168207024029575</v>
      </c>
      <c r="Q274" s="6">
        <f t="shared" si="65"/>
        <v>-1.3288612184272464E-2</v>
      </c>
      <c r="R274" s="6">
        <f t="shared" si="66"/>
        <v>-8.3179297597042456E-3</v>
      </c>
    </row>
    <row r="275" spans="1:18" x14ac:dyDescent="0.3">
      <c r="A275" s="1">
        <v>44180</v>
      </c>
      <c r="B275">
        <v>22781</v>
      </c>
      <c r="C275">
        <f t="shared" si="55"/>
        <v>112</v>
      </c>
      <c r="D275">
        <f t="shared" si="60"/>
        <v>177.28571428571428</v>
      </c>
      <c r="E275">
        <f t="shared" si="71"/>
        <v>1494</v>
      </c>
      <c r="F275">
        <v>522</v>
      </c>
      <c r="G275">
        <f t="shared" si="68"/>
        <v>2</v>
      </c>
      <c r="H275">
        <f t="shared" si="62"/>
        <v>17</v>
      </c>
      <c r="I275">
        <v>21199</v>
      </c>
      <c r="J275">
        <f t="shared" si="56"/>
        <v>123</v>
      </c>
      <c r="K275">
        <f t="shared" si="69"/>
        <v>1060</v>
      </c>
      <c r="L275">
        <f t="shared" si="61"/>
        <v>1151.360170931998</v>
      </c>
      <c r="M275">
        <f t="shared" si="67"/>
        <v>0.9878844361602982</v>
      </c>
      <c r="N275">
        <f t="shared" si="58"/>
        <v>1.0209156518445692</v>
      </c>
      <c r="O275">
        <f t="shared" si="63"/>
        <v>1.0109456293725587</v>
      </c>
      <c r="P275">
        <f t="shared" si="72"/>
        <v>0.90753424657534243</v>
      </c>
      <c r="Q275" s="6">
        <f t="shared" si="65"/>
        <v>1.0945629372558718E-2</v>
      </c>
      <c r="R275" s="6">
        <f t="shared" si="66"/>
        <v>-9.2465753424657571E-2</v>
      </c>
    </row>
    <row r="276" spans="1:18" x14ac:dyDescent="0.3">
      <c r="A276" s="1">
        <v>44181</v>
      </c>
      <c r="B276">
        <v>23036</v>
      </c>
      <c r="C276">
        <f t="shared" ref="C276:C309" si="73">B276-B275</f>
        <v>255</v>
      </c>
      <c r="D276">
        <f t="shared" si="60"/>
        <v>176.28571428571428</v>
      </c>
      <c r="E276">
        <f t="shared" si="71"/>
        <v>1653</v>
      </c>
      <c r="F276">
        <v>528</v>
      </c>
      <c r="G276">
        <f t="shared" si="68"/>
        <v>6</v>
      </c>
      <c r="H276">
        <f t="shared" si="62"/>
        <v>20</v>
      </c>
      <c r="I276">
        <v>21364</v>
      </c>
      <c r="J276">
        <f t="shared" ref="J276:J339" si="74">I276-I275</f>
        <v>165</v>
      </c>
      <c r="K276">
        <f t="shared" si="69"/>
        <v>1144</v>
      </c>
      <c r="L276">
        <f t="shared" si="61"/>
        <v>1171.6685074667228</v>
      </c>
      <c r="M276">
        <f t="shared" si="67"/>
        <v>1.0792452830188679</v>
      </c>
      <c r="N276">
        <f t="shared" si="58"/>
        <v>1.0176385609363972</v>
      </c>
      <c r="O276">
        <f t="shared" si="63"/>
        <v>1.0302327719038322</v>
      </c>
      <c r="P276">
        <f t="shared" si="72"/>
        <v>0.97361702127659577</v>
      </c>
      <c r="Q276" s="6">
        <f t="shared" si="65"/>
        <v>3.0232771903832223E-2</v>
      </c>
      <c r="R276" s="6">
        <f t="shared" si="66"/>
        <v>-2.6382978723404227E-2</v>
      </c>
    </row>
    <row r="277" spans="1:18" x14ac:dyDescent="0.3">
      <c r="A277" s="1">
        <v>44182</v>
      </c>
      <c r="B277">
        <v>23412</v>
      </c>
      <c r="C277">
        <f t="shared" si="73"/>
        <v>376</v>
      </c>
      <c r="D277">
        <f t="shared" si="60"/>
        <v>161.10733617151865</v>
      </c>
      <c r="E277">
        <f t="shared" si="71"/>
        <v>1871</v>
      </c>
      <c r="F277">
        <v>529</v>
      </c>
      <c r="G277">
        <f t="shared" si="68"/>
        <v>1</v>
      </c>
      <c r="H277">
        <f t="shared" si="62"/>
        <v>18</v>
      </c>
      <c r="I277">
        <v>21594</v>
      </c>
      <c r="J277">
        <f t="shared" si="74"/>
        <v>230</v>
      </c>
      <c r="K277">
        <f t="shared" si="69"/>
        <v>1289</v>
      </c>
      <c r="L277">
        <f t="shared" si="61"/>
        <v>1180.8391652712025</v>
      </c>
      <c r="M277">
        <f t="shared" si="67"/>
        <v>1.1267482517482517</v>
      </c>
      <c r="N277">
        <f t="shared" si="58"/>
        <v>1.0078270071663082</v>
      </c>
      <c r="O277">
        <f t="shared" si="63"/>
        <v>1.0396505473421489</v>
      </c>
      <c r="P277">
        <f t="shared" si="72"/>
        <v>1.0859309182813817</v>
      </c>
      <c r="Q277" s="6">
        <f t="shared" si="65"/>
        <v>3.9650547342148901E-2</v>
      </c>
      <c r="R277" s="6">
        <f t="shared" si="66"/>
        <v>8.5930918281381663E-2</v>
      </c>
    </row>
    <row r="278" spans="1:18" x14ac:dyDescent="0.3">
      <c r="A278" s="1">
        <v>44183</v>
      </c>
      <c r="B278">
        <v>23676</v>
      </c>
      <c r="C278">
        <f t="shared" si="73"/>
        <v>264</v>
      </c>
      <c r="D278">
        <f t="shared" si="60"/>
        <v>145.85714285714286</v>
      </c>
      <c r="E278">
        <f t="shared" si="71"/>
        <v>2036</v>
      </c>
      <c r="F278">
        <v>530</v>
      </c>
      <c r="G278">
        <f t="shared" si="68"/>
        <v>1</v>
      </c>
      <c r="H278">
        <f t="shared" si="62"/>
        <v>15</v>
      </c>
      <c r="I278">
        <v>21819</v>
      </c>
      <c r="J278">
        <f t="shared" si="74"/>
        <v>225</v>
      </c>
      <c r="K278">
        <f t="shared" si="69"/>
        <v>1327</v>
      </c>
      <c r="L278">
        <f t="shared" si="61"/>
        <v>1177.3496595067122</v>
      </c>
      <c r="M278">
        <f t="shared" si="67"/>
        <v>1.0294802172226531</v>
      </c>
      <c r="N278">
        <f t="shared" si="58"/>
        <v>0.99704489326987311</v>
      </c>
      <c r="O278">
        <f t="shared" si="63"/>
        <v>1.0378158993637032</v>
      </c>
      <c r="P278">
        <f t="shared" si="72"/>
        <v>1.1559233449477353</v>
      </c>
      <c r="Q278" s="6">
        <f t="shared" si="65"/>
        <v>3.781589936370322E-2</v>
      </c>
      <c r="R278" s="6">
        <f t="shared" si="66"/>
        <v>0.1559233449477353</v>
      </c>
    </row>
    <row r="279" spans="1:18" x14ac:dyDescent="0.3">
      <c r="A279" s="1">
        <v>44184</v>
      </c>
      <c r="B279">
        <v>23690</v>
      </c>
      <c r="C279">
        <f t="shared" si="73"/>
        <v>14</v>
      </c>
      <c r="D279">
        <f t="shared" si="60"/>
        <v>181</v>
      </c>
      <c r="E279">
        <f t="shared" si="71"/>
        <v>2024</v>
      </c>
      <c r="F279">
        <v>530</v>
      </c>
      <c r="G279">
        <f t="shared" si="68"/>
        <v>0</v>
      </c>
      <c r="H279">
        <f t="shared" si="62"/>
        <v>14</v>
      </c>
      <c r="I279">
        <v>21910</v>
      </c>
      <c r="J279">
        <f t="shared" si="74"/>
        <v>91</v>
      </c>
      <c r="K279">
        <f t="shared" si="69"/>
        <v>1250</v>
      </c>
      <c r="L279">
        <f t="shared" si="61"/>
        <v>1198.5430163267331</v>
      </c>
      <c r="M279">
        <f t="shared" si="67"/>
        <v>0.94197437829691033</v>
      </c>
      <c r="N279">
        <f t="shared" si="58"/>
        <v>1.0180009028319594</v>
      </c>
      <c r="O279">
        <f t="shared" si="63"/>
        <v>1.0712431335224815</v>
      </c>
      <c r="P279">
        <f t="shared" si="72"/>
        <v>1.1301989150090417</v>
      </c>
      <c r="Q279" s="6">
        <f t="shared" si="65"/>
        <v>7.1243133522481461E-2</v>
      </c>
      <c r="R279" s="6">
        <f t="shared" si="66"/>
        <v>0.13019891500904168</v>
      </c>
    </row>
    <row r="280" spans="1:18" x14ac:dyDescent="0.3">
      <c r="A280" s="1">
        <v>44185</v>
      </c>
      <c r="B280">
        <f>SQRT(B281*B279)</f>
        <v>23690</v>
      </c>
      <c r="C280">
        <f t="shared" si="73"/>
        <v>0</v>
      </c>
      <c r="D280">
        <f t="shared" si="60"/>
        <v>228.42857142857142</v>
      </c>
      <c r="E280">
        <f t="shared" si="71"/>
        <v>1940.1622075014093</v>
      </c>
      <c r="F280">
        <f>SQRT(F281*F279)</f>
        <v>531.49788334479751</v>
      </c>
      <c r="G280">
        <f t="shared" si="68"/>
        <v>1.4978833447975148</v>
      </c>
      <c r="H280">
        <f t="shared" si="62"/>
        <v>13.501744363047919</v>
      </c>
      <c r="I280">
        <f>SQRT(I281*I279)</f>
        <v>22007.781805534152</v>
      </c>
      <c r="J280">
        <f t="shared" si="74"/>
        <v>97.781805534152227</v>
      </c>
      <c r="K280">
        <f t="shared" si="69"/>
        <v>1150.7203111210511</v>
      </c>
      <c r="L280">
        <f t="shared" si="61"/>
        <v>1249.1379047326627</v>
      </c>
      <c r="M280">
        <f t="shared" ref="M280:N288" si="75">K280/K279</f>
        <v>0.92057624889684087</v>
      </c>
      <c r="N280">
        <f t="shared" si="58"/>
        <v>1.0422136608504813</v>
      </c>
      <c r="O280">
        <f t="shared" si="63"/>
        <v>1.1207368379816014</v>
      </c>
      <c r="P280">
        <f t="shared" si="72"/>
        <v>1.0560924674490115</v>
      </c>
      <c r="Q280" s="6">
        <f t="shared" si="65"/>
        <v>0.1207368379816014</v>
      </c>
      <c r="R280" s="6">
        <f t="shared" si="66"/>
        <v>5.6092467449011529E-2</v>
      </c>
    </row>
    <row r="281" spans="1:18" x14ac:dyDescent="0.3">
      <c r="A281" s="1">
        <v>44186</v>
      </c>
      <c r="B281">
        <v>23690</v>
      </c>
      <c r="C281">
        <f t="shared" si="73"/>
        <v>0</v>
      </c>
      <c r="D281">
        <f t="shared" si="60"/>
        <v>194.71428571428572</v>
      </c>
      <c r="E281">
        <f t="shared" si="71"/>
        <v>1856</v>
      </c>
      <c r="F281">
        <v>533</v>
      </c>
      <c r="G281">
        <f t="shared" si="68"/>
        <v>1.5021166552024852</v>
      </c>
      <c r="H281">
        <f t="shared" si="62"/>
        <v>13</v>
      </c>
      <c r="I281">
        <v>22106</v>
      </c>
      <c r="J281">
        <f t="shared" si="74"/>
        <v>98.218194465847773</v>
      </c>
      <c r="K281">
        <f t="shared" si="69"/>
        <v>1051</v>
      </c>
      <c r="L281">
        <f t="shared" si="61"/>
        <v>1281.5311488068478</v>
      </c>
      <c r="M281">
        <f t="shared" si="75"/>
        <v>0.91334096551758803</v>
      </c>
      <c r="N281">
        <f t="shared" si="75"/>
        <v>1.0259324802741598</v>
      </c>
      <c r="O281">
        <f t="shared" si="63"/>
        <v>1.1363387766698558</v>
      </c>
      <c r="P281">
        <f t="shared" si="72"/>
        <v>0.97949673811742777</v>
      </c>
      <c r="Q281" s="6">
        <f t="shared" si="65"/>
        <v>0.13633877666985583</v>
      </c>
      <c r="R281" s="6">
        <f t="shared" si="66"/>
        <v>-2.0503261882572232E-2</v>
      </c>
    </row>
    <row r="282" spans="1:18" x14ac:dyDescent="0.3">
      <c r="A282" s="1">
        <v>44187</v>
      </c>
      <c r="B282">
        <v>24048</v>
      </c>
      <c r="C282">
        <f t="shared" si="73"/>
        <v>358</v>
      </c>
      <c r="D282">
        <f t="shared" si="60"/>
        <v>167.98295907708129</v>
      </c>
      <c r="E282">
        <f t="shared" si="71"/>
        <v>1990</v>
      </c>
      <c r="F282">
        <v>535</v>
      </c>
      <c r="G282">
        <f t="shared" si="68"/>
        <v>2</v>
      </c>
      <c r="H282">
        <f t="shared" si="62"/>
        <v>13</v>
      </c>
      <c r="I282">
        <v>22312</v>
      </c>
      <c r="J282">
        <f t="shared" si="74"/>
        <v>206</v>
      </c>
      <c r="K282">
        <f t="shared" si="69"/>
        <v>1201</v>
      </c>
      <c r="L282">
        <f t="shared" si="61"/>
        <v>1304.2490909952924</v>
      </c>
      <c r="M282">
        <f t="shared" si="75"/>
        <v>1.142721217887726</v>
      </c>
      <c r="N282">
        <f t="shared" si="75"/>
        <v>1.0177271868963902</v>
      </c>
      <c r="O282">
        <f t="shared" si="63"/>
        <v>1.1327898288678291</v>
      </c>
      <c r="P282">
        <f t="shared" si="72"/>
        <v>1.1330188679245283</v>
      </c>
      <c r="Q282" s="6">
        <f t="shared" si="65"/>
        <v>0.13278982886782909</v>
      </c>
      <c r="R282" s="6">
        <f t="shared" si="66"/>
        <v>0.13301886792452833</v>
      </c>
    </row>
    <row r="283" spans="1:18" x14ac:dyDescent="0.3">
      <c r="A283" s="1">
        <v>44188</v>
      </c>
      <c r="B283">
        <v>24635</v>
      </c>
      <c r="C283">
        <f t="shared" si="73"/>
        <v>587</v>
      </c>
      <c r="D283">
        <f t="shared" si="60"/>
        <v>177</v>
      </c>
      <c r="E283">
        <f t="shared" si="71"/>
        <v>2422</v>
      </c>
      <c r="F283">
        <v>537</v>
      </c>
      <c r="G283">
        <f t="shared" si="68"/>
        <v>2</v>
      </c>
      <c r="H283">
        <f t="shared" si="62"/>
        <v>9</v>
      </c>
      <c r="I283">
        <v>22570</v>
      </c>
      <c r="J283">
        <f t="shared" si="74"/>
        <v>258</v>
      </c>
      <c r="K283">
        <f t="shared" si="69"/>
        <v>1528</v>
      </c>
      <c r="L283">
        <f t="shared" si="61"/>
        <v>1333.3762812276161</v>
      </c>
      <c r="M283">
        <f t="shared" si="75"/>
        <v>1.2722731057452124</v>
      </c>
      <c r="N283">
        <f t="shared" si="75"/>
        <v>1.0223325363486329</v>
      </c>
      <c r="O283">
        <f t="shared" si="63"/>
        <v>1.1380149528048027</v>
      </c>
      <c r="P283">
        <f t="shared" si="72"/>
        <v>1.3356643356643356</v>
      </c>
      <c r="Q283" s="6">
        <f t="shared" si="65"/>
        <v>0.13801495280480269</v>
      </c>
      <c r="R283" s="6">
        <f t="shared" si="66"/>
        <v>0.33566433566433562</v>
      </c>
    </row>
    <row r="284" spans="1:18" x14ac:dyDescent="0.3">
      <c r="A284" s="1">
        <v>44189</v>
      </c>
      <c r="B284">
        <v>24775</v>
      </c>
      <c r="C284">
        <f t="shared" si="73"/>
        <v>140</v>
      </c>
      <c r="D284">
        <f t="shared" si="60"/>
        <v>187.41334689979809</v>
      </c>
      <c r="E284">
        <f t="shared" si="71"/>
        <v>2427</v>
      </c>
      <c r="F284">
        <v>540</v>
      </c>
      <c r="G284">
        <f t="shared" si="68"/>
        <v>3</v>
      </c>
      <c r="H284">
        <f t="shared" si="62"/>
        <v>11</v>
      </c>
      <c r="I284">
        <v>22693</v>
      </c>
      <c r="J284">
        <f t="shared" si="74"/>
        <v>123</v>
      </c>
      <c r="K284">
        <f t="shared" si="69"/>
        <v>1542</v>
      </c>
      <c r="L284">
        <f t="shared" si="61"/>
        <v>1374.539558028762</v>
      </c>
      <c r="M284">
        <f t="shared" si="75"/>
        <v>1.0091623036649215</v>
      </c>
      <c r="N284">
        <f t="shared" si="75"/>
        <v>1.0308714632026059</v>
      </c>
      <c r="O284">
        <f t="shared" si="63"/>
        <v>1.1640362197108125</v>
      </c>
      <c r="P284">
        <f t="shared" si="72"/>
        <v>1.1962761830876649</v>
      </c>
      <c r="Q284" s="6">
        <f t="shared" si="65"/>
        <v>0.1640362197108125</v>
      </c>
      <c r="R284" s="6">
        <f t="shared" si="66"/>
        <v>0.19627618308766492</v>
      </c>
    </row>
    <row r="285" spans="1:18" x14ac:dyDescent="0.3">
      <c r="A285" s="1">
        <v>44190</v>
      </c>
      <c r="B285">
        <f>SQRT(B286*B284)</f>
        <v>24851.880713539569</v>
      </c>
      <c r="C285">
        <f t="shared" si="73"/>
        <v>76.880713539569115</v>
      </c>
      <c r="D285">
        <f t="shared" si="60"/>
        <v>197.85714285714286</v>
      </c>
      <c r="E285">
        <f t="shared" si="71"/>
        <v>2416.8807135395691</v>
      </c>
      <c r="F285">
        <f>SQRT(F286*F284)</f>
        <v>540</v>
      </c>
      <c r="G285">
        <f t="shared" si="68"/>
        <v>0</v>
      </c>
      <c r="H285">
        <f t="shared" ref="H285:H348" si="76">SUM(G279:G285)</f>
        <v>10</v>
      </c>
      <c r="I285">
        <f>SQRT(I286*I284)</f>
        <v>22811.192209088942</v>
      </c>
      <c r="J285">
        <f t="shared" si="74"/>
        <v>118.19220908894204</v>
      </c>
      <c r="K285">
        <f t="shared" si="69"/>
        <v>1500.6885044506271</v>
      </c>
      <c r="L285">
        <f t="shared" si="61"/>
        <v>1430.251766987878</v>
      </c>
      <c r="M285">
        <f t="shared" si="75"/>
        <v>0.97320914685514082</v>
      </c>
      <c r="N285">
        <f t="shared" si="75"/>
        <v>1.0405315428237025</v>
      </c>
      <c r="O285">
        <f t="shared" si="63"/>
        <v>1.2148062858294171</v>
      </c>
      <c r="P285">
        <f t="shared" si="72"/>
        <v>1.1308880967977597</v>
      </c>
      <c r="Q285" s="6">
        <f t="shared" si="65"/>
        <v>0.21480628582941708</v>
      </c>
      <c r="R285" s="6">
        <f t="shared" si="66"/>
        <v>0.1308880967977597</v>
      </c>
    </row>
    <row r="286" spans="1:18" x14ac:dyDescent="0.3">
      <c r="A286" s="1">
        <v>44191</v>
      </c>
      <c r="B286">
        <v>24929</v>
      </c>
      <c r="C286">
        <f t="shared" si="73"/>
        <v>77.119286460430885</v>
      </c>
      <c r="D286">
        <f t="shared" ref="D286:D309" si="77">AVERAGE(C283:C289)</f>
        <v>195</v>
      </c>
      <c r="E286">
        <f t="shared" si="71"/>
        <v>2473</v>
      </c>
      <c r="F286">
        <v>540</v>
      </c>
      <c r="G286">
        <f t="shared" si="68"/>
        <v>0</v>
      </c>
      <c r="H286">
        <f t="shared" si="76"/>
        <v>10</v>
      </c>
      <c r="I286">
        <v>22930</v>
      </c>
      <c r="J286">
        <f t="shared" si="74"/>
        <v>118.80779091105796</v>
      </c>
      <c r="K286">
        <f t="shared" si="69"/>
        <v>1459</v>
      </c>
      <c r="L286">
        <f t="shared" ref="L286:L310" si="78">GEOMEAN(K283:K289)</f>
        <v>1483.3356987226136</v>
      </c>
      <c r="M286">
        <f t="shared" si="75"/>
        <v>0.97222041461169961</v>
      </c>
      <c r="N286">
        <f t="shared" si="75"/>
        <v>1.0371150960690865</v>
      </c>
      <c r="O286">
        <f t="shared" ref="O286:O309" si="79">L286/L279</f>
        <v>1.2376157372045824</v>
      </c>
      <c r="P286">
        <f t="shared" si="72"/>
        <v>1.1672</v>
      </c>
      <c r="Q286" s="6">
        <f t="shared" ref="Q286:Q349" si="80">O286-1</f>
        <v>0.2376157372045824</v>
      </c>
      <c r="R286" s="6">
        <f t="shared" ref="R286:R349" si="81">P286-1</f>
        <v>0.16720000000000002</v>
      </c>
    </row>
    <row r="287" spans="1:18" x14ac:dyDescent="0.3">
      <c r="A287" s="1">
        <v>44192</v>
      </c>
      <c r="B287">
        <f>SQRT(B288*B286)</f>
        <v>25001.893428298587</v>
      </c>
      <c r="C287">
        <f t="shared" si="73"/>
        <v>72.893428298586514</v>
      </c>
      <c r="D287">
        <f t="shared" si="77"/>
        <v>146</v>
      </c>
      <c r="E287">
        <f t="shared" si="71"/>
        <v>2439.6447814992171</v>
      </c>
      <c r="F287">
        <f>SQRT(F288*F286)</f>
        <v>541.49792243368768</v>
      </c>
      <c r="G287">
        <f t="shared" si="68"/>
        <v>1.4979224336876769</v>
      </c>
      <c r="H287">
        <f t="shared" si="76"/>
        <v>10.000039088890162</v>
      </c>
      <c r="I287">
        <f>SQRT(I288*I286)</f>
        <v>23036.751507102734</v>
      </c>
      <c r="J287">
        <f t="shared" si="74"/>
        <v>106.75150710273374</v>
      </c>
      <c r="K287">
        <f t="shared" si="69"/>
        <v>1423.6439987621634</v>
      </c>
      <c r="L287">
        <f t="shared" si="78"/>
        <v>1494.3217537469629</v>
      </c>
      <c r="M287">
        <f t="shared" si="75"/>
        <v>0.9757669628253347</v>
      </c>
      <c r="N287">
        <f t="shared" si="75"/>
        <v>1.0074063174194554</v>
      </c>
      <c r="O287">
        <f t="shared" si="79"/>
        <v>1.1962824505487837</v>
      </c>
      <c r="P287">
        <f t="shared" si="72"/>
        <v>1.2371763885658935</v>
      </c>
      <c r="Q287" s="6">
        <f t="shared" si="80"/>
        <v>0.19628245054878368</v>
      </c>
      <c r="R287" s="6">
        <f t="shared" si="81"/>
        <v>0.23717638856589351</v>
      </c>
    </row>
    <row r="288" spans="1:18" x14ac:dyDescent="0.3">
      <c r="A288" s="1">
        <v>44193</v>
      </c>
      <c r="B288">
        <v>25075</v>
      </c>
      <c r="C288">
        <f t="shared" si="73"/>
        <v>73.106571701413486</v>
      </c>
      <c r="D288">
        <f t="shared" si="77"/>
        <v>181.28571428571428</v>
      </c>
      <c r="E288">
        <f t="shared" si="71"/>
        <v>2406</v>
      </c>
      <c r="F288">
        <v>543</v>
      </c>
      <c r="G288">
        <f t="shared" si="68"/>
        <v>1.5020775663123231</v>
      </c>
      <c r="H288">
        <f t="shared" si="76"/>
        <v>10</v>
      </c>
      <c r="I288">
        <v>23144</v>
      </c>
      <c r="J288">
        <f t="shared" si="74"/>
        <v>107.24849289726626</v>
      </c>
      <c r="K288">
        <f t="shared" si="69"/>
        <v>1388</v>
      </c>
      <c r="L288">
        <f t="shared" si="78"/>
        <v>1509.8859385031981</v>
      </c>
      <c r="M288">
        <f t="shared" si="75"/>
        <v>0.97496284268176925</v>
      </c>
      <c r="N288">
        <f t="shared" si="75"/>
        <v>1.0104155512139259</v>
      </c>
      <c r="O288">
        <f t="shared" si="79"/>
        <v>1.1781890279521936</v>
      </c>
      <c r="P288">
        <f t="shared" si="72"/>
        <v>1.3206470028544244</v>
      </c>
      <c r="Q288" s="6">
        <f t="shared" si="80"/>
        <v>0.1781890279521936</v>
      </c>
      <c r="R288" s="6">
        <f t="shared" si="81"/>
        <v>0.32064700285442438</v>
      </c>
    </row>
    <row r="289" spans="1:18" x14ac:dyDescent="0.3">
      <c r="A289" s="1">
        <v>44194</v>
      </c>
      <c r="B289">
        <v>25413</v>
      </c>
      <c r="C289">
        <f t="shared" si="73"/>
        <v>338</v>
      </c>
      <c r="D289">
        <f t="shared" si="77"/>
        <v>190.88866148448818</v>
      </c>
      <c r="E289">
        <f t="shared" si="71"/>
        <v>2632</v>
      </c>
      <c r="F289">
        <v>547</v>
      </c>
      <c r="G289">
        <f t="shared" si="68"/>
        <v>4</v>
      </c>
      <c r="H289">
        <f t="shared" si="76"/>
        <v>12</v>
      </c>
      <c r="I289">
        <v>23316</v>
      </c>
      <c r="J289">
        <f t="shared" si="74"/>
        <v>172</v>
      </c>
      <c r="K289">
        <f t="shared" si="69"/>
        <v>1550</v>
      </c>
      <c r="L289">
        <f t="shared" si="78"/>
        <v>1534.2880617529393</v>
      </c>
      <c r="M289">
        <f t="shared" ref="M289:M309" si="82">K289/K288</f>
        <v>1.11671469740634</v>
      </c>
      <c r="N289">
        <f t="shared" ref="N289:N309" si="83">L289/L288</f>
        <v>1.0161615673260271</v>
      </c>
      <c r="O289">
        <f t="shared" si="79"/>
        <v>1.1763765620738142</v>
      </c>
      <c r="P289">
        <f t="shared" ref="P289:P309" si="84">K289/K282</f>
        <v>1.2905911740216487</v>
      </c>
      <c r="Q289" s="6">
        <f t="shared" si="80"/>
        <v>0.17637656207381425</v>
      </c>
      <c r="R289" s="6">
        <f t="shared" si="81"/>
        <v>0.29059117402164869</v>
      </c>
    </row>
    <row r="290" spans="1:18" x14ac:dyDescent="0.3">
      <c r="A290" s="1">
        <v>44195</v>
      </c>
      <c r="B290">
        <v>25657</v>
      </c>
      <c r="C290">
        <f t="shared" si="73"/>
        <v>244</v>
      </c>
      <c r="D290">
        <f t="shared" si="77"/>
        <v>200.57142857142858</v>
      </c>
      <c r="E290">
        <f t="shared" si="71"/>
        <v>2621</v>
      </c>
      <c r="F290">
        <v>550</v>
      </c>
      <c r="G290">
        <f t="shared" si="68"/>
        <v>3</v>
      </c>
      <c r="H290">
        <f t="shared" si="76"/>
        <v>13</v>
      </c>
      <c r="I290">
        <v>23498</v>
      </c>
      <c r="J290">
        <f t="shared" si="74"/>
        <v>182</v>
      </c>
      <c r="K290">
        <f t="shared" si="69"/>
        <v>1609</v>
      </c>
      <c r="L290">
        <f t="shared" si="78"/>
        <v>1568.1648319488411</v>
      </c>
      <c r="M290">
        <f t="shared" si="82"/>
        <v>1.0380645161290323</v>
      </c>
      <c r="N290">
        <f t="shared" si="83"/>
        <v>1.022079797816583</v>
      </c>
      <c r="O290">
        <f t="shared" si="79"/>
        <v>1.1760857411570718</v>
      </c>
      <c r="P290">
        <f t="shared" si="84"/>
        <v>1.0530104712041886</v>
      </c>
      <c r="Q290" s="6">
        <f t="shared" si="80"/>
        <v>0.17608574115707176</v>
      </c>
      <c r="R290" s="6">
        <f t="shared" si="81"/>
        <v>5.3010471204188558E-2</v>
      </c>
    </row>
    <row r="291" spans="1:18" x14ac:dyDescent="0.3">
      <c r="A291" s="1">
        <v>44196</v>
      </c>
      <c r="B291">
        <v>26044</v>
      </c>
      <c r="C291">
        <f t="shared" si="73"/>
        <v>387</v>
      </c>
      <c r="D291">
        <f t="shared" si="77"/>
        <v>201.14204604497405</v>
      </c>
      <c r="E291">
        <f t="shared" si="71"/>
        <v>2632</v>
      </c>
      <c r="F291">
        <v>551</v>
      </c>
      <c r="G291">
        <f t="shared" si="68"/>
        <v>1</v>
      </c>
      <c r="H291">
        <f t="shared" si="76"/>
        <v>11</v>
      </c>
      <c r="I291">
        <v>23835</v>
      </c>
      <c r="J291">
        <f t="shared" si="74"/>
        <v>337</v>
      </c>
      <c r="K291">
        <f t="shared" si="69"/>
        <v>1658</v>
      </c>
      <c r="L291">
        <f t="shared" si="78"/>
        <v>1605.9824286709911</v>
      </c>
      <c r="M291">
        <f t="shared" si="82"/>
        <v>1.0304536979490366</v>
      </c>
      <c r="N291">
        <f t="shared" si="83"/>
        <v>1.0241158301421363</v>
      </c>
      <c r="O291">
        <f t="shared" si="79"/>
        <v>1.1683784721147954</v>
      </c>
      <c r="P291">
        <f t="shared" si="84"/>
        <v>1.0752269779507133</v>
      </c>
      <c r="Q291" s="6">
        <f t="shared" si="80"/>
        <v>0.1683784721147954</v>
      </c>
      <c r="R291" s="6">
        <f t="shared" si="81"/>
        <v>7.5226977950713314E-2</v>
      </c>
    </row>
    <row r="292" spans="1:18" x14ac:dyDescent="0.3">
      <c r="A292" s="1">
        <v>44197</v>
      </c>
      <c r="B292">
        <f>SQRT(B293*B291)</f>
        <v>26188.101343930986</v>
      </c>
      <c r="C292">
        <f t="shared" si="73"/>
        <v>144.10134393098633</v>
      </c>
      <c r="D292">
        <f t="shared" si="77"/>
        <v>201.71428571428572</v>
      </c>
      <c r="E292">
        <f t="shared" si="71"/>
        <v>2512.1013439309863</v>
      </c>
      <c r="F292">
        <v>551</v>
      </c>
      <c r="G292">
        <f t="shared" si="68"/>
        <v>0</v>
      </c>
      <c r="H292">
        <f t="shared" si="76"/>
        <v>11</v>
      </c>
      <c r="I292">
        <f>SQRT(I293*I291)</f>
        <v>23958.181692273727</v>
      </c>
      <c r="J292">
        <f t="shared" si="74"/>
        <v>123.18169227372709</v>
      </c>
      <c r="K292">
        <f t="shared" si="69"/>
        <v>1678.9196516572592</v>
      </c>
      <c r="L292">
        <f t="shared" si="78"/>
        <v>1648.1349486605782</v>
      </c>
      <c r="M292">
        <f t="shared" si="82"/>
        <v>1.0126174014820624</v>
      </c>
      <c r="N292">
        <f t="shared" si="83"/>
        <v>1.0262471862936071</v>
      </c>
      <c r="O292">
        <f t="shared" si="79"/>
        <v>1.1523390403715872</v>
      </c>
      <c r="P292">
        <f t="shared" si="84"/>
        <v>1.118766250742941</v>
      </c>
      <c r="Q292" s="6">
        <f t="shared" si="80"/>
        <v>0.15233904037158719</v>
      </c>
      <c r="R292" s="6">
        <f t="shared" si="81"/>
        <v>0.118766250742941</v>
      </c>
    </row>
    <row r="293" spans="1:18" x14ac:dyDescent="0.3">
      <c r="A293" s="1">
        <v>44198</v>
      </c>
      <c r="B293">
        <v>26333</v>
      </c>
      <c r="C293">
        <f t="shared" si="73"/>
        <v>144.89865606901367</v>
      </c>
      <c r="D293">
        <f t="shared" si="77"/>
        <v>219.57142857142858</v>
      </c>
      <c r="E293">
        <f t="shared" si="71"/>
        <v>2643</v>
      </c>
      <c r="F293">
        <v>551</v>
      </c>
      <c r="G293">
        <f t="shared" si="68"/>
        <v>0</v>
      </c>
      <c r="H293">
        <f t="shared" si="76"/>
        <v>11</v>
      </c>
      <c r="I293">
        <v>24082</v>
      </c>
      <c r="J293">
        <f t="shared" si="74"/>
        <v>123.81830772627291</v>
      </c>
      <c r="K293">
        <f t="shared" si="69"/>
        <v>1700</v>
      </c>
      <c r="L293">
        <f t="shared" si="78"/>
        <v>1696.1372233920156</v>
      </c>
      <c r="M293">
        <f t="shared" si="82"/>
        <v>1.012555900648332</v>
      </c>
      <c r="N293">
        <f t="shared" si="83"/>
        <v>1.0291252089341643</v>
      </c>
      <c r="O293">
        <f t="shared" si="79"/>
        <v>1.1434614732542725</v>
      </c>
      <c r="P293">
        <f t="shared" si="84"/>
        <v>1.1651816312542838</v>
      </c>
      <c r="Q293" s="6">
        <f t="shared" si="80"/>
        <v>0.1434614732542725</v>
      </c>
      <c r="R293" s="6">
        <f t="shared" si="81"/>
        <v>0.16518163125428376</v>
      </c>
    </row>
    <row r="294" spans="1:18" x14ac:dyDescent="0.3">
      <c r="A294" s="1">
        <v>44199</v>
      </c>
      <c r="B294">
        <f>SQRT(B295*B293)</f>
        <v>26409.887750613405</v>
      </c>
      <c r="C294">
        <f t="shared" si="73"/>
        <v>76.887750613404933</v>
      </c>
      <c r="D294">
        <f t="shared" si="77"/>
        <v>249</v>
      </c>
      <c r="E294">
        <f t="shared" si="71"/>
        <v>2719.8877506134049</v>
      </c>
      <c r="F294">
        <f>SQRT(F295*F293)</f>
        <v>554.98558539839576</v>
      </c>
      <c r="G294">
        <f t="shared" si="68"/>
        <v>3.9855853983957559</v>
      </c>
      <c r="H294">
        <f t="shared" si="76"/>
        <v>13.487662964708079</v>
      </c>
      <c r="I294">
        <f>SQRT(I295*I293)</f>
        <v>24172.828713247443</v>
      </c>
      <c r="J294">
        <f t="shared" si="74"/>
        <v>90.828713247443375</v>
      </c>
      <c r="K294">
        <f t="shared" si="69"/>
        <v>1682.0734519675643</v>
      </c>
      <c r="L294">
        <f t="shared" si="78"/>
        <v>1749.7994567046837</v>
      </c>
      <c r="M294">
        <f t="shared" si="82"/>
        <v>0.98945497174562602</v>
      </c>
      <c r="N294">
        <f t="shared" si="83"/>
        <v>1.0316379079313829</v>
      </c>
      <c r="O294">
        <f t="shared" si="79"/>
        <v>1.1709656587124686</v>
      </c>
      <c r="P294">
        <f t="shared" si="84"/>
        <v>1.1815267394307154</v>
      </c>
      <c r="Q294" s="6">
        <f t="shared" si="80"/>
        <v>0.1709656587124686</v>
      </c>
      <c r="R294" s="6">
        <f t="shared" si="81"/>
        <v>0.1815267394307154</v>
      </c>
    </row>
    <row r="295" spans="1:18" x14ac:dyDescent="0.3">
      <c r="A295" s="1">
        <v>44200</v>
      </c>
      <c r="B295">
        <v>26487</v>
      </c>
      <c r="C295">
        <f t="shared" si="73"/>
        <v>77.112249386595067</v>
      </c>
      <c r="D295">
        <f t="shared" si="77"/>
        <v>300</v>
      </c>
      <c r="E295">
        <f t="shared" si="71"/>
        <v>2797</v>
      </c>
      <c r="F295">
        <v>559</v>
      </c>
      <c r="G295">
        <f t="shared" si="68"/>
        <v>4.0144146016042441</v>
      </c>
      <c r="H295">
        <f t="shared" si="76"/>
        <v>16</v>
      </c>
      <c r="I295">
        <v>24264</v>
      </c>
      <c r="J295">
        <f t="shared" si="74"/>
        <v>91.171286752556625</v>
      </c>
      <c r="K295">
        <f t="shared" si="69"/>
        <v>1664</v>
      </c>
      <c r="L295">
        <f t="shared" si="78"/>
        <v>1836.9548270547464</v>
      </c>
      <c r="M295">
        <f t="shared" si="82"/>
        <v>0.98925525401615289</v>
      </c>
      <c r="N295">
        <f t="shared" si="83"/>
        <v>1.0498087766664406</v>
      </c>
      <c r="O295">
        <f t="shared" si="79"/>
        <v>1.2166182757326576</v>
      </c>
      <c r="P295">
        <f t="shared" si="84"/>
        <v>1.1988472622478386</v>
      </c>
      <c r="Q295" s="6">
        <f t="shared" si="80"/>
        <v>0.21661827573265757</v>
      </c>
      <c r="R295" s="6">
        <f t="shared" si="81"/>
        <v>0.19884726224783855</v>
      </c>
    </row>
    <row r="296" spans="1:18" x14ac:dyDescent="0.3">
      <c r="A296" s="1">
        <v>44201</v>
      </c>
      <c r="B296">
        <v>26950</v>
      </c>
      <c r="C296">
        <f t="shared" si="73"/>
        <v>463</v>
      </c>
      <c r="D296">
        <f t="shared" si="77"/>
        <v>361.84266515271622</v>
      </c>
      <c r="E296">
        <f t="shared" si="71"/>
        <v>2902</v>
      </c>
      <c r="F296">
        <v>569</v>
      </c>
      <c r="G296">
        <f t="shared" si="68"/>
        <v>10</v>
      </c>
      <c r="H296">
        <f t="shared" si="76"/>
        <v>22</v>
      </c>
      <c r="I296">
        <v>24486</v>
      </c>
      <c r="J296">
        <f t="shared" si="74"/>
        <v>222</v>
      </c>
      <c r="K296">
        <f t="shared" si="69"/>
        <v>1895</v>
      </c>
      <c r="L296">
        <f t="shared" si="78"/>
        <v>1949.7540689387847</v>
      </c>
      <c r="M296">
        <f t="shared" si="82"/>
        <v>1.1388221153846154</v>
      </c>
      <c r="N296">
        <f t="shared" si="83"/>
        <v>1.0614055611072883</v>
      </c>
      <c r="O296">
        <f t="shared" si="79"/>
        <v>1.2707874860938249</v>
      </c>
      <c r="P296">
        <f t="shared" si="84"/>
        <v>1.2225806451612904</v>
      </c>
      <c r="Q296" s="6">
        <f t="shared" si="80"/>
        <v>0.27078748609382486</v>
      </c>
      <c r="R296" s="6">
        <f t="shared" si="81"/>
        <v>0.22258064516129039</v>
      </c>
    </row>
    <row r="297" spans="1:18" x14ac:dyDescent="0.3">
      <c r="A297" s="1">
        <v>44202</v>
      </c>
      <c r="B297">
        <v>27400</v>
      </c>
      <c r="C297">
        <f t="shared" si="73"/>
        <v>450</v>
      </c>
      <c r="D297">
        <f t="shared" si="77"/>
        <v>362.14285714285717</v>
      </c>
      <c r="E297">
        <f t="shared" si="71"/>
        <v>2765</v>
      </c>
      <c r="F297">
        <v>573</v>
      </c>
      <c r="G297">
        <f t="shared" si="68"/>
        <v>4</v>
      </c>
      <c r="H297">
        <f t="shared" si="76"/>
        <v>23</v>
      </c>
      <c r="I297">
        <v>24826</v>
      </c>
      <c r="J297">
        <f t="shared" si="74"/>
        <v>340</v>
      </c>
      <c r="K297">
        <f t="shared" si="69"/>
        <v>2001</v>
      </c>
      <c r="L297">
        <f t="shared" si="78"/>
        <v>2061.4818706194847</v>
      </c>
      <c r="M297">
        <f t="shared" si="82"/>
        <v>1.0559366754617414</v>
      </c>
      <c r="N297">
        <f t="shared" si="83"/>
        <v>1.0573035355897533</v>
      </c>
      <c r="O297">
        <f t="shared" si="79"/>
        <v>1.3145823886750301</v>
      </c>
      <c r="P297">
        <f t="shared" si="84"/>
        <v>1.2436295835922933</v>
      </c>
      <c r="Q297" s="6">
        <f t="shared" si="80"/>
        <v>0.31458238867503008</v>
      </c>
      <c r="R297" s="6">
        <f t="shared" si="81"/>
        <v>0.24362958359229325</v>
      </c>
    </row>
    <row r="298" spans="1:18" x14ac:dyDescent="0.3">
      <c r="A298" s="1">
        <v>44203</v>
      </c>
      <c r="B298">
        <v>28144</v>
      </c>
      <c r="C298">
        <f t="shared" si="73"/>
        <v>744</v>
      </c>
      <c r="D298">
        <f t="shared" si="77"/>
        <v>413.05159496407839</v>
      </c>
      <c r="E298">
        <f t="shared" si="71"/>
        <v>3369</v>
      </c>
      <c r="F298">
        <v>576</v>
      </c>
      <c r="G298">
        <f t="shared" si="68"/>
        <v>3</v>
      </c>
      <c r="H298">
        <f t="shared" si="76"/>
        <v>25</v>
      </c>
      <c r="I298">
        <v>25238</v>
      </c>
      <c r="J298">
        <f t="shared" si="74"/>
        <v>412</v>
      </c>
      <c r="K298">
        <f t="shared" si="69"/>
        <v>2330</v>
      </c>
      <c r="L298">
        <f t="shared" si="78"/>
        <v>2190.4611432151773</v>
      </c>
      <c r="M298">
        <f t="shared" si="82"/>
        <v>1.1644177911044478</v>
      </c>
      <c r="N298">
        <f t="shared" si="83"/>
        <v>1.0625662900236585</v>
      </c>
      <c r="O298">
        <f t="shared" si="79"/>
        <v>1.3639384243001111</v>
      </c>
      <c r="P298">
        <f t="shared" si="84"/>
        <v>1.4053075995174908</v>
      </c>
      <c r="Q298" s="6">
        <f t="shared" si="80"/>
        <v>0.36393842430011114</v>
      </c>
      <c r="R298" s="6">
        <f t="shared" si="81"/>
        <v>0.40530759951749085</v>
      </c>
    </row>
    <row r="299" spans="1:18" x14ac:dyDescent="0.3">
      <c r="A299" s="1">
        <v>44204</v>
      </c>
      <c r="B299">
        <v>28721</v>
      </c>
      <c r="C299">
        <f t="shared" si="73"/>
        <v>577</v>
      </c>
      <c r="D299">
        <f t="shared" si="77"/>
        <v>464.85714285714283</v>
      </c>
      <c r="E299">
        <f t="shared" si="71"/>
        <v>3869.1192864604309</v>
      </c>
      <c r="F299">
        <v>588</v>
      </c>
      <c r="G299">
        <f t="shared" si="68"/>
        <v>12</v>
      </c>
      <c r="H299">
        <f t="shared" si="76"/>
        <v>37</v>
      </c>
      <c r="I299">
        <v>25585</v>
      </c>
      <c r="J299">
        <f t="shared" si="74"/>
        <v>347</v>
      </c>
      <c r="K299">
        <f t="shared" si="69"/>
        <v>2548</v>
      </c>
      <c r="L299">
        <f t="shared" si="78"/>
        <v>2339.1266608681508</v>
      </c>
      <c r="M299">
        <f t="shared" si="82"/>
        <v>1.0935622317596567</v>
      </c>
      <c r="N299">
        <f t="shared" si="83"/>
        <v>1.0678695068905724</v>
      </c>
      <c r="O299">
        <f t="shared" si="79"/>
        <v>1.4192567561103746</v>
      </c>
      <c r="P299">
        <f t="shared" si="84"/>
        <v>1.5176426087364412</v>
      </c>
      <c r="Q299" s="6">
        <f t="shared" si="80"/>
        <v>0.41925675611037461</v>
      </c>
      <c r="R299" s="6">
        <f t="shared" si="81"/>
        <v>0.51764260873644119</v>
      </c>
    </row>
    <row r="300" spans="1:18" x14ac:dyDescent="0.3">
      <c r="A300" s="1">
        <v>44205</v>
      </c>
      <c r="B300">
        <v>28868</v>
      </c>
      <c r="C300">
        <f t="shared" si="73"/>
        <v>147</v>
      </c>
      <c r="D300">
        <f t="shared" si="77"/>
        <v>493.71428571428572</v>
      </c>
      <c r="E300">
        <f t="shared" si="71"/>
        <v>3939</v>
      </c>
      <c r="F300">
        <v>589</v>
      </c>
      <c r="G300">
        <f t="shared" si="68"/>
        <v>1</v>
      </c>
      <c r="H300">
        <f t="shared" si="76"/>
        <v>38</v>
      </c>
      <c r="I300">
        <v>25768</v>
      </c>
      <c r="J300">
        <f t="shared" si="74"/>
        <v>183</v>
      </c>
      <c r="K300">
        <f t="shared" si="69"/>
        <v>2511</v>
      </c>
      <c r="L300">
        <f t="shared" si="78"/>
        <v>2494.9228839455664</v>
      </c>
      <c r="M300">
        <f t="shared" si="82"/>
        <v>0.98547880690737832</v>
      </c>
      <c r="N300">
        <f t="shared" si="83"/>
        <v>1.06660444074439</v>
      </c>
      <c r="O300">
        <f t="shared" si="79"/>
        <v>1.4709440070869393</v>
      </c>
      <c r="P300">
        <f t="shared" si="84"/>
        <v>1.4770588235294118</v>
      </c>
      <c r="Q300" s="6">
        <f t="shared" si="80"/>
        <v>0.47094400708693929</v>
      </c>
      <c r="R300" s="6">
        <f t="shared" si="81"/>
        <v>0.47705882352941176</v>
      </c>
    </row>
    <row r="301" spans="1:18" x14ac:dyDescent="0.3">
      <c r="A301" s="1">
        <v>44206</v>
      </c>
      <c r="B301">
        <f>SQRT(B302*B300)</f>
        <v>29301.248915361954</v>
      </c>
      <c r="C301">
        <f t="shared" si="73"/>
        <v>433.24891536195355</v>
      </c>
      <c r="D301">
        <f t="shared" si="77"/>
        <v>514</v>
      </c>
      <c r="E301">
        <f t="shared" si="71"/>
        <v>4299.355487063367</v>
      </c>
      <c r="F301">
        <f>SQRT(F302*F300)</f>
        <v>592.48966235707439</v>
      </c>
      <c r="G301">
        <f t="shared" si="68"/>
        <v>3.4896623570743941</v>
      </c>
      <c r="H301">
        <f t="shared" si="76"/>
        <v>37.504076958678638</v>
      </c>
      <c r="I301">
        <f>SQRT(I302*I300)</f>
        <v>26136.367000790298</v>
      </c>
      <c r="J301">
        <f t="shared" si="74"/>
        <v>368.36700079029833</v>
      </c>
      <c r="K301">
        <f t="shared" si="69"/>
        <v>2572.3922522145804</v>
      </c>
      <c r="L301">
        <f t="shared" si="78"/>
        <v>2661.2811755095677</v>
      </c>
      <c r="M301">
        <f t="shared" si="82"/>
        <v>1.0244493238608445</v>
      </c>
      <c r="N301">
        <f t="shared" si="83"/>
        <v>1.066678730887632</v>
      </c>
      <c r="O301">
        <f t="shared" si="79"/>
        <v>1.5209063903365447</v>
      </c>
      <c r="P301">
        <f t="shared" si="84"/>
        <v>1.5292984079890135</v>
      </c>
      <c r="Q301" s="6">
        <f t="shared" si="80"/>
        <v>0.52090639033654473</v>
      </c>
      <c r="R301" s="6">
        <f t="shared" si="81"/>
        <v>0.52929840798901351</v>
      </c>
    </row>
    <row r="302" spans="1:18" x14ac:dyDescent="0.3">
      <c r="A302" s="1">
        <v>44207</v>
      </c>
      <c r="B302">
        <v>29741</v>
      </c>
      <c r="C302">
        <f t="shared" si="73"/>
        <v>439.75108463804645</v>
      </c>
      <c r="D302">
        <f t="shared" si="77"/>
        <v>460.85714285714283</v>
      </c>
      <c r="E302">
        <f t="shared" si="71"/>
        <v>4666</v>
      </c>
      <c r="F302">
        <v>596</v>
      </c>
      <c r="G302">
        <f t="shared" si="68"/>
        <v>3.5103376429256059</v>
      </c>
      <c r="H302">
        <f t="shared" si="76"/>
        <v>37</v>
      </c>
      <c r="I302">
        <v>26510</v>
      </c>
      <c r="J302">
        <f t="shared" si="74"/>
        <v>373.63299920970167</v>
      </c>
      <c r="K302">
        <f t="shared" si="69"/>
        <v>2635</v>
      </c>
      <c r="L302">
        <f t="shared" si="78"/>
        <v>2785.7996259171719</v>
      </c>
      <c r="M302">
        <f t="shared" si="82"/>
        <v>1.0243383363215779</v>
      </c>
      <c r="N302">
        <f t="shared" si="83"/>
        <v>1.0467889118795433</v>
      </c>
      <c r="O302">
        <f t="shared" si="79"/>
        <v>1.5165313729482077</v>
      </c>
      <c r="P302">
        <f t="shared" si="84"/>
        <v>1.5835336538461537</v>
      </c>
      <c r="Q302" s="6">
        <f t="shared" si="80"/>
        <v>0.51653137294820772</v>
      </c>
      <c r="R302" s="6">
        <f t="shared" si="81"/>
        <v>0.58353365384615374</v>
      </c>
    </row>
    <row r="303" spans="1:18" x14ac:dyDescent="0.3">
      <c r="A303" s="1">
        <v>44208</v>
      </c>
      <c r="B303">
        <v>30406</v>
      </c>
      <c r="C303">
        <f t="shared" si="73"/>
        <v>665</v>
      </c>
      <c r="D303">
        <f t="shared" si="77"/>
        <v>461.28571428571428</v>
      </c>
      <c r="E303">
        <f t="shared" si="71"/>
        <v>4993</v>
      </c>
      <c r="F303">
        <v>603</v>
      </c>
      <c r="G303">
        <f t="shared" si="68"/>
        <v>7</v>
      </c>
      <c r="H303">
        <f t="shared" si="76"/>
        <v>34</v>
      </c>
      <c r="I303">
        <v>26827</v>
      </c>
      <c r="J303">
        <f t="shared" si="74"/>
        <v>317</v>
      </c>
      <c r="K303">
        <f t="shared" si="69"/>
        <v>2976</v>
      </c>
      <c r="L303">
        <f t="shared" si="78"/>
        <v>2897.4791447060888</v>
      </c>
      <c r="M303">
        <f t="shared" si="82"/>
        <v>1.1294117647058823</v>
      </c>
      <c r="N303">
        <f t="shared" si="83"/>
        <v>1.0400888555479466</v>
      </c>
      <c r="O303">
        <f t="shared" si="79"/>
        <v>1.4860741623086513</v>
      </c>
      <c r="P303">
        <f t="shared" si="84"/>
        <v>1.5704485488126649</v>
      </c>
      <c r="Q303" s="6">
        <f t="shared" si="80"/>
        <v>0.4860741623086513</v>
      </c>
      <c r="R303" s="6">
        <f t="shared" si="81"/>
        <v>0.57044854881266494</v>
      </c>
    </row>
    <row r="304" spans="1:18" x14ac:dyDescent="0.3">
      <c r="A304" s="1">
        <v>44209</v>
      </c>
      <c r="B304">
        <v>30998</v>
      </c>
      <c r="C304">
        <f t="shared" si="73"/>
        <v>592</v>
      </c>
      <c r="D304">
        <f t="shared" si="77"/>
        <v>445.28571428571428</v>
      </c>
      <c r="E304">
        <f t="shared" si="71"/>
        <v>5341</v>
      </c>
      <c r="F304">
        <v>613</v>
      </c>
      <c r="G304">
        <f t="shared" si="68"/>
        <v>10</v>
      </c>
      <c r="H304">
        <f t="shared" si="76"/>
        <v>40</v>
      </c>
      <c r="I304">
        <v>27241</v>
      </c>
      <c r="J304">
        <f t="shared" si="74"/>
        <v>414</v>
      </c>
      <c r="K304">
        <f t="shared" si="69"/>
        <v>3144</v>
      </c>
      <c r="L304">
        <f t="shared" si="78"/>
        <v>2986.9903841113728</v>
      </c>
      <c r="M304">
        <f t="shared" si="82"/>
        <v>1.0564516129032258</v>
      </c>
      <c r="N304">
        <f t="shared" si="83"/>
        <v>1.0308927985103284</v>
      </c>
      <c r="O304">
        <f t="shared" si="79"/>
        <v>1.4489530209711563</v>
      </c>
      <c r="P304">
        <f t="shared" si="84"/>
        <v>1.5712143928035982</v>
      </c>
      <c r="Q304" s="6">
        <f t="shared" si="80"/>
        <v>0.4489530209711563</v>
      </c>
      <c r="R304" s="6">
        <f t="shared" si="81"/>
        <v>0.5712143928035982</v>
      </c>
    </row>
    <row r="305" spans="1:18" x14ac:dyDescent="0.3">
      <c r="A305" s="1">
        <v>44210</v>
      </c>
      <c r="B305">
        <v>31370</v>
      </c>
      <c r="C305">
        <f t="shared" si="73"/>
        <v>372</v>
      </c>
      <c r="D305">
        <f t="shared" si="77"/>
        <v>445.25989599901055</v>
      </c>
      <c r="E305">
        <f t="shared" si="71"/>
        <v>5326</v>
      </c>
      <c r="F305">
        <v>618</v>
      </c>
      <c r="G305">
        <f t="shared" si="68"/>
        <v>5</v>
      </c>
      <c r="H305">
        <f t="shared" si="76"/>
        <v>42</v>
      </c>
      <c r="I305">
        <v>27543</v>
      </c>
      <c r="J305">
        <f t="shared" si="74"/>
        <v>302</v>
      </c>
      <c r="K305">
        <f t="shared" si="69"/>
        <v>3209</v>
      </c>
      <c r="L305">
        <f t="shared" si="78"/>
        <v>3061.9272699775552</v>
      </c>
      <c r="M305">
        <f t="shared" si="82"/>
        <v>1.0206743002544529</v>
      </c>
      <c r="N305">
        <f t="shared" si="83"/>
        <v>1.0250877559783227</v>
      </c>
      <c r="O305">
        <f t="shared" si="79"/>
        <v>1.3978459647465977</v>
      </c>
      <c r="P305">
        <f t="shared" si="84"/>
        <v>1.3772532188841202</v>
      </c>
      <c r="Q305" s="6">
        <f t="shared" si="80"/>
        <v>0.39784596474659772</v>
      </c>
      <c r="R305" s="6">
        <f t="shared" si="81"/>
        <v>0.37725321888412022</v>
      </c>
    </row>
    <row r="306" spans="1:18" x14ac:dyDescent="0.3">
      <c r="A306" s="1">
        <v>44211</v>
      </c>
      <c r="B306">
        <v>31950</v>
      </c>
      <c r="C306">
        <f t="shared" si="73"/>
        <v>580</v>
      </c>
      <c r="D306">
        <f t="shared" si="77"/>
        <v>445.14285714285717</v>
      </c>
      <c r="E306">
        <f t="shared" si="71"/>
        <v>5761.8986560690137</v>
      </c>
      <c r="F306">
        <v>624</v>
      </c>
      <c r="G306">
        <f t="shared" si="68"/>
        <v>6</v>
      </c>
      <c r="H306">
        <f t="shared" si="76"/>
        <v>36</v>
      </c>
      <c r="I306">
        <v>27971</v>
      </c>
      <c r="J306">
        <f t="shared" si="74"/>
        <v>428</v>
      </c>
      <c r="K306">
        <f t="shared" si="69"/>
        <v>3355</v>
      </c>
      <c r="L306">
        <f t="shared" si="78"/>
        <v>3120.6854481327036</v>
      </c>
      <c r="M306">
        <f t="shared" si="82"/>
        <v>1.045497039576192</v>
      </c>
      <c r="N306">
        <f t="shared" si="83"/>
        <v>1.0191899326712548</v>
      </c>
      <c r="O306">
        <f t="shared" si="79"/>
        <v>1.3341241841835461</v>
      </c>
      <c r="P306">
        <f t="shared" si="84"/>
        <v>1.3167189952904239</v>
      </c>
      <c r="Q306" s="6">
        <f t="shared" si="80"/>
        <v>0.33412418418354606</v>
      </c>
      <c r="R306" s="6">
        <f t="shared" si="81"/>
        <v>0.31671899529042391</v>
      </c>
    </row>
    <row r="307" spans="1:18" x14ac:dyDescent="0.3">
      <c r="A307" s="1">
        <v>44212</v>
      </c>
      <c r="B307">
        <v>31985</v>
      </c>
      <c r="C307">
        <f t="shared" si="73"/>
        <v>35</v>
      </c>
      <c r="D307">
        <f t="shared" si="77"/>
        <v>427.57142857142856</v>
      </c>
      <c r="E307">
        <f t="shared" si="71"/>
        <v>5652</v>
      </c>
      <c r="F307">
        <v>627</v>
      </c>
      <c r="G307">
        <f t="shared" si="68"/>
        <v>3</v>
      </c>
      <c r="H307">
        <f t="shared" si="76"/>
        <v>38</v>
      </c>
      <c r="I307">
        <v>28251</v>
      </c>
      <c r="J307">
        <f t="shared" si="74"/>
        <v>280</v>
      </c>
      <c r="K307">
        <f t="shared" si="69"/>
        <v>3107</v>
      </c>
      <c r="L307">
        <f t="shared" si="78"/>
        <v>3150.8081100094696</v>
      </c>
      <c r="M307">
        <f t="shared" si="82"/>
        <v>0.92608047690014905</v>
      </c>
      <c r="N307">
        <f t="shared" si="83"/>
        <v>1.0096525786970263</v>
      </c>
      <c r="O307">
        <f t="shared" si="79"/>
        <v>1.2628879755299935</v>
      </c>
      <c r="P307">
        <f t="shared" si="84"/>
        <v>1.2373556352050976</v>
      </c>
      <c r="Q307" s="6">
        <f t="shared" si="80"/>
        <v>0.26288797552999355</v>
      </c>
      <c r="R307" s="6">
        <f t="shared" si="81"/>
        <v>0.23735563520509761</v>
      </c>
    </row>
    <row r="308" spans="1:18" x14ac:dyDescent="0.3">
      <c r="A308" s="1">
        <v>44213</v>
      </c>
      <c r="B308">
        <f>SQRT(B309*B307)</f>
        <v>32418.068187355027</v>
      </c>
      <c r="C308">
        <f t="shared" si="73"/>
        <v>433.06818735502748</v>
      </c>
      <c r="D308">
        <f t="shared" si="77"/>
        <v>413.42857142857144</v>
      </c>
      <c r="E308">
        <f t="shared" si="71"/>
        <v>6008.1804367416225</v>
      </c>
      <c r="F308">
        <f>SQRT(F309*F307)</f>
        <v>630.98732158419796</v>
      </c>
      <c r="G308">
        <f t="shared" ref="G308:G371" si="85">F308-F307</f>
        <v>3.9873215841979572</v>
      </c>
      <c r="H308">
        <f t="shared" si="76"/>
        <v>38.497659227123563</v>
      </c>
      <c r="I308">
        <f>SQRT(I309*I307)</f>
        <v>28727.4818249007</v>
      </c>
      <c r="J308">
        <f t="shared" si="74"/>
        <v>476.4818249007003</v>
      </c>
      <c r="K308">
        <f t="shared" si="69"/>
        <v>3059.5990408701291</v>
      </c>
      <c r="L308">
        <f t="shared" si="78"/>
        <v>3168.6831378447241</v>
      </c>
      <c r="M308">
        <f t="shared" si="82"/>
        <v>0.98474381746705153</v>
      </c>
      <c r="N308">
        <f t="shared" si="83"/>
        <v>1.0056731566033708</v>
      </c>
      <c r="O308">
        <f t="shared" si="79"/>
        <v>1.1906607866183105</v>
      </c>
      <c r="P308">
        <f t="shared" si="84"/>
        <v>1.1893983268827337</v>
      </c>
      <c r="Q308" s="6">
        <f t="shared" si="80"/>
        <v>0.19066078661831054</v>
      </c>
      <c r="R308" s="6">
        <f t="shared" si="81"/>
        <v>0.18939832688273373</v>
      </c>
    </row>
    <row r="309" spans="1:18" x14ac:dyDescent="0.3">
      <c r="A309" s="1">
        <v>44214</v>
      </c>
      <c r="B309">
        <v>32857</v>
      </c>
      <c r="C309">
        <f t="shared" si="73"/>
        <v>438.93181264497252</v>
      </c>
      <c r="D309">
        <f t="shared" si="77"/>
        <v>427.85714285714283</v>
      </c>
      <c r="E309">
        <f t="shared" si="71"/>
        <v>6370</v>
      </c>
      <c r="F309">
        <v>635</v>
      </c>
      <c r="G309">
        <f t="shared" si="85"/>
        <v>4.0126784158020428</v>
      </c>
      <c r="H309">
        <f t="shared" si="76"/>
        <v>39</v>
      </c>
      <c r="I309">
        <v>29212</v>
      </c>
      <c r="J309">
        <f t="shared" si="74"/>
        <v>484.5181750992997</v>
      </c>
      <c r="K309">
        <f t="shared" si="69"/>
        <v>3010</v>
      </c>
      <c r="L309">
        <f t="shared" si="78"/>
        <v>3192.4063300897647</v>
      </c>
      <c r="M309">
        <f t="shared" si="82"/>
        <v>0.98378903895327952</v>
      </c>
      <c r="N309">
        <f t="shared" si="83"/>
        <v>1.0074867669669163</v>
      </c>
      <c r="O309">
        <f t="shared" si="79"/>
        <v>1.1459569096031899</v>
      </c>
      <c r="P309">
        <f t="shared" si="84"/>
        <v>1.142314990512334</v>
      </c>
      <c r="Q309" s="6">
        <f t="shared" si="80"/>
        <v>0.14595690960318985</v>
      </c>
      <c r="R309" s="6">
        <f t="shared" si="81"/>
        <v>0.14231499051233398</v>
      </c>
    </row>
    <row r="310" spans="1:18" x14ac:dyDescent="0.3">
      <c r="A310" s="1">
        <v>44215</v>
      </c>
      <c r="B310">
        <v>33399</v>
      </c>
      <c r="C310">
        <f t="shared" ref="C310:C378" si="86">B310-B309</f>
        <v>542</v>
      </c>
      <c r="D310">
        <f t="shared" ref="D310:D329" si="87">AVERAGE(C307:C313)</f>
        <v>440.57142857142856</v>
      </c>
      <c r="E310">
        <f t="shared" si="71"/>
        <v>6449</v>
      </c>
      <c r="F310">
        <v>642</v>
      </c>
      <c r="G310">
        <f t="shared" si="85"/>
        <v>7</v>
      </c>
      <c r="H310">
        <f t="shared" si="76"/>
        <v>39</v>
      </c>
      <c r="I310">
        <v>29574</v>
      </c>
      <c r="J310">
        <f t="shared" si="74"/>
        <v>362</v>
      </c>
      <c r="K310">
        <f t="shared" si="69"/>
        <v>3183</v>
      </c>
      <c r="L310">
        <f t="shared" si="78"/>
        <v>3223.8161176603126</v>
      </c>
      <c r="M310">
        <f t="shared" ref="M310" si="88">K310/K309</f>
        <v>1.0574750830564783</v>
      </c>
      <c r="N310">
        <f t="shared" ref="N310" si="89">L310/L309</f>
        <v>1.0098389065560036</v>
      </c>
      <c r="O310">
        <f t="shared" ref="O310" si="90">L310/L303</f>
        <v>1.1126278936469536</v>
      </c>
      <c r="P310">
        <f t="shared" ref="P310" si="91">K310/K303</f>
        <v>1.0695564516129032</v>
      </c>
      <c r="Q310" s="6">
        <f t="shared" si="80"/>
        <v>0.11262789364695358</v>
      </c>
      <c r="R310" s="6">
        <f t="shared" si="81"/>
        <v>6.9556451612903247E-2</v>
      </c>
    </row>
    <row r="311" spans="1:18" x14ac:dyDescent="0.3">
      <c r="A311" s="1">
        <v>44216</v>
      </c>
      <c r="B311">
        <v>33892</v>
      </c>
      <c r="C311">
        <f t="shared" si="86"/>
        <v>493</v>
      </c>
      <c r="D311">
        <f t="shared" si="87"/>
        <v>448.85714285714283</v>
      </c>
      <c r="E311">
        <f t="shared" si="71"/>
        <v>6492</v>
      </c>
      <c r="F311">
        <v>646</v>
      </c>
      <c r="G311">
        <f t="shared" si="85"/>
        <v>4</v>
      </c>
      <c r="H311">
        <f t="shared" si="76"/>
        <v>33</v>
      </c>
      <c r="I311">
        <v>29975</v>
      </c>
      <c r="J311">
        <f t="shared" si="74"/>
        <v>401</v>
      </c>
      <c r="K311">
        <f t="shared" si="69"/>
        <v>3271</v>
      </c>
      <c r="L311">
        <f t="shared" ref="L311:L328" si="92">GEOMEAN(K308:K314)</f>
        <v>3257.0135043123655</v>
      </c>
      <c r="M311">
        <f t="shared" ref="M311:M328" si="93">K311/K310</f>
        <v>1.0276468740182219</v>
      </c>
      <c r="N311">
        <f t="shared" ref="N311:N328" si="94">L311/L310</f>
        <v>1.0102975434827672</v>
      </c>
      <c r="O311">
        <f t="shared" ref="O311:O328" si="95">L311/L304</f>
        <v>1.090399728649051</v>
      </c>
      <c r="P311">
        <f t="shared" ref="P311:P328" si="96">K311/K304</f>
        <v>1.0403944020356235</v>
      </c>
      <c r="Q311" s="6">
        <f t="shared" si="80"/>
        <v>9.0399728649050992E-2</v>
      </c>
      <c r="R311" s="6">
        <f t="shared" si="81"/>
        <v>4.03944020356235E-2</v>
      </c>
    </row>
    <row r="312" spans="1:18" x14ac:dyDescent="0.3">
      <c r="A312" s="1">
        <v>44217</v>
      </c>
      <c r="B312">
        <v>34365</v>
      </c>
      <c r="C312">
        <f t="shared" si="86"/>
        <v>473</v>
      </c>
      <c r="D312">
        <f t="shared" si="87"/>
        <v>427.54070529651756</v>
      </c>
      <c r="E312">
        <f t="shared" si="71"/>
        <v>6221</v>
      </c>
      <c r="F312">
        <v>655</v>
      </c>
      <c r="G312">
        <f t="shared" si="85"/>
        <v>9</v>
      </c>
      <c r="H312">
        <f t="shared" si="76"/>
        <v>37</v>
      </c>
      <c r="I312">
        <v>30329</v>
      </c>
      <c r="J312">
        <f t="shared" si="74"/>
        <v>354</v>
      </c>
      <c r="K312">
        <f t="shared" ref="K312:K375" si="97">B312-F312-I312</f>
        <v>3381</v>
      </c>
      <c r="L312">
        <f t="shared" si="92"/>
        <v>3263.2911362712671</v>
      </c>
      <c r="M312">
        <f t="shared" si="93"/>
        <v>1.03362885967594</v>
      </c>
      <c r="N312">
        <f t="shared" si="94"/>
        <v>1.001927419690029</v>
      </c>
      <c r="O312">
        <f t="shared" si="95"/>
        <v>1.0657637652821152</v>
      </c>
      <c r="P312">
        <f t="shared" si="96"/>
        <v>1.0535992521034589</v>
      </c>
      <c r="Q312" s="6">
        <f t="shared" si="80"/>
        <v>6.576376528211525E-2</v>
      </c>
      <c r="R312" s="6">
        <f t="shared" si="81"/>
        <v>5.359925210345895E-2</v>
      </c>
    </row>
    <row r="313" spans="1:18" x14ac:dyDescent="0.3">
      <c r="A313" s="1">
        <v>44218</v>
      </c>
      <c r="B313">
        <v>35034</v>
      </c>
      <c r="C313">
        <f t="shared" si="86"/>
        <v>669</v>
      </c>
      <c r="D313">
        <f t="shared" si="87"/>
        <v>405.71428571428572</v>
      </c>
      <c r="E313">
        <f t="shared" si="71"/>
        <v>6313</v>
      </c>
      <c r="F313">
        <v>662</v>
      </c>
      <c r="G313">
        <f t="shared" si="85"/>
        <v>7</v>
      </c>
      <c r="H313">
        <f t="shared" si="76"/>
        <v>38</v>
      </c>
      <c r="I313">
        <v>30779</v>
      </c>
      <c r="J313">
        <f t="shared" si="74"/>
        <v>450</v>
      </c>
      <c r="K313">
        <f t="shared" si="97"/>
        <v>3593</v>
      </c>
      <c r="L313">
        <f t="shared" si="92"/>
        <v>3240.3557820272313</v>
      </c>
      <c r="M313">
        <f t="shared" si="93"/>
        <v>1.0627033422064478</v>
      </c>
      <c r="N313">
        <f t="shared" si="94"/>
        <v>0.99297171067910217</v>
      </c>
      <c r="O313">
        <f t="shared" si="95"/>
        <v>1.0383474515081723</v>
      </c>
      <c r="P313">
        <f t="shared" si="96"/>
        <v>1.0709388971684053</v>
      </c>
      <c r="Q313" s="6">
        <f t="shared" si="80"/>
        <v>3.8347451508172314E-2</v>
      </c>
      <c r="R313" s="6">
        <f t="shared" si="81"/>
        <v>7.093889716840529E-2</v>
      </c>
    </row>
    <row r="314" spans="1:18" x14ac:dyDescent="0.3">
      <c r="A314" s="1">
        <v>44219</v>
      </c>
      <c r="B314">
        <v>35127</v>
      </c>
      <c r="C314">
        <f t="shared" si="86"/>
        <v>93</v>
      </c>
      <c r="D314">
        <f t="shared" si="87"/>
        <v>445.71428571428572</v>
      </c>
      <c r="E314">
        <f t="shared" si="71"/>
        <v>6259</v>
      </c>
      <c r="F314">
        <v>663</v>
      </c>
      <c r="G314">
        <f t="shared" si="85"/>
        <v>1</v>
      </c>
      <c r="H314">
        <f t="shared" si="76"/>
        <v>36</v>
      </c>
      <c r="I314">
        <v>31126</v>
      </c>
      <c r="J314">
        <f t="shared" si="74"/>
        <v>347</v>
      </c>
      <c r="K314">
        <f t="shared" si="97"/>
        <v>3338</v>
      </c>
      <c r="L314">
        <f t="shared" si="92"/>
        <v>3235.8284783433924</v>
      </c>
      <c r="M314">
        <f t="shared" si="93"/>
        <v>0.92902866685221264</v>
      </c>
      <c r="N314">
        <f t="shared" si="94"/>
        <v>0.99860283746959211</v>
      </c>
      <c r="O314">
        <f t="shared" si="95"/>
        <v>1.0269836706538333</v>
      </c>
      <c r="P314">
        <f t="shared" si="96"/>
        <v>1.0743482458963631</v>
      </c>
      <c r="Q314" s="6">
        <f t="shared" si="80"/>
        <v>2.6983670653833336E-2</v>
      </c>
      <c r="R314" s="6">
        <f t="shared" si="81"/>
        <v>7.434824589636313E-2</v>
      </c>
    </row>
    <row r="315" spans="1:18" x14ac:dyDescent="0.3">
      <c r="A315" s="1">
        <v>44220</v>
      </c>
      <c r="B315">
        <f>SQRT(B316*B314)</f>
        <v>35410.85312443065</v>
      </c>
      <c r="C315">
        <f t="shared" si="86"/>
        <v>283.8531244306505</v>
      </c>
      <c r="D315">
        <f t="shared" si="87"/>
        <v>468.42857142857144</v>
      </c>
      <c r="E315">
        <f t="shared" si="71"/>
        <v>6109.6042090686969</v>
      </c>
      <c r="F315">
        <f>SQRT(F317*F314)</f>
        <v>674.40195729253333</v>
      </c>
      <c r="G315">
        <f t="shared" si="85"/>
        <v>11.401957292533325</v>
      </c>
      <c r="H315">
        <f t="shared" si="76"/>
        <v>43.414635708335368</v>
      </c>
      <c r="I315">
        <f>SQRT(I316*I314)</f>
        <v>31635.332746788044</v>
      </c>
      <c r="J315">
        <f t="shared" si="74"/>
        <v>509.33274678804446</v>
      </c>
      <c r="K315">
        <f t="shared" si="97"/>
        <v>3101.1184203500743</v>
      </c>
      <c r="L315">
        <f t="shared" si="92"/>
        <v>3250.1918560295421</v>
      </c>
      <c r="M315">
        <f t="shared" si="93"/>
        <v>0.92903487727683476</v>
      </c>
      <c r="N315">
        <f t="shared" si="94"/>
        <v>1.0044388563183371</v>
      </c>
      <c r="O315">
        <f t="shared" si="95"/>
        <v>1.025723215177728</v>
      </c>
      <c r="P315">
        <f t="shared" si="96"/>
        <v>1.0135702028028279</v>
      </c>
      <c r="Q315" s="6">
        <f t="shared" si="80"/>
        <v>2.572321517772802E-2</v>
      </c>
      <c r="R315" s="6">
        <f t="shared" si="81"/>
        <v>1.3570202802827946E-2</v>
      </c>
    </row>
    <row r="316" spans="1:18" x14ac:dyDescent="0.3">
      <c r="A316" s="1">
        <v>44221</v>
      </c>
      <c r="B316">
        <v>35697</v>
      </c>
      <c r="C316">
        <f t="shared" si="86"/>
        <v>286.1468755693495</v>
      </c>
      <c r="D316">
        <f t="shared" si="87"/>
        <v>445.42857142857144</v>
      </c>
      <c r="E316">
        <f t="shared" si="71"/>
        <v>5956</v>
      </c>
      <c r="F316">
        <v>679</v>
      </c>
      <c r="G316">
        <f t="shared" si="85"/>
        <v>4.598042707466675</v>
      </c>
      <c r="H316">
        <f t="shared" si="76"/>
        <v>44</v>
      </c>
      <c r="I316">
        <v>32153</v>
      </c>
      <c r="J316">
        <f t="shared" si="74"/>
        <v>517.66725321195554</v>
      </c>
      <c r="K316">
        <f t="shared" si="97"/>
        <v>2865</v>
      </c>
      <c r="L316">
        <f t="shared" si="92"/>
        <v>3245.3638397423711</v>
      </c>
      <c r="M316">
        <f t="shared" si="93"/>
        <v>0.92386023739028333</v>
      </c>
      <c r="N316">
        <f t="shared" si="94"/>
        <v>0.99851454421737773</v>
      </c>
      <c r="O316">
        <f t="shared" si="95"/>
        <v>1.0165885868454336</v>
      </c>
      <c r="P316">
        <f t="shared" si="96"/>
        <v>0.95182724252491691</v>
      </c>
      <c r="Q316" s="6">
        <f t="shared" si="80"/>
        <v>1.6588586845433628E-2</v>
      </c>
      <c r="R316" s="6">
        <f t="shared" si="81"/>
        <v>-4.8172757475083094E-2</v>
      </c>
    </row>
    <row r="317" spans="1:18" x14ac:dyDescent="0.3">
      <c r="A317" s="1">
        <v>44222</v>
      </c>
      <c r="B317">
        <v>36519</v>
      </c>
      <c r="C317">
        <f t="shared" si="86"/>
        <v>822</v>
      </c>
      <c r="D317">
        <f t="shared" si="87"/>
        <v>433.14285714285717</v>
      </c>
      <c r="E317">
        <f t="shared" si="71"/>
        <v>6113</v>
      </c>
      <c r="F317">
        <v>686</v>
      </c>
      <c r="G317">
        <f t="shared" si="85"/>
        <v>7</v>
      </c>
      <c r="H317">
        <f t="shared" si="76"/>
        <v>44</v>
      </c>
      <c r="I317">
        <v>32681</v>
      </c>
      <c r="J317">
        <f t="shared" si="74"/>
        <v>528</v>
      </c>
      <c r="K317">
        <f t="shared" si="97"/>
        <v>3152</v>
      </c>
      <c r="L317">
        <f t="shared" si="92"/>
        <v>3227.9234961489183</v>
      </c>
      <c r="M317">
        <f t="shared" si="93"/>
        <v>1.1001745200698081</v>
      </c>
      <c r="N317">
        <f t="shared" si="94"/>
        <v>0.99462607446971574</v>
      </c>
      <c r="O317">
        <f t="shared" si="95"/>
        <v>1.0012740734392713</v>
      </c>
      <c r="P317">
        <f t="shared" si="96"/>
        <v>0.99026076028903554</v>
      </c>
      <c r="Q317" s="6">
        <f t="shared" si="80"/>
        <v>1.2740734392713282E-3</v>
      </c>
      <c r="R317" s="6">
        <f t="shared" si="81"/>
        <v>-9.7392397109644646E-3</v>
      </c>
    </row>
    <row r="318" spans="1:18" x14ac:dyDescent="0.3">
      <c r="A318" s="1">
        <v>44223</v>
      </c>
      <c r="B318">
        <v>37171</v>
      </c>
      <c r="C318">
        <f t="shared" si="86"/>
        <v>652</v>
      </c>
      <c r="D318">
        <f t="shared" si="87"/>
        <v>470.57142857142856</v>
      </c>
      <c r="E318">
        <f t="shared" si="71"/>
        <v>6173</v>
      </c>
      <c r="F318">
        <v>696</v>
      </c>
      <c r="G318">
        <f t="shared" si="85"/>
        <v>10</v>
      </c>
      <c r="H318">
        <f t="shared" si="76"/>
        <v>50</v>
      </c>
      <c r="I318">
        <v>33101</v>
      </c>
      <c r="J318">
        <f t="shared" si="74"/>
        <v>420</v>
      </c>
      <c r="K318">
        <f t="shared" si="97"/>
        <v>3374</v>
      </c>
      <c r="L318">
        <f t="shared" si="92"/>
        <v>3237.5079295219434</v>
      </c>
      <c r="M318">
        <f t="shared" si="93"/>
        <v>1.0704314720812182</v>
      </c>
      <c r="N318">
        <f t="shared" si="94"/>
        <v>1.0029692256909</v>
      </c>
      <c r="O318">
        <f t="shared" si="95"/>
        <v>0.99401120849987379</v>
      </c>
      <c r="P318">
        <f t="shared" si="96"/>
        <v>1.0314888413329257</v>
      </c>
      <c r="Q318" s="6">
        <f t="shared" si="80"/>
        <v>-5.9887915001262115E-3</v>
      </c>
      <c r="R318" s="6">
        <f t="shared" si="81"/>
        <v>3.1488841332925732E-2</v>
      </c>
    </row>
    <row r="319" spans="1:18" x14ac:dyDescent="0.3">
      <c r="A319" s="1">
        <v>44224</v>
      </c>
      <c r="B319">
        <v>37483</v>
      </c>
      <c r="C319">
        <f t="shared" si="86"/>
        <v>312</v>
      </c>
      <c r="D319">
        <f t="shared" si="87"/>
        <v>443.64692590321545</v>
      </c>
      <c r="E319">
        <f t="shared" si="71"/>
        <v>6113</v>
      </c>
      <c r="F319">
        <v>707</v>
      </c>
      <c r="G319">
        <f t="shared" si="85"/>
        <v>11</v>
      </c>
      <c r="H319">
        <f t="shared" si="76"/>
        <v>52</v>
      </c>
      <c r="I319">
        <v>33430</v>
      </c>
      <c r="J319">
        <f t="shared" si="74"/>
        <v>329</v>
      </c>
      <c r="K319">
        <f t="shared" si="97"/>
        <v>3346</v>
      </c>
      <c r="L319">
        <f t="shared" si="92"/>
        <v>3252.1578059847643</v>
      </c>
      <c r="M319">
        <f t="shared" si="93"/>
        <v>0.99170124481327804</v>
      </c>
      <c r="N319">
        <f t="shared" si="94"/>
        <v>1.0045250472838174</v>
      </c>
      <c r="O319">
        <f t="shared" si="95"/>
        <v>0.99658831228303335</v>
      </c>
      <c r="P319">
        <f t="shared" si="96"/>
        <v>0.98964803312629401</v>
      </c>
      <c r="Q319" s="6">
        <f t="shared" si="80"/>
        <v>-3.4116877169666493E-3</v>
      </c>
      <c r="R319" s="6">
        <f t="shared" si="81"/>
        <v>-1.0351966873705987E-2</v>
      </c>
    </row>
    <row r="320" spans="1:18" x14ac:dyDescent="0.3">
      <c r="A320" s="1">
        <v>44225</v>
      </c>
      <c r="B320">
        <v>38066</v>
      </c>
      <c r="C320">
        <f t="shared" si="86"/>
        <v>583</v>
      </c>
      <c r="D320">
        <f t="shared" si="87"/>
        <v>416.42857142857144</v>
      </c>
      <c r="E320">
        <f t="shared" si="71"/>
        <v>6116</v>
      </c>
      <c r="F320">
        <v>708</v>
      </c>
      <c r="G320">
        <f t="shared" si="85"/>
        <v>1</v>
      </c>
      <c r="H320">
        <f t="shared" si="76"/>
        <v>46</v>
      </c>
      <c r="I320">
        <v>33898</v>
      </c>
      <c r="J320">
        <f t="shared" si="74"/>
        <v>468</v>
      </c>
      <c r="K320">
        <f t="shared" si="97"/>
        <v>3460</v>
      </c>
      <c r="L320">
        <f t="shared" si="92"/>
        <v>3272.2152638434823</v>
      </c>
      <c r="M320">
        <f t="shared" si="93"/>
        <v>1.0340705319784818</v>
      </c>
      <c r="N320">
        <f t="shared" si="94"/>
        <v>1.0061674306891897</v>
      </c>
      <c r="O320">
        <f t="shared" si="95"/>
        <v>1.0098320937450638</v>
      </c>
      <c r="P320">
        <f t="shared" si="96"/>
        <v>0.96298357918174227</v>
      </c>
      <c r="Q320" s="6">
        <f t="shared" si="80"/>
        <v>9.8320937450637746E-3</v>
      </c>
      <c r="R320" s="6">
        <f t="shared" si="81"/>
        <v>-3.7016420818257734E-2</v>
      </c>
    </row>
    <row r="321" spans="1:18" x14ac:dyDescent="0.3">
      <c r="A321" s="1">
        <v>44226</v>
      </c>
      <c r="B321">
        <v>38421</v>
      </c>
      <c r="C321">
        <f t="shared" si="86"/>
        <v>355</v>
      </c>
      <c r="D321">
        <f t="shared" si="87"/>
        <v>381.71428571428572</v>
      </c>
      <c r="E321">
        <f t="shared" si="71"/>
        <v>6436</v>
      </c>
      <c r="F321">
        <v>709</v>
      </c>
      <c r="G321">
        <f t="shared" si="85"/>
        <v>1</v>
      </c>
      <c r="H321">
        <f t="shared" si="76"/>
        <v>46</v>
      </c>
      <c r="I321">
        <v>34304</v>
      </c>
      <c r="J321">
        <f t="shared" si="74"/>
        <v>406</v>
      </c>
      <c r="K321">
        <f t="shared" si="97"/>
        <v>3408</v>
      </c>
      <c r="L321">
        <f t="shared" si="92"/>
        <v>3257.1790008845846</v>
      </c>
      <c r="M321">
        <f t="shared" si="93"/>
        <v>0.98497109826589591</v>
      </c>
      <c r="N321">
        <f t="shared" si="94"/>
        <v>0.99540486742267797</v>
      </c>
      <c r="O321">
        <f t="shared" si="95"/>
        <v>1.0065981626294738</v>
      </c>
      <c r="P321">
        <f t="shared" si="96"/>
        <v>1.0209706411024566</v>
      </c>
      <c r="Q321" s="6">
        <f t="shared" si="80"/>
        <v>6.5981626294737694E-3</v>
      </c>
      <c r="R321" s="6">
        <f t="shared" si="81"/>
        <v>2.0970641102456611E-2</v>
      </c>
    </row>
    <row r="322" spans="1:18" x14ac:dyDescent="0.3">
      <c r="A322" s="1">
        <v>44227</v>
      </c>
      <c r="B322">
        <f>SQRT(B323*B321)</f>
        <v>38516.381605753159</v>
      </c>
      <c r="C322">
        <f t="shared" si="86"/>
        <v>95.38160575315851</v>
      </c>
      <c r="D322">
        <f t="shared" si="87"/>
        <v>414</v>
      </c>
      <c r="E322">
        <f t="shared" si="71"/>
        <v>6098.313418398131</v>
      </c>
      <c r="F322">
        <f>SQRT(F323*F321)</f>
        <v>713.98249278256117</v>
      </c>
      <c r="G322">
        <f t="shared" si="85"/>
        <v>4.9824927825611667</v>
      </c>
      <c r="H322">
        <f t="shared" si="76"/>
        <v>39.580535490027842</v>
      </c>
      <c r="I322">
        <f>SQRT(I323*I321)</f>
        <v>34601.708165927303</v>
      </c>
      <c r="J322">
        <f t="shared" si="74"/>
        <v>297.70816592730262</v>
      </c>
      <c r="K322">
        <f t="shared" si="97"/>
        <v>3200.6909470432947</v>
      </c>
      <c r="L322">
        <f t="shared" si="92"/>
        <v>3254.2751173531146</v>
      </c>
      <c r="M322">
        <f t="shared" si="93"/>
        <v>0.93916987882725789</v>
      </c>
      <c r="N322">
        <f t="shared" si="94"/>
        <v>0.99910846670364717</v>
      </c>
      <c r="O322">
        <f t="shared" si="95"/>
        <v>1.001256313936052</v>
      </c>
      <c r="P322">
        <f t="shared" si="96"/>
        <v>1.0321085857411341</v>
      </c>
      <c r="Q322" s="6">
        <f t="shared" si="80"/>
        <v>1.2563139360519671E-3</v>
      </c>
      <c r="R322" s="6">
        <f t="shared" si="81"/>
        <v>3.2108585741134066E-2</v>
      </c>
    </row>
    <row r="323" spans="1:18" x14ac:dyDescent="0.3">
      <c r="A323" s="1">
        <v>44228</v>
      </c>
      <c r="B323">
        <v>38612</v>
      </c>
      <c r="C323">
        <f t="shared" si="86"/>
        <v>95.61839424684149</v>
      </c>
      <c r="D323">
        <f t="shared" si="87"/>
        <v>532</v>
      </c>
      <c r="E323">
        <f t="shared" si="71"/>
        <v>5755</v>
      </c>
      <c r="F323">
        <v>719</v>
      </c>
      <c r="G323">
        <f t="shared" si="85"/>
        <v>5.0175072174388333</v>
      </c>
      <c r="H323">
        <f t="shared" si="76"/>
        <v>40</v>
      </c>
      <c r="I323">
        <v>34902</v>
      </c>
      <c r="J323">
        <f t="shared" si="74"/>
        <v>300.29183407269738</v>
      </c>
      <c r="K323">
        <f t="shared" si="97"/>
        <v>2991</v>
      </c>
      <c r="L323">
        <f t="shared" si="92"/>
        <v>3312.5951453054413</v>
      </c>
      <c r="M323">
        <f t="shared" si="93"/>
        <v>0.93448572495354443</v>
      </c>
      <c r="N323">
        <f t="shared" si="94"/>
        <v>1.0179210502644169</v>
      </c>
      <c r="O323">
        <f t="shared" si="95"/>
        <v>1.0207161073096838</v>
      </c>
      <c r="P323">
        <f t="shared" si="96"/>
        <v>1.043979057591623</v>
      </c>
      <c r="Q323" s="6">
        <f t="shared" si="80"/>
        <v>2.0716107309683762E-2</v>
      </c>
      <c r="R323" s="6">
        <f t="shared" si="81"/>
        <v>4.3979057591623016E-2</v>
      </c>
    </row>
    <row r="324" spans="1:18" x14ac:dyDescent="0.3">
      <c r="A324" s="1">
        <v>44229</v>
      </c>
      <c r="B324">
        <v>39191</v>
      </c>
      <c r="C324">
        <f t="shared" si="86"/>
        <v>579</v>
      </c>
      <c r="D324">
        <f t="shared" si="87"/>
        <v>581</v>
      </c>
      <c r="E324">
        <f t="shared" si="71"/>
        <v>5792</v>
      </c>
      <c r="F324">
        <v>730</v>
      </c>
      <c r="G324">
        <f t="shared" si="85"/>
        <v>11</v>
      </c>
      <c r="H324">
        <f t="shared" si="76"/>
        <v>44</v>
      </c>
      <c r="I324">
        <v>35409</v>
      </c>
      <c r="J324">
        <f t="shared" si="74"/>
        <v>507</v>
      </c>
      <c r="K324">
        <f t="shared" si="97"/>
        <v>3052</v>
      </c>
      <c r="L324">
        <f t="shared" si="92"/>
        <v>3372.808837117233</v>
      </c>
      <c r="M324">
        <f t="shared" si="93"/>
        <v>1.0203945168839852</v>
      </c>
      <c r="N324">
        <f t="shared" si="94"/>
        <v>1.0181771961771802</v>
      </c>
      <c r="O324">
        <f t="shared" si="95"/>
        <v>1.0448849984025863</v>
      </c>
      <c r="P324">
        <f t="shared" si="96"/>
        <v>0.96827411167512689</v>
      </c>
      <c r="Q324" s="6">
        <f t="shared" si="80"/>
        <v>4.4884998402586307E-2</v>
      </c>
      <c r="R324" s="6">
        <f t="shared" si="81"/>
        <v>-3.1725888324873108E-2</v>
      </c>
    </row>
    <row r="325" spans="1:18" x14ac:dyDescent="0.3">
      <c r="A325" s="1">
        <v>44230</v>
      </c>
      <c r="B325">
        <v>40069</v>
      </c>
      <c r="C325">
        <f t="shared" si="86"/>
        <v>878</v>
      </c>
      <c r="D325">
        <f t="shared" si="87"/>
        <v>578.14285714285711</v>
      </c>
      <c r="E325">
        <f t="shared" si="71"/>
        <v>6177</v>
      </c>
      <c r="F325">
        <v>734</v>
      </c>
      <c r="G325">
        <f t="shared" si="85"/>
        <v>4</v>
      </c>
      <c r="H325">
        <f t="shared" si="76"/>
        <v>38</v>
      </c>
      <c r="I325">
        <v>35982</v>
      </c>
      <c r="J325">
        <f t="shared" si="74"/>
        <v>573</v>
      </c>
      <c r="K325">
        <f t="shared" si="97"/>
        <v>3353</v>
      </c>
      <c r="L325">
        <f t="shared" si="92"/>
        <v>3430.8066787619241</v>
      </c>
      <c r="M325">
        <f t="shared" si="93"/>
        <v>1.0986238532110091</v>
      </c>
      <c r="N325">
        <f t="shared" si="94"/>
        <v>1.0171957097023805</v>
      </c>
      <c r="O325">
        <f t="shared" si="95"/>
        <v>1.0597060311350415</v>
      </c>
      <c r="P325">
        <f t="shared" si="96"/>
        <v>0.99377593360995853</v>
      </c>
      <c r="Q325" s="6">
        <f t="shared" si="80"/>
        <v>5.9706031135041471E-2</v>
      </c>
      <c r="R325" s="6">
        <f t="shared" si="81"/>
        <v>-6.2240663900414717E-3</v>
      </c>
    </row>
    <row r="326" spans="1:18" x14ac:dyDescent="0.3">
      <c r="A326" s="1">
        <v>44231</v>
      </c>
      <c r="B326">
        <v>41207</v>
      </c>
      <c r="C326">
        <f t="shared" si="86"/>
        <v>1138</v>
      </c>
      <c r="D326">
        <f t="shared" si="87"/>
        <v>594.79848395379042</v>
      </c>
      <c r="E326">
        <f t="shared" si="71"/>
        <v>6842</v>
      </c>
      <c r="F326">
        <v>741</v>
      </c>
      <c r="G326">
        <f t="shared" si="85"/>
        <v>7</v>
      </c>
      <c r="H326">
        <f t="shared" si="76"/>
        <v>34</v>
      </c>
      <c r="I326">
        <v>36677</v>
      </c>
      <c r="J326">
        <f t="shared" si="74"/>
        <v>695</v>
      </c>
      <c r="K326">
        <f t="shared" si="97"/>
        <v>3789</v>
      </c>
      <c r="L326">
        <f t="shared" si="92"/>
        <v>3483.023486208041</v>
      </c>
      <c r="M326">
        <f t="shared" si="93"/>
        <v>1.1300328064419922</v>
      </c>
      <c r="N326">
        <f t="shared" si="94"/>
        <v>1.0152199795369876</v>
      </c>
      <c r="O326">
        <f t="shared" si="95"/>
        <v>1.0709884618140078</v>
      </c>
      <c r="P326">
        <f t="shared" si="96"/>
        <v>1.1323968918111178</v>
      </c>
      <c r="Q326" s="6">
        <f t="shared" si="80"/>
        <v>7.0988461814007753E-2</v>
      </c>
      <c r="R326" s="6">
        <f t="shared" si="81"/>
        <v>0.1323968918111178</v>
      </c>
    </row>
    <row r="327" spans="1:18" x14ac:dyDescent="0.3">
      <c r="A327" s="1">
        <v>44232</v>
      </c>
      <c r="B327">
        <v>42133</v>
      </c>
      <c r="C327">
        <f t="shared" si="86"/>
        <v>926</v>
      </c>
      <c r="D327">
        <f t="shared" si="87"/>
        <v>611.57142857142856</v>
      </c>
      <c r="E327">
        <f t="shared" si="71"/>
        <v>7099</v>
      </c>
      <c r="F327">
        <v>747</v>
      </c>
      <c r="G327">
        <f t="shared" si="85"/>
        <v>6</v>
      </c>
      <c r="H327">
        <f t="shared" si="76"/>
        <v>39</v>
      </c>
      <c r="I327">
        <v>37461</v>
      </c>
      <c r="J327">
        <f t="shared" si="74"/>
        <v>784</v>
      </c>
      <c r="K327">
        <f t="shared" si="97"/>
        <v>3925</v>
      </c>
      <c r="L327">
        <f t="shared" si="92"/>
        <v>3527.6821815633848</v>
      </c>
      <c r="M327">
        <f t="shared" si="93"/>
        <v>1.0358933755608339</v>
      </c>
      <c r="N327">
        <f t="shared" si="94"/>
        <v>1.0128218186102338</v>
      </c>
      <c r="O327">
        <f t="shared" si="95"/>
        <v>1.078071550042168</v>
      </c>
      <c r="P327">
        <f t="shared" si="96"/>
        <v>1.1343930635838151</v>
      </c>
      <c r="Q327" s="6">
        <f t="shared" si="80"/>
        <v>7.8071550042168036E-2</v>
      </c>
      <c r="R327" s="6">
        <f t="shared" si="81"/>
        <v>0.13439306358381509</v>
      </c>
    </row>
    <row r="328" spans="1:18" x14ac:dyDescent="0.3">
      <c r="A328" s="1">
        <v>44233</v>
      </c>
      <c r="B328">
        <v>42468</v>
      </c>
      <c r="C328">
        <f t="shared" si="86"/>
        <v>335</v>
      </c>
      <c r="D328">
        <f t="shared" si="87"/>
        <v>588.42857142857144</v>
      </c>
      <c r="E328">
        <f t="shared" si="71"/>
        <v>7341</v>
      </c>
      <c r="F328">
        <v>748</v>
      </c>
      <c r="G328">
        <f t="shared" si="85"/>
        <v>1</v>
      </c>
      <c r="H328">
        <f t="shared" si="76"/>
        <v>39</v>
      </c>
      <c r="I328">
        <v>37880</v>
      </c>
      <c r="J328">
        <f t="shared" si="74"/>
        <v>419</v>
      </c>
      <c r="K328">
        <f t="shared" si="97"/>
        <v>3840</v>
      </c>
      <c r="L328">
        <f t="shared" si="92"/>
        <v>3603.3765763195806</v>
      </c>
      <c r="M328">
        <f t="shared" si="93"/>
        <v>0.97834394904458599</v>
      </c>
      <c r="N328">
        <f t="shared" si="94"/>
        <v>1.0214572602803607</v>
      </c>
      <c r="O328">
        <f t="shared" si="95"/>
        <v>1.1062875498524876</v>
      </c>
      <c r="P328">
        <f t="shared" si="96"/>
        <v>1.1267605633802817</v>
      </c>
      <c r="Q328" s="6">
        <f t="shared" si="80"/>
        <v>0.10628754985248756</v>
      </c>
      <c r="R328" s="6">
        <f t="shared" si="81"/>
        <v>0.12676056338028174</v>
      </c>
    </row>
    <row r="329" spans="1:18" x14ac:dyDescent="0.3">
      <c r="A329" s="1">
        <v>44234</v>
      </c>
      <c r="B329">
        <f>SQRT(B330*B328)</f>
        <v>42679.970993429692</v>
      </c>
      <c r="C329">
        <f t="shared" si="86"/>
        <v>211.97099342969159</v>
      </c>
      <c r="D329">
        <f t="shared" si="87"/>
        <v>497.85714285714283</v>
      </c>
      <c r="E329">
        <f t="shared" si="71"/>
        <v>7269.1178689990411</v>
      </c>
      <c r="F329">
        <f>SQRT(F330*F328)</f>
        <v>750.99400796544307</v>
      </c>
      <c r="G329">
        <f t="shared" si="85"/>
        <v>2.9940079654430747</v>
      </c>
      <c r="H329">
        <f t="shared" si="76"/>
        <v>37.011515182881908</v>
      </c>
      <c r="I329">
        <f>SQRT(I330*I328)</f>
        <v>38371.313764321385</v>
      </c>
      <c r="J329">
        <f t="shared" si="74"/>
        <v>491.31376432138495</v>
      </c>
      <c r="K329">
        <f t="shared" si="97"/>
        <v>3557.663221142866</v>
      </c>
      <c r="L329">
        <f t="shared" ref="L329:L331" si="98">GEOMEAN(K326:K332)</f>
        <v>3622.4162013533355</v>
      </c>
      <c r="M329">
        <f t="shared" ref="M329:M331" si="99">K329/K328</f>
        <v>0.92647479717262138</v>
      </c>
      <c r="N329">
        <f t="shared" ref="N329:N331" si="100">L329/L328</f>
        <v>1.00528382882846</v>
      </c>
      <c r="O329">
        <f t="shared" ref="O329:O331" si="101">L329/L322</f>
        <v>1.1131253722333256</v>
      </c>
      <c r="P329">
        <f t="shared" ref="P329:P331" si="102">K329/K322</f>
        <v>1.1115297540455544</v>
      </c>
      <c r="Q329" s="6">
        <f t="shared" si="80"/>
        <v>0.11312537223332564</v>
      </c>
      <c r="R329" s="6">
        <f t="shared" si="81"/>
        <v>0.11152975404555443</v>
      </c>
    </row>
    <row r="330" spans="1:18" x14ac:dyDescent="0.3">
      <c r="A330" s="1">
        <v>44235</v>
      </c>
      <c r="B330">
        <v>42893</v>
      </c>
      <c r="C330">
        <f t="shared" si="86"/>
        <v>213.02900657030841</v>
      </c>
      <c r="D330">
        <f t="shared" ref="D330:D356" si="103">AVERAGE(C327:C333)</f>
        <v>370.57142857142856</v>
      </c>
      <c r="E330">
        <f t="shared" si="71"/>
        <v>7196</v>
      </c>
      <c r="F330">
        <v>754</v>
      </c>
      <c r="G330">
        <f t="shared" si="85"/>
        <v>3.0059920345569253</v>
      </c>
      <c r="H330">
        <f t="shared" si="76"/>
        <v>35</v>
      </c>
      <c r="I330">
        <v>38869</v>
      </c>
      <c r="J330">
        <f t="shared" si="74"/>
        <v>497.68623567861505</v>
      </c>
      <c r="K330">
        <f t="shared" si="97"/>
        <v>3270</v>
      </c>
      <c r="L330">
        <f t="shared" si="98"/>
        <v>3564.6881318958317</v>
      </c>
      <c r="M330">
        <f t="shared" si="99"/>
        <v>0.9191426497501759</v>
      </c>
      <c r="N330">
        <f t="shared" si="100"/>
        <v>0.98406365634188131</v>
      </c>
      <c r="O330">
        <f t="shared" si="101"/>
        <v>1.0761013572538898</v>
      </c>
      <c r="P330">
        <f t="shared" si="102"/>
        <v>1.0932798395185557</v>
      </c>
      <c r="Q330" s="6">
        <f t="shared" si="80"/>
        <v>7.6101357253889779E-2</v>
      </c>
      <c r="R330" s="6">
        <f t="shared" si="81"/>
        <v>9.3279839518555674E-2</v>
      </c>
    </row>
    <row r="331" spans="1:18" x14ac:dyDescent="0.3">
      <c r="A331" s="1">
        <v>44236</v>
      </c>
      <c r="B331">
        <v>43310</v>
      </c>
      <c r="C331">
        <f t="shared" si="86"/>
        <v>417</v>
      </c>
      <c r="D331">
        <f t="shared" si="103"/>
        <v>275</v>
      </c>
      <c r="E331">
        <f t="shared" si="71"/>
        <v>6791</v>
      </c>
      <c r="F331">
        <v>762</v>
      </c>
      <c r="G331">
        <f t="shared" si="85"/>
        <v>8</v>
      </c>
      <c r="H331">
        <f t="shared" si="76"/>
        <v>32</v>
      </c>
      <c r="I331">
        <v>39007</v>
      </c>
      <c r="J331">
        <f t="shared" si="74"/>
        <v>138</v>
      </c>
      <c r="K331">
        <f t="shared" si="97"/>
        <v>3541</v>
      </c>
      <c r="L331">
        <f t="shared" si="98"/>
        <v>3471.8517365286375</v>
      </c>
      <c r="M331">
        <f t="shared" si="99"/>
        <v>1.082874617737003</v>
      </c>
      <c r="N331">
        <f t="shared" si="100"/>
        <v>0.97395665709532342</v>
      </c>
      <c r="O331">
        <f t="shared" si="101"/>
        <v>1.0293651090810285</v>
      </c>
      <c r="P331">
        <f t="shared" si="102"/>
        <v>1.1602228047182175</v>
      </c>
      <c r="Q331" s="6">
        <f t="shared" si="80"/>
        <v>2.9365109081028518E-2</v>
      </c>
      <c r="R331" s="6">
        <f t="shared" si="81"/>
        <v>0.16022280471821748</v>
      </c>
    </row>
    <row r="332" spans="1:18" x14ac:dyDescent="0.3">
      <c r="A332" s="1">
        <v>44237</v>
      </c>
      <c r="B332">
        <v>43554</v>
      </c>
      <c r="C332">
        <f t="shared" si="86"/>
        <v>244</v>
      </c>
      <c r="D332">
        <f t="shared" si="103"/>
        <v>244.57142857142858</v>
      </c>
      <c r="E332">
        <f t="shared" si="71"/>
        <v>6383</v>
      </c>
      <c r="F332">
        <v>765</v>
      </c>
      <c r="G332">
        <f t="shared" si="85"/>
        <v>3</v>
      </c>
      <c r="H332">
        <f t="shared" si="76"/>
        <v>31</v>
      </c>
      <c r="I332">
        <v>39310</v>
      </c>
      <c r="J332">
        <f t="shared" si="74"/>
        <v>303</v>
      </c>
      <c r="K332">
        <f t="shared" si="97"/>
        <v>3479</v>
      </c>
      <c r="L332">
        <f t="shared" ref="L332:L342" si="104">GEOMEAN(K329:K335)</f>
        <v>3375.7548848563606</v>
      </c>
      <c r="M332">
        <f t="shared" ref="M332:M337" si="105">K332/K331</f>
        <v>0.98249082180175096</v>
      </c>
      <c r="N332">
        <f t="shared" ref="N332:N337" si="106">L332/L331</f>
        <v>0.97232115338877911</v>
      </c>
      <c r="O332">
        <f t="shared" ref="O332:O333" si="107">L332/L325</f>
        <v>0.98395368813802409</v>
      </c>
      <c r="P332">
        <f t="shared" ref="P332:P333" si="108">K332/K325</f>
        <v>1.0375782881002087</v>
      </c>
      <c r="Q332" s="6">
        <f t="shared" si="80"/>
        <v>-1.6046311861975915E-2</v>
      </c>
      <c r="R332" s="6">
        <f t="shared" si="81"/>
        <v>3.757828810020869E-2</v>
      </c>
    </row>
    <row r="333" spans="1:18" x14ac:dyDescent="0.3">
      <c r="A333" s="1">
        <v>44238</v>
      </c>
      <c r="B333">
        <v>43801</v>
      </c>
      <c r="C333">
        <f t="shared" si="86"/>
        <v>247</v>
      </c>
      <c r="D333">
        <f t="shared" si="103"/>
        <v>229.55710674730446</v>
      </c>
      <c r="E333">
        <f t="shared" si="71"/>
        <v>6318</v>
      </c>
      <c r="F333">
        <v>775</v>
      </c>
      <c r="G333">
        <f t="shared" si="85"/>
        <v>10</v>
      </c>
      <c r="H333">
        <f t="shared" si="76"/>
        <v>34</v>
      </c>
      <c r="I333">
        <v>39640</v>
      </c>
      <c r="J333">
        <f t="shared" si="74"/>
        <v>330</v>
      </c>
      <c r="K333">
        <f t="shared" si="97"/>
        <v>3386</v>
      </c>
      <c r="L333">
        <f t="shared" si="104"/>
        <v>3302.4586449737703</v>
      </c>
      <c r="M333">
        <f t="shared" si="105"/>
        <v>0.97326818051164132</v>
      </c>
      <c r="N333">
        <f t="shared" si="106"/>
        <v>0.97828745202698297</v>
      </c>
      <c r="O333">
        <f t="shared" si="107"/>
        <v>0.94815859211134657</v>
      </c>
      <c r="P333">
        <f t="shared" si="108"/>
        <v>0.89363948271311688</v>
      </c>
      <c r="Q333" s="6">
        <f t="shared" si="80"/>
        <v>-5.1841407888653435E-2</v>
      </c>
      <c r="R333" s="6">
        <f t="shared" si="81"/>
        <v>-0.10636051728688312</v>
      </c>
    </row>
    <row r="334" spans="1:18" x14ac:dyDescent="0.3">
      <c r="A334" s="1">
        <v>44239</v>
      </c>
      <c r="B334">
        <v>44058</v>
      </c>
      <c r="C334">
        <f t="shared" si="86"/>
        <v>257</v>
      </c>
      <c r="D334">
        <f t="shared" si="103"/>
        <v>214.42857142857142</v>
      </c>
      <c r="E334">
        <f t="shared" si="71"/>
        <v>5992</v>
      </c>
      <c r="F334">
        <v>777</v>
      </c>
      <c r="G334">
        <f t="shared" si="85"/>
        <v>2</v>
      </c>
      <c r="H334">
        <f t="shared" si="76"/>
        <v>30</v>
      </c>
      <c r="I334">
        <v>40018</v>
      </c>
      <c r="J334">
        <f t="shared" si="74"/>
        <v>378</v>
      </c>
      <c r="K334">
        <f t="shared" si="97"/>
        <v>3263</v>
      </c>
      <c r="L334">
        <f t="shared" si="104"/>
        <v>3253.5974198172698</v>
      </c>
      <c r="M334">
        <f t="shared" si="105"/>
        <v>0.9636739515652688</v>
      </c>
      <c r="N334">
        <f t="shared" si="106"/>
        <v>0.98520459136381144</v>
      </c>
      <c r="O334">
        <f t="shared" ref="O334:O337" si="109">L334/L327</f>
        <v>0.92230457630833196</v>
      </c>
      <c r="P334">
        <f t="shared" ref="P334:P337" si="110">K334/K327</f>
        <v>0.83133757961783439</v>
      </c>
      <c r="Q334" s="6">
        <f t="shared" si="80"/>
        <v>-7.7695423691668042E-2</v>
      </c>
      <c r="R334" s="6">
        <f t="shared" si="81"/>
        <v>-0.16866242038216561</v>
      </c>
    </row>
    <row r="335" spans="1:18" x14ac:dyDescent="0.3">
      <c r="A335" s="1">
        <v>44240</v>
      </c>
      <c r="B335">
        <v>44180</v>
      </c>
      <c r="C335">
        <f t="shared" si="86"/>
        <v>122</v>
      </c>
      <c r="D335">
        <f t="shared" si="103"/>
        <v>190.14285714285714</v>
      </c>
      <c r="E335">
        <f t="shared" si="71"/>
        <v>5759</v>
      </c>
      <c r="F335">
        <v>779</v>
      </c>
      <c r="G335">
        <f t="shared" si="85"/>
        <v>2</v>
      </c>
      <c r="H335">
        <f t="shared" si="76"/>
        <v>31</v>
      </c>
      <c r="I335">
        <v>40246</v>
      </c>
      <c r="J335">
        <f t="shared" si="74"/>
        <v>228</v>
      </c>
      <c r="K335">
        <f t="shared" si="97"/>
        <v>3155</v>
      </c>
      <c r="L335">
        <f t="shared" si="104"/>
        <v>3169.8206102944941</v>
      </c>
      <c r="M335">
        <f t="shared" si="105"/>
        <v>0.96690162427214221</v>
      </c>
      <c r="N335">
        <f t="shared" si="106"/>
        <v>0.9742510216499124</v>
      </c>
      <c r="O335">
        <f t="shared" si="109"/>
        <v>0.87968063929973361</v>
      </c>
      <c r="P335">
        <f t="shared" si="110"/>
        <v>0.82161458333333337</v>
      </c>
      <c r="Q335" s="6">
        <f t="shared" si="80"/>
        <v>-0.12031936070026639</v>
      </c>
      <c r="R335" s="6">
        <f t="shared" si="81"/>
        <v>-0.17838541666666663</v>
      </c>
    </row>
    <row r="336" spans="1:18" x14ac:dyDescent="0.3">
      <c r="A336" s="1">
        <v>44241</v>
      </c>
      <c r="B336">
        <f>SQRT(B337*B335)</f>
        <v>44286.870740660823</v>
      </c>
      <c r="C336">
        <f t="shared" si="86"/>
        <v>106.87074066082278</v>
      </c>
      <c r="D336">
        <f t="shared" si="103"/>
        <v>178</v>
      </c>
      <c r="E336">
        <f t="shared" ref="E336:E399" si="111">SUM(C323:C336)</f>
        <v>5770.4891349076643</v>
      </c>
      <c r="F336">
        <f>SQRT(F337*F335)</f>
        <v>780.99743917633941</v>
      </c>
      <c r="G336">
        <f t="shared" si="85"/>
        <v>1.9974391763394124</v>
      </c>
      <c r="H336">
        <f t="shared" si="76"/>
        <v>30.003431210896338</v>
      </c>
      <c r="I336">
        <f>SQRT(I337*I335)</f>
        <v>40454.95754539856</v>
      </c>
      <c r="J336">
        <f t="shared" si="74"/>
        <v>208.95754539855989</v>
      </c>
      <c r="K336">
        <f t="shared" si="97"/>
        <v>3050.9157560859239</v>
      </c>
      <c r="L336">
        <f t="shared" si="104"/>
        <v>3087.9957530359093</v>
      </c>
      <c r="M336">
        <f t="shared" si="105"/>
        <v>0.96700974836320885</v>
      </c>
      <c r="N336">
        <f t="shared" si="106"/>
        <v>0.97418628139622609</v>
      </c>
      <c r="O336">
        <f t="shared" si="109"/>
        <v>0.85246851311073346</v>
      </c>
      <c r="P336">
        <f t="shared" si="110"/>
        <v>0.85756171015699623</v>
      </c>
      <c r="Q336" s="6">
        <f t="shared" si="80"/>
        <v>-0.14753148688926654</v>
      </c>
      <c r="R336" s="6">
        <f t="shared" si="81"/>
        <v>-0.14243828984300377</v>
      </c>
    </row>
    <row r="337" spans="1:18" x14ac:dyDescent="0.3">
      <c r="A337" s="1">
        <v>44242</v>
      </c>
      <c r="B337">
        <v>44394</v>
      </c>
      <c r="C337">
        <f t="shared" si="86"/>
        <v>107.12925933917722</v>
      </c>
      <c r="D337">
        <f t="shared" si="103"/>
        <v>170.57142857142858</v>
      </c>
      <c r="E337">
        <f t="shared" si="111"/>
        <v>5782</v>
      </c>
      <c r="F337">
        <v>783</v>
      </c>
      <c r="G337">
        <f t="shared" si="85"/>
        <v>2.0025608236605876</v>
      </c>
      <c r="H337">
        <f t="shared" si="76"/>
        <v>29</v>
      </c>
      <c r="I337">
        <v>40665</v>
      </c>
      <c r="J337">
        <f t="shared" si="74"/>
        <v>210.04245460144011</v>
      </c>
      <c r="K337">
        <f t="shared" si="97"/>
        <v>2946</v>
      </c>
      <c r="L337">
        <f t="shared" si="104"/>
        <v>3014.1084595841603</v>
      </c>
      <c r="M337">
        <f t="shared" si="105"/>
        <v>0.96561171645705413</v>
      </c>
      <c r="N337">
        <f t="shared" si="106"/>
        <v>0.97607273475712908</v>
      </c>
      <c r="O337">
        <f t="shared" si="109"/>
        <v>0.84554618750929744</v>
      </c>
      <c r="P337">
        <f t="shared" si="110"/>
        <v>0.90091743119266054</v>
      </c>
      <c r="Q337" s="6">
        <f t="shared" si="80"/>
        <v>-0.15445381249070256</v>
      </c>
      <c r="R337" s="6">
        <f t="shared" si="81"/>
        <v>-9.9082568807339455E-2</v>
      </c>
    </row>
    <row r="338" spans="1:18" x14ac:dyDescent="0.3">
      <c r="A338" s="1">
        <v>44243</v>
      </c>
      <c r="B338">
        <v>44641</v>
      </c>
      <c r="C338">
        <f t="shared" si="86"/>
        <v>247</v>
      </c>
      <c r="D338">
        <f t="shared" si="103"/>
        <v>155.57142857142858</v>
      </c>
      <c r="E338">
        <f t="shared" si="111"/>
        <v>5450</v>
      </c>
      <c r="F338">
        <v>786</v>
      </c>
      <c r="G338">
        <f t="shared" si="85"/>
        <v>3</v>
      </c>
      <c r="H338">
        <f t="shared" si="76"/>
        <v>24</v>
      </c>
      <c r="I338">
        <v>40905</v>
      </c>
      <c r="J338">
        <f t="shared" si="74"/>
        <v>240</v>
      </c>
      <c r="K338">
        <f t="shared" si="97"/>
        <v>2950</v>
      </c>
      <c r="L338">
        <f t="shared" si="104"/>
        <v>2946.8208805528457</v>
      </c>
      <c r="M338">
        <f t="shared" ref="M338:M342" si="112">K338/K337</f>
        <v>1.001357773251867</v>
      </c>
      <c r="N338">
        <f t="shared" ref="N338:N342" si="113">L338/L337</f>
        <v>0.97767579371029067</v>
      </c>
      <c r="O338">
        <f t="shared" ref="O338:O342" si="114">L338/L331</f>
        <v>0.84877497778728628</v>
      </c>
      <c r="P338">
        <f t="shared" ref="P338:P342" si="115">K338/K331</f>
        <v>0.83309799491669023</v>
      </c>
      <c r="Q338" s="6">
        <f t="shared" si="80"/>
        <v>-0.15122502221271372</v>
      </c>
      <c r="R338" s="6">
        <f t="shared" si="81"/>
        <v>-0.16690200508330977</v>
      </c>
    </row>
    <row r="339" spans="1:18" x14ac:dyDescent="0.3">
      <c r="A339" s="1">
        <v>44244</v>
      </c>
      <c r="B339">
        <v>44800</v>
      </c>
      <c r="C339">
        <f t="shared" si="86"/>
        <v>159</v>
      </c>
      <c r="D339">
        <f t="shared" si="103"/>
        <v>158.28571428571428</v>
      </c>
      <c r="E339">
        <f t="shared" si="111"/>
        <v>4731</v>
      </c>
      <c r="F339">
        <v>790</v>
      </c>
      <c r="G339">
        <f t="shared" si="85"/>
        <v>4</v>
      </c>
      <c r="H339">
        <f t="shared" si="76"/>
        <v>25</v>
      </c>
      <c r="I339">
        <v>41113</v>
      </c>
      <c r="J339">
        <f t="shared" si="74"/>
        <v>208</v>
      </c>
      <c r="K339">
        <f t="shared" si="97"/>
        <v>2897</v>
      </c>
      <c r="L339">
        <f t="shared" si="104"/>
        <v>2882.4408725684907</v>
      </c>
      <c r="M339">
        <f t="shared" si="112"/>
        <v>0.9820338983050847</v>
      </c>
      <c r="N339">
        <f t="shared" si="113"/>
        <v>0.97815272437859313</v>
      </c>
      <c r="O339">
        <f t="shared" si="114"/>
        <v>0.85386557107541283</v>
      </c>
      <c r="P339">
        <f t="shared" si="115"/>
        <v>0.83271054900833574</v>
      </c>
      <c r="Q339" s="6">
        <f t="shared" si="80"/>
        <v>-0.14613442892458717</v>
      </c>
      <c r="R339" s="6">
        <f t="shared" si="81"/>
        <v>-0.16728945099166426</v>
      </c>
    </row>
    <row r="340" spans="1:18" x14ac:dyDescent="0.3">
      <c r="A340" s="1">
        <v>44245</v>
      </c>
      <c r="B340">
        <v>44995</v>
      </c>
      <c r="C340">
        <f t="shared" si="86"/>
        <v>195</v>
      </c>
      <c r="D340">
        <f t="shared" si="103"/>
        <v>161.63453964706528</v>
      </c>
      <c r="E340">
        <f t="shared" si="111"/>
        <v>3788</v>
      </c>
      <c r="F340">
        <v>801</v>
      </c>
      <c r="G340">
        <f t="shared" si="85"/>
        <v>11</v>
      </c>
      <c r="H340">
        <f t="shared" si="76"/>
        <v>26</v>
      </c>
      <c r="I340">
        <v>41336</v>
      </c>
      <c r="J340">
        <f t="shared" ref="J340:J408" si="116">I340-I339</f>
        <v>223</v>
      </c>
      <c r="K340">
        <f t="shared" si="97"/>
        <v>2858</v>
      </c>
      <c r="L340">
        <f t="shared" si="104"/>
        <v>2826.629756000515</v>
      </c>
      <c r="M340">
        <f t="shared" si="112"/>
        <v>0.98653779772178118</v>
      </c>
      <c r="N340">
        <f t="shared" si="113"/>
        <v>0.98063755024461496</v>
      </c>
      <c r="O340">
        <f t="shared" si="114"/>
        <v>0.85591677591558923</v>
      </c>
      <c r="P340">
        <f t="shared" si="115"/>
        <v>0.84406379208505611</v>
      </c>
      <c r="Q340" s="6">
        <f t="shared" si="80"/>
        <v>-0.14408322408441077</v>
      </c>
      <c r="R340" s="6">
        <f t="shared" si="81"/>
        <v>-0.15593620791494389</v>
      </c>
    </row>
    <row r="341" spans="1:18" x14ac:dyDescent="0.3">
      <c r="A341" s="1">
        <v>44246</v>
      </c>
      <c r="B341">
        <v>45147</v>
      </c>
      <c r="C341">
        <f t="shared" si="86"/>
        <v>152</v>
      </c>
      <c r="D341">
        <f t="shared" si="103"/>
        <v>165</v>
      </c>
      <c r="E341">
        <f t="shared" si="111"/>
        <v>3014</v>
      </c>
      <c r="F341">
        <v>802</v>
      </c>
      <c r="G341">
        <f t="shared" si="85"/>
        <v>1</v>
      </c>
      <c r="H341">
        <f t="shared" si="76"/>
        <v>25</v>
      </c>
      <c r="I341">
        <v>41559</v>
      </c>
      <c r="J341">
        <f t="shared" si="116"/>
        <v>223</v>
      </c>
      <c r="K341">
        <f t="shared" si="97"/>
        <v>2786</v>
      </c>
      <c r="L341">
        <f t="shared" si="104"/>
        <v>2779.3652700961052</v>
      </c>
      <c r="M341">
        <f t="shared" si="112"/>
        <v>0.97480755773268024</v>
      </c>
      <c r="N341">
        <f t="shared" si="113"/>
        <v>0.98327885503785051</v>
      </c>
      <c r="O341">
        <f t="shared" si="114"/>
        <v>0.85424375282797016</v>
      </c>
      <c r="P341">
        <f t="shared" si="115"/>
        <v>0.85381550720196142</v>
      </c>
      <c r="Q341" s="6">
        <f t="shared" si="80"/>
        <v>-0.14575624717202984</v>
      </c>
      <c r="R341" s="6">
        <f t="shared" si="81"/>
        <v>-0.14618449279803858</v>
      </c>
    </row>
    <row r="342" spans="1:18" x14ac:dyDescent="0.3">
      <c r="A342" s="1">
        <v>44247</v>
      </c>
      <c r="B342">
        <v>45288</v>
      </c>
      <c r="C342">
        <f t="shared" si="86"/>
        <v>141</v>
      </c>
      <c r="D342">
        <f t="shared" si="103"/>
        <v>167.71428571428572</v>
      </c>
      <c r="E342">
        <f t="shared" si="111"/>
        <v>2820</v>
      </c>
      <c r="F342">
        <v>805</v>
      </c>
      <c r="G342">
        <f t="shared" si="85"/>
        <v>3</v>
      </c>
      <c r="H342">
        <f t="shared" si="76"/>
        <v>26</v>
      </c>
      <c r="I342">
        <v>41780</v>
      </c>
      <c r="J342">
        <f t="shared" si="116"/>
        <v>221</v>
      </c>
      <c r="K342">
        <f t="shared" si="97"/>
        <v>2703</v>
      </c>
      <c r="L342">
        <f t="shared" si="104"/>
        <v>2742.5348055941395</v>
      </c>
      <c r="M342">
        <f t="shared" si="112"/>
        <v>0.97020818377602303</v>
      </c>
      <c r="N342">
        <f t="shared" si="113"/>
        <v>0.98674860591436686</v>
      </c>
      <c r="O342">
        <f t="shared" si="114"/>
        <v>0.86520189713175677</v>
      </c>
      <c r="P342">
        <f t="shared" si="115"/>
        <v>0.85673534072900159</v>
      </c>
      <c r="Q342" s="6">
        <f t="shared" si="80"/>
        <v>-0.13479810286824323</v>
      </c>
      <c r="R342" s="6">
        <f t="shared" si="81"/>
        <v>-0.14326465927099841</v>
      </c>
    </row>
    <row r="343" spans="1:18" x14ac:dyDescent="0.3">
      <c r="A343" s="1">
        <v>44248</v>
      </c>
      <c r="B343">
        <f>SQRT(B344*B342)</f>
        <v>45418.31251819028</v>
      </c>
      <c r="C343">
        <f t="shared" si="86"/>
        <v>130.31251819027966</v>
      </c>
      <c r="D343">
        <f t="shared" si="103"/>
        <v>180.57142857142858</v>
      </c>
      <c r="E343">
        <f t="shared" si="111"/>
        <v>2738.3415247605881</v>
      </c>
      <c r="F343">
        <f>SQRT(F344*F342)</f>
        <v>807.49613002168621</v>
      </c>
      <c r="G343">
        <f t="shared" si="85"/>
        <v>2.4961300216862128</v>
      </c>
      <c r="H343">
        <f t="shared" si="76"/>
        <v>26.4986908453468</v>
      </c>
      <c r="I343">
        <f>SQRT(I344*I342)</f>
        <v>41950.153515809689</v>
      </c>
      <c r="J343">
        <f t="shared" si="116"/>
        <v>170.15351580968854</v>
      </c>
      <c r="K343">
        <f t="shared" si="97"/>
        <v>2660.662872358902</v>
      </c>
      <c r="L343">
        <f t="shared" ref="L343:L348" si="117">GEOMEAN(K340:K346)</f>
        <v>2731.4467704062999</v>
      </c>
      <c r="M343">
        <f t="shared" ref="M343:M348" si="118">K343/K342</f>
        <v>0.98433698570436623</v>
      </c>
      <c r="N343">
        <f t="shared" ref="N343:N348" si="119">L343/L342</f>
        <v>0.9959570120440322</v>
      </c>
      <c r="O343">
        <f t="shared" ref="O343:O348" si="120">L343/L336</f>
        <v>0.88453708776021656</v>
      </c>
      <c r="P343">
        <f t="shared" ref="P343:P348" si="121">K343/K336</f>
        <v>0.87208664056077223</v>
      </c>
      <c r="Q343" s="6">
        <f t="shared" si="80"/>
        <v>-0.11546291223978344</v>
      </c>
      <c r="R343" s="6">
        <f t="shared" si="81"/>
        <v>-0.12791335943922777</v>
      </c>
    </row>
    <row r="344" spans="1:18" x14ac:dyDescent="0.3">
      <c r="A344" s="1">
        <v>44249</v>
      </c>
      <c r="B344">
        <v>45549</v>
      </c>
      <c r="C344">
        <f t="shared" si="86"/>
        <v>130.68748180972034</v>
      </c>
      <c r="D344">
        <f t="shared" si="103"/>
        <v>178</v>
      </c>
      <c r="E344">
        <f t="shared" si="111"/>
        <v>2656</v>
      </c>
      <c r="F344">
        <v>810</v>
      </c>
      <c r="G344">
        <f t="shared" si="85"/>
        <v>2.5038699783137872</v>
      </c>
      <c r="H344">
        <f t="shared" si="76"/>
        <v>27</v>
      </c>
      <c r="I344">
        <v>42121</v>
      </c>
      <c r="J344">
        <f t="shared" si="116"/>
        <v>170.84648419031146</v>
      </c>
      <c r="K344">
        <f t="shared" si="97"/>
        <v>2618</v>
      </c>
      <c r="L344">
        <f t="shared" si="117"/>
        <v>2726.780860283101</v>
      </c>
      <c r="M344">
        <f t="shared" si="118"/>
        <v>0.98396532202477882</v>
      </c>
      <c r="N344">
        <f t="shared" si="119"/>
        <v>0.99829178068789348</v>
      </c>
      <c r="O344">
        <f t="shared" si="120"/>
        <v>0.90467244189988427</v>
      </c>
      <c r="P344">
        <f t="shared" si="121"/>
        <v>0.88866259334691111</v>
      </c>
      <c r="Q344" s="6">
        <f t="shared" si="80"/>
        <v>-9.5327558100115728E-2</v>
      </c>
      <c r="R344" s="6">
        <f t="shared" si="81"/>
        <v>-0.11133740665308889</v>
      </c>
    </row>
    <row r="345" spans="1:18" x14ac:dyDescent="0.3">
      <c r="A345" s="1">
        <v>44250</v>
      </c>
      <c r="B345">
        <v>45815</v>
      </c>
      <c r="C345">
        <f t="shared" si="86"/>
        <v>266</v>
      </c>
      <c r="D345">
        <f t="shared" si="103"/>
        <v>182.42857142857142</v>
      </c>
      <c r="E345">
        <f t="shared" si="111"/>
        <v>2505</v>
      </c>
      <c r="F345">
        <v>813</v>
      </c>
      <c r="G345">
        <f t="shared" si="85"/>
        <v>3</v>
      </c>
      <c r="H345">
        <f t="shared" si="76"/>
        <v>27</v>
      </c>
      <c r="I345">
        <v>42315</v>
      </c>
      <c r="J345">
        <f t="shared" si="116"/>
        <v>194</v>
      </c>
      <c r="K345">
        <f t="shared" si="97"/>
        <v>2687</v>
      </c>
      <c r="L345">
        <f t="shared" si="117"/>
        <v>2735.6425103089841</v>
      </c>
      <c r="M345">
        <f t="shared" si="118"/>
        <v>1.0263559969442322</v>
      </c>
      <c r="N345">
        <f t="shared" si="119"/>
        <v>1.0032498577920057</v>
      </c>
      <c r="O345">
        <f t="shared" si="120"/>
        <v>0.92833688276151927</v>
      </c>
      <c r="P345">
        <f t="shared" si="121"/>
        <v>0.91084745762711861</v>
      </c>
      <c r="Q345" s="6">
        <f t="shared" si="80"/>
        <v>-7.1663117238480734E-2</v>
      </c>
      <c r="R345" s="6">
        <f t="shared" si="81"/>
        <v>-8.9152542372881394E-2</v>
      </c>
    </row>
    <row r="346" spans="1:18" x14ac:dyDescent="0.3">
      <c r="A346" s="1">
        <v>44251</v>
      </c>
      <c r="B346">
        <v>46064</v>
      </c>
      <c r="C346">
        <f t="shared" si="86"/>
        <v>249</v>
      </c>
      <c r="D346">
        <f t="shared" si="103"/>
        <v>179.71428571428572</v>
      </c>
      <c r="E346">
        <f t="shared" si="111"/>
        <v>2510</v>
      </c>
      <c r="F346">
        <v>819</v>
      </c>
      <c r="G346">
        <f t="shared" si="85"/>
        <v>6</v>
      </c>
      <c r="H346">
        <f t="shared" si="76"/>
        <v>29</v>
      </c>
      <c r="I346">
        <v>42429</v>
      </c>
      <c r="J346">
        <f t="shared" si="116"/>
        <v>114</v>
      </c>
      <c r="K346">
        <f t="shared" si="97"/>
        <v>2816</v>
      </c>
      <c r="L346">
        <f t="shared" si="117"/>
        <v>2753.3670411021035</v>
      </c>
      <c r="M346">
        <f t="shared" si="118"/>
        <v>1.048008931894306</v>
      </c>
      <c r="N346">
        <f t="shared" si="119"/>
        <v>1.0064791107486912</v>
      </c>
      <c r="O346">
        <f t="shared" si="120"/>
        <v>0.95522064903576953</v>
      </c>
      <c r="P346">
        <f t="shared" si="121"/>
        <v>0.97204004142216083</v>
      </c>
      <c r="Q346" s="6">
        <f t="shared" si="80"/>
        <v>-4.4779350964230469E-2</v>
      </c>
      <c r="R346" s="6">
        <f t="shared" si="81"/>
        <v>-2.7959958577839172E-2</v>
      </c>
    </row>
    <row r="347" spans="1:18" x14ac:dyDescent="0.3">
      <c r="A347" s="1">
        <v>44252</v>
      </c>
      <c r="B347">
        <v>46241</v>
      </c>
      <c r="C347">
        <f t="shared" si="86"/>
        <v>177</v>
      </c>
      <c r="D347">
        <f t="shared" si="103"/>
        <v>176.86523271598708</v>
      </c>
      <c r="E347">
        <f t="shared" si="111"/>
        <v>2440</v>
      </c>
      <c r="F347">
        <v>824</v>
      </c>
      <c r="G347">
        <f t="shared" si="85"/>
        <v>5</v>
      </c>
      <c r="H347">
        <f t="shared" si="76"/>
        <v>23</v>
      </c>
      <c r="I347">
        <v>42593</v>
      </c>
      <c r="J347">
        <f t="shared" si="116"/>
        <v>164</v>
      </c>
      <c r="K347">
        <f t="shared" si="97"/>
        <v>2824</v>
      </c>
      <c r="L347">
        <f t="shared" si="117"/>
        <v>2772.2596139957091</v>
      </c>
      <c r="M347">
        <f t="shared" si="118"/>
        <v>1.0028409090909092</v>
      </c>
      <c r="N347">
        <f t="shared" si="119"/>
        <v>1.0068616252797316</v>
      </c>
      <c r="O347">
        <f t="shared" si="120"/>
        <v>0.9807650287805163</v>
      </c>
      <c r="P347">
        <f t="shared" si="121"/>
        <v>0.98810356892932116</v>
      </c>
      <c r="Q347" s="6">
        <f t="shared" si="80"/>
        <v>-1.9234971219483699E-2</v>
      </c>
      <c r="R347" s="6">
        <f t="shared" si="81"/>
        <v>-1.1896431070678837E-2</v>
      </c>
    </row>
    <row r="348" spans="1:18" x14ac:dyDescent="0.3">
      <c r="A348" s="1">
        <v>44253</v>
      </c>
      <c r="B348">
        <v>46424</v>
      </c>
      <c r="C348">
        <f t="shared" si="86"/>
        <v>183</v>
      </c>
      <c r="D348">
        <f t="shared" si="103"/>
        <v>174</v>
      </c>
      <c r="E348">
        <f t="shared" si="111"/>
        <v>2366</v>
      </c>
      <c r="F348">
        <v>829</v>
      </c>
      <c r="G348">
        <f t="shared" si="85"/>
        <v>5</v>
      </c>
      <c r="H348">
        <f t="shared" si="76"/>
        <v>27</v>
      </c>
      <c r="I348">
        <v>42745</v>
      </c>
      <c r="J348">
        <f t="shared" si="116"/>
        <v>152</v>
      </c>
      <c r="K348">
        <f t="shared" si="97"/>
        <v>2850</v>
      </c>
      <c r="L348">
        <f t="shared" si="117"/>
        <v>2792.3891393857398</v>
      </c>
      <c r="M348">
        <f t="shared" si="118"/>
        <v>1.0092067988668556</v>
      </c>
      <c r="N348">
        <f t="shared" si="119"/>
        <v>1.0072610535061028</v>
      </c>
      <c r="O348">
        <f t="shared" si="120"/>
        <v>1.004685914956829</v>
      </c>
      <c r="P348">
        <f t="shared" si="121"/>
        <v>1.0229720028715004</v>
      </c>
      <c r="Q348" s="6">
        <f t="shared" si="80"/>
        <v>4.6859149568290182E-3</v>
      </c>
      <c r="R348" s="6">
        <f t="shared" si="81"/>
        <v>2.2972002871500363E-2</v>
      </c>
    </row>
    <row r="349" spans="1:18" x14ac:dyDescent="0.3">
      <c r="A349" s="1">
        <v>44254</v>
      </c>
      <c r="B349">
        <v>46546</v>
      </c>
      <c r="C349">
        <f t="shared" si="86"/>
        <v>122</v>
      </c>
      <c r="D349">
        <f t="shared" si="103"/>
        <v>169.14285714285714</v>
      </c>
      <c r="E349">
        <f t="shared" si="111"/>
        <v>2366</v>
      </c>
      <c r="F349">
        <v>831</v>
      </c>
      <c r="G349">
        <f t="shared" si="85"/>
        <v>2</v>
      </c>
      <c r="H349">
        <f t="shared" ref="H349:H412" si="122">SUM(G343:G349)</f>
        <v>26</v>
      </c>
      <c r="I349">
        <v>42887</v>
      </c>
      <c r="J349">
        <f t="shared" si="116"/>
        <v>142</v>
      </c>
      <c r="K349">
        <f t="shared" si="97"/>
        <v>2828</v>
      </c>
      <c r="L349">
        <f t="shared" ref="L349" si="123">GEOMEAN(K346:K352)</f>
        <v>2812.7238994515219</v>
      </c>
      <c r="M349">
        <f t="shared" ref="M349" si="124">K349/K348</f>
        <v>0.99228070175438599</v>
      </c>
      <c r="N349">
        <f t="shared" ref="N349" si="125">L349/L348</f>
        <v>1.0072822085500073</v>
      </c>
      <c r="O349">
        <f t="shared" ref="O349" si="126">L349/L342</f>
        <v>1.025592781434975</v>
      </c>
      <c r="P349">
        <f t="shared" ref="P349" si="127">K349/K342</f>
        <v>1.0462449130595635</v>
      </c>
      <c r="Q349" s="6">
        <f t="shared" si="80"/>
        <v>2.5592781434975009E-2</v>
      </c>
      <c r="R349" s="6">
        <f t="shared" si="81"/>
        <v>4.6244913059563464E-2</v>
      </c>
    </row>
    <row r="350" spans="1:18" x14ac:dyDescent="0.3">
      <c r="A350" s="1">
        <v>44255</v>
      </c>
      <c r="B350">
        <f>SQRT(B351*B349)</f>
        <v>46656.369147202189</v>
      </c>
      <c r="C350">
        <f t="shared" si="86"/>
        <v>110.3691472021892</v>
      </c>
      <c r="D350">
        <f t="shared" si="103"/>
        <v>153.71428571428572</v>
      </c>
      <c r="E350">
        <f t="shared" si="111"/>
        <v>2369.4984065413664</v>
      </c>
      <c r="F350">
        <f>SQRT(F351*F349)</f>
        <v>831.99939903824452</v>
      </c>
      <c r="G350">
        <f t="shared" si="85"/>
        <v>0.99939903824451903</v>
      </c>
      <c r="H350">
        <f t="shared" si="122"/>
        <v>24.503269016558306</v>
      </c>
      <c r="I350">
        <f>SQRT(I351*I349)</f>
        <v>43033.250632505093</v>
      </c>
      <c r="J350">
        <f t="shared" si="116"/>
        <v>146.25063250509265</v>
      </c>
      <c r="K350">
        <f t="shared" si="97"/>
        <v>2791.1191156588538</v>
      </c>
      <c r="L350">
        <f t="shared" ref="L350:L355" si="128">GEOMEAN(K347:K353)</f>
        <v>2813.5792643597165</v>
      </c>
      <c r="M350">
        <f t="shared" ref="M350:M353" si="129">K350/K349</f>
        <v>0.98695866890341366</v>
      </c>
      <c r="N350">
        <f t="shared" ref="N350:N353" si="130">L350/L349</f>
        <v>1.0003041055356914</v>
      </c>
      <c r="O350">
        <f t="shared" ref="O350:O353" si="131">L350/L343</f>
        <v>1.0300692273571925</v>
      </c>
      <c r="P350">
        <f t="shared" ref="P350:P353" si="132">K350/K343</f>
        <v>1.0490314818368145</v>
      </c>
      <c r="Q350" s="6">
        <f t="shared" ref="Q350:Q413" si="133">O350-1</f>
        <v>3.0069227357192529E-2</v>
      </c>
      <c r="R350" s="6">
        <f t="shared" ref="R350:R413" si="134">P350-1</f>
        <v>4.9031481836814494E-2</v>
      </c>
    </row>
    <row r="351" spans="1:18" x14ac:dyDescent="0.3">
      <c r="A351" s="1">
        <v>44256</v>
      </c>
      <c r="B351">
        <v>46767</v>
      </c>
      <c r="C351">
        <f t="shared" si="86"/>
        <v>110.6308527978108</v>
      </c>
      <c r="D351">
        <f t="shared" si="103"/>
        <v>132.14285714285714</v>
      </c>
      <c r="E351">
        <f t="shared" si="111"/>
        <v>2373</v>
      </c>
      <c r="F351">
        <v>833</v>
      </c>
      <c r="G351">
        <f t="shared" si="85"/>
        <v>1.000600961755481</v>
      </c>
      <c r="H351">
        <f t="shared" si="122"/>
        <v>23</v>
      </c>
      <c r="I351">
        <v>43180</v>
      </c>
      <c r="J351">
        <f t="shared" si="116"/>
        <v>146.74936749490735</v>
      </c>
      <c r="K351">
        <f t="shared" si="97"/>
        <v>2754</v>
      </c>
      <c r="L351">
        <f t="shared" si="128"/>
        <v>2798.9785864735222</v>
      </c>
      <c r="M351">
        <f t="shared" si="129"/>
        <v>0.98670099192449123</v>
      </c>
      <c r="N351">
        <f t="shared" si="130"/>
        <v>0.99481063921989166</v>
      </c>
      <c r="O351">
        <f t="shared" si="131"/>
        <v>1.0264772748122215</v>
      </c>
      <c r="P351">
        <f t="shared" si="132"/>
        <v>1.051948051948052</v>
      </c>
      <c r="Q351" s="6">
        <f t="shared" si="133"/>
        <v>2.6477274812221507E-2</v>
      </c>
      <c r="R351" s="6">
        <f t="shared" si="134"/>
        <v>5.1948051948051965E-2</v>
      </c>
    </row>
    <row r="352" spans="1:18" x14ac:dyDescent="0.3">
      <c r="A352" s="1">
        <v>44257</v>
      </c>
      <c r="B352">
        <v>46999</v>
      </c>
      <c r="C352">
        <f t="shared" si="86"/>
        <v>232</v>
      </c>
      <c r="D352">
        <f t="shared" si="103"/>
        <v>166</v>
      </c>
      <c r="E352">
        <f t="shared" si="111"/>
        <v>2358</v>
      </c>
      <c r="F352">
        <v>837</v>
      </c>
      <c r="G352">
        <f t="shared" si="85"/>
        <v>4</v>
      </c>
      <c r="H352">
        <f t="shared" si="122"/>
        <v>24</v>
      </c>
      <c r="I352">
        <v>43335</v>
      </c>
      <c r="J352">
        <f t="shared" si="116"/>
        <v>155</v>
      </c>
      <c r="K352">
        <f t="shared" si="97"/>
        <v>2827</v>
      </c>
      <c r="L352">
        <f t="shared" si="128"/>
        <v>2817.8150531626575</v>
      </c>
      <c r="M352">
        <f t="shared" si="129"/>
        <v>1.0265068990559187</v>
      </c>
      <c r="N352">
        <f t="shared" si="130"/>
        <v>1.0067297644862898</v>
      </c>
      <c r="O352">
        <f t="shared" si="131"/>
        <v>1.0300377489178556</v>
      </c>
      <c r="P352">
        <f t="shared" si="132"/>
        <v>1.0521027167845181</v>
      </c>
      <c r="Q352" s="6">
        <f t="shared" si="133"/>
        <v>3.00377489178556E-2</v>
      </c>
      <c r="R352" s="6">
        <f t="shared" si="134"/>
        <v>5.2102716784518055E-2</v>
      </c>
    </row>
    <row r="353" spans="1:18" x14ac:dyDescent="0.3">
      <c r="A353" s="1">
        <v>44258</v>
      </c>
      <c r="B353">
        <v>47140</v>
      </c>
      <c r="C353">
        <f t="shared" si="86"/>
        <v>141</v>
      </c>
      <c r="D353">
        <f t="shared" si="103"/>
        <v>167.28571428571428</v>
      </c>
      <c r="E353">
        <f t="shared" si="111"/>
        <v>2340</v>
      </c>
      <c r="F353">
        <v>840</v>
      </c>
      <c r="G353">
        <f t="shared" si="85"/>
        <v>3</v>
      </c>
      <c r="H353">
        <f t="shared" si="122"/>
        <v>21</v>
      </c>
      <c r="I353">
        <v>43478</v>
      </c>
      <c r="J353">
        <f t="shared" si="116"/>
        <v>143</v>
      </c>
      <c r="K353">
        <f t="shared" si="97"/>
        <v>2822</v>
      </c>
      <c r="L353">
        <f t="shared" si="128"/>
        <v>2836.6494070923336</v>
      </c>
      <c r="M353">
        <f t="shared" si="129"/>
        <v>0.99823134064379204</v>
      </c>
      <c r="N353">
        <f t="shared" si="130"/>
        <v>1.0066840277215983</v>
      </c>
      <c r="O353">
        <f t="shared" si="131"/>
        <v>1.0302474623786062</v>
      </c>
      <c r="P353">
        <f t="shared" si="132"/>
        <v>1.0021306818181819</v>
      </c>
      <c r="Q353" s="6">
        <f t="shared" si="133"/>
        <v>3.0247462378606205E-2</v>
      </c>
      <c r="R353" s="6">
        <f t="shared" si="134"/>
        <v>2.1306818181818787E-3</v>
      </c>
    </row>
    <row r="354" spans="1:18" x14ac:dyDescent="0.3">
      <c r="A354" s="1">
        <v>44259</v>
      </c>
      <c r="B354">
        <v>47166</v>
      </c>
      <c r="C354">
        <f t="shared" si="86"/>
        <v>26</v>
      </c>
      <c r="D354">
        <f t="shared" si="103"/>
        <v>170.63474690669682</v>
      </c>
      <c r="E354">
        <f t="shared" si="111"/>
        <v>2171</v>
      </c>
      <c r="F354">
        <v>845</v>
      </c>
      <c r="G354">
        <f t="shared" si="85"/>
        <v>5</v>
      </c>
      <c r="H354">
        <f t="shared" si="122"/>
        <v>21</v>
      </c>
      <c r="I354">
        <v>43598</v>
      </c>
      <c r="J354">
        <f t="shared" si="116"/>
        <v>120</v>
      </c>
      <c r="K354">
        <f t="shared" si="97"/>
        <v>2723</v>
      </c>
      <c r="L354">
        <f t="shared" si="128"/>
        <v>2859.7323446370774</v>
      </c>
      <c r="M354">
        <f t="shared" ref="M354:M355" si="135">K354/K353</f>
        <v>0.96491849751948977</v>
      </c>
      <c r="N354">
        <f t="shared" ref="N354:N355" si="136">L354/L353</f>
        <v>1.008137395297082</v>
      </c>
      <c r="O354">
        <f t="shared" ref="O354:O355" si="137">L354/L347</f>
        <v>1.0315528640246259</v>
      </c>
      <c r="P354">
        <f t="shared" ref="P354:P355" si="138">K354/K347</f>
        <v>0.96423512747875351</v>
      </c>
      <c r="Q354" s="6">
        <f t="shared" si="133"/>
        <v>3.1552864024625871E-2</v>
      </c>
      <c r="R354" s="6">
        <f t="shared" si="134"/>
        <v>-3.5764872521246494E-2</v>
      </c>
    </row>
    <row r="355" spans="1:18" x14ac:dyDescent="0.3">
      <c r="A355" s="1">
        <v>44260</v>
      </c>
      <c r="B355">
        <v>47586</v>
      </c>
      <c r="C355">
        <f t="shared" si="86"/>
        <v>420</v>
      </c>
      <c r="D355">
        <f t="shared" si="103"/>
        <v>174</v>
      </c>
      <c r="E355">
        <f t="shared" si="111"/>
        <v>2439</v>
      </c>
      <c r="F355">
        <v>846</v>
      </c>
      <c r="G355">
        <f t="shared" si="85"/>
        <v>1</v>
      </c>
      <c r="H355">
        <f t="shared" si="122"/>
        <v>17</v>
      </c>
      <c r="I355">
        <v>43753</v>
      </c>
      <c r="J355">
        <f t="shared" si="116"/>
        <v>155</v>
      </c>
      <c r="K355">
        <f t="shared" si="97"/>
        <v>2987</v>
      </c>
      <c r="L355">
        <f t="shared" si="128"/>
        <v>2887.2579256496483</v>
      </c>
      <c r="M355">
        <f t="shared" si="135"/>
        <v>1.0969518912963643</v>
      </c>
      <c r="N355">
        <f t="shared" si="136"/>
        <v>1.009625229810122</v>
      </c>
      <c r="O355">
        <f t="shared" si="137"/>
        <v>1.0339740564543154</v>
      </c>
      <c r="P355">
        <f t="shared" si="138"/>
        <v>1.0480701754385966</v>
      </c>
      <c r="Q355" s="6">
        <f t="shared" si="133"/>
        <v>3.3974056454315393E-2</v>
      </c>
      <c r="R355" s="6">
        <f t="shared" si="134"/>
        <v>4.8070175438596596E-2</v>
      </c>
    </row>
    <row r="356" spans="1:18" x14ac:dyDescent="0.3">
      <c r="A356" s="1">
        <v>44261</v>
      </c>
      <c r="B356">
        <v>47717</v>
      </c>
      <c r="C356">
        <f t="shared" si="86"/>
        <v>131</v>
      </c>
      <c r="D356">
        <f t="shared" si="103"/>
        <v>177.14285714285714</v>
      </c>
      <c r="E356">
        <f t="shared" si="111"/>
        <v>2429</v>
      </c>
      <c r="F356">
        <v>847</v>
      </c>
      <c r="G356">
        <f t="shared" si="85"/>
        <v>1</v>
      </c>
      <c r="H356">
        <f t="shared" si="122"/>
        <v>16</v>
      </c>
      <c r="I356">
        <v>43907</v>
      </c>
      <c r="J356">
        <f t="shared" si="116"/>
        <v>154</v>
      </c>
      <c r="K356">
        <f t="shared" si="97"/>
        <v>2963</v>
      </c>
      <c r="L356">
        <f t="shared" ref="L356:L420" si="139">GEOMEAN(K353:K359)</f>
        <v>2916.1405878164105</v>
      </c>
      <c r="M356">
        <f t="shared" ref="M356:M358" si="140">K356/K355</f>
        <v>0.99196518245731502</v>
      </c>
      <c r="N356">
        <f t="shared" ref="N356:N358" si="141">L356/L355</f>
        <v>1.0100034922097454</v>
      </c>
      <c r="O356">
        <f t="shared" ref="O356:O358" si="142">L356/L349</f>
        <v>1.0367674510765363</v>
      </c>
      <c r="P356">
        <f t="shared" ref="P356:P358" si="143">K356/K349</f>
        <v>1.0477369165487977</v>
      </c>
      <c r="Q356" s="6">
        <f t="shared" si="133"/>
        <v>3.6767451076536339E-2</v>
      </c>
      <c r="R356" s="6">
        <f t="shared" si="134"/>
        <v>4.7736916548797748E-2</v>
      </c>
    </row>
    <row r="357" spans="1:18" x14ac:dyDescent="0.3">
      <c r="A357" s="1">
        <v>44262</v>
      </c>
      <c r="B357">
        <f>SQRT(B358*B356)</f>
        <v>47850.812375549067</v>
      </c>
      <c r="C357">
        <f t="shared" si="86"/>
        <v>133.81237554906693</v>
      </c>
      <c r="D357">
        <f t="shared" ref="D357:D417" si="144">AVERAGE(C354:C360)</f>
        <v>184</v>
      </c>
      <c r="E357">
        <f t="shared" si="111"/>
        <v>2432.4998573587873</v>
      </c>
      <c r="F357">
        <f>SQRT(F358*F356)</f>
        <v>850.49279832341904</v>
      </c>
      <c r="G357">
        <f t="shared" si="85"/>
        <v>3.4927983234190378</v>
      </c>
      <c r="H357">
        <f t="shared" si="122"/>
        <v>18.493399285174519</v>
      </c>
      <c r="I357">
        <f>SQRT(I358*I356)</f>
        <v>44046.279093698708</v>
      </c>
      <c r="J357">
        <f t="shared" si="116"/>
        <v>139.27909369870758</v>
      </c>
      <c r="K357">
        <f t="shared" si="97"/>
        <v>2954.0404835269437</v>
      </c>
      <c r="L357">
        <f t="shared" si="139"/>
        <v>2951.8546223617323</v>
      </c>
      <c r="M357">
        <f t="shared" si="140"/>
        <v>0.99697620098783113</v>
      </c>
      <c r="N357">
        <f t="shared" si="141"/>
        <v>1.0122470208379302</v>
      </c>
      <c r="O357">
        <f t="shared" si="142"/>
        <v>1.0491457126349994</v>
      </c>
      <c r="P357">
        <f t="shared" si="143"/>
        <v>1.0583713417869061</v>
      </c>
      <c r="Q357" s="6">
        <f t="shared" si="133"/>
        <v>4.914571263499945E-2</v>
      </c>
      <c r="R357" s="6">
        <f t="shared" si="134"/>
        <v>5.8371341786906061E-2</v>
      </c>
    </row>
    <row r="358" spans="1:18" x14ac:dyDescent="0.3">
      <c r="A358" s="1">
        <v>44263</v>
      </c>
      <c r="B358">
        <v>47985</v>
      </c>
      <c r="C358">
        <f t="shared" si="86"/>
        <v>134.18762445093307</v>
      </c>
      <c r="D358">
        <f t="shared" si="144"/>
        <v>218.57142857142858</v>
      </c>
      <c r="E358">
        <f t="shared" si="111"/>
        <v>2436</v>
      </c>
      <c r="F358">
        <v>854</v>
      </c>
      <c r="G358">
        <f t="shared" si="85"/>
        <v>3.5072016765809622</v>
      </c>
      <c r="H358">
        <f t="shared" si="122"/>
        <v>21</v>
      </c>
      <c r="I358">
        <v>44186</v>
      </c>
      <c r="J358">
        <f t="shared" si="116"/>
        <v>139.72090630129242</v>
      </c>
      <c r="K358">
        <f t="shared" si="97"/>
        <v>2945</v>
      </c>
      <c r="L358">
        <f t="shared" si="139"/>
        <v>3015.5631349954861</v>
      </c>
      <c r="M358">
        <f t="shared" si="140"/>
        <v>0.99693962097765498</v>
      </c>
      <c r="N358">
        <f t="shared" si="141"/>
        <v>1.0215825373482592</v>
      </c>
      <c r="O358">
        <f t="shared" si="142"/>
        <v>1.0773798519104936</v>
      </c>
      <c r="P358">
        <f t="shared" si="143"/>
        <v>1.0693536673928832</v>
      </c>
      <c r="Q358" s="6">
        <f t="shared" si="133"/>
        <v>7.7379851910493569E-2</v>
      </c>
      <c r="R358" s="6">
        <f t="shared" si="134"/>
        <v>6.9353667392883178E-2</v>
      </c>
    </row>
    <row r="359" spans="1:18" x14ac:dyDescent="0.3">
      <c r="A359" s="1">
        <v>44264</v>
      </c>
      <c r="B359">
        <v>48239</v>
      </c>
      <c r="C359">
        <f t="shared" si="86"/>
        <v>254</v>
      </c>
      <c r="D359">
        <f t="shared" si="144"/>
        <v>203.57142857142858</v>
      </c>
      <c r="E359">
        <f t="shared" si="111"/>
        <v>2424</v>
      </c>
      <c r="F359">
        <v>858</v>
      </c>
      <c r="G359">
        <f t="shared" si="85"/>
        <v>4</v>
      </c>
      <c r="H359">
        <f t="shared" si="122"/>
        <v>21</v>
      </c>
      <c r="I359">
        <v>44350</v>
      </c>
      <c r="J359">
        <f t="shared" si="116"/>
        <v>164</v>
      </c>
      <c r="K359">
        <f t="shared" si="97"/>
        <v>3031</v>
      </c>
      <c r="L359">
        <f t="shared" si="139"/>
        <v>3059.7261932295169</v>
      </c>
      <c r="M359">
        <f t="shared" ref="M359" si="145">K359/K358</f>
        <v>1.0292020373514432</v>
      </c>
      <c r="N359">
        <f t="shared" ref="N359" si="146">L359/L358</f>
        <v>1.0146450451398348</v>
      </c>
      <c r="O359">
        <f t="shared" ref="O359" si="147">L359/L352</f>
        <v>1.0858506096045386</v>
      </c>
      <c r="P359">
        <f t="shared" ref="P359" si="148">K359/K352</f>
        <v>1.0721613017332863</v>
      </c>
      <c r="Q359" s="6">
        <f t="shared" si="133"/>
        <v>8.5850609604538608E-2</v>
      </c>
      <c r="R359" s="6">
        <f t="shared" si="134"/>
        <v>7.2161301733286276E-2</v>
      </c>
    </row>
    <row r="360" spans="1:18" x14ac:dyDescent="0.3">
      <c r="A360" s="1">
        <v>44265</v>
      </c>
      <c r="B360">
        <v>48428</v>
      </c>
      <c r="C360">
        <f t="shared" si="86"/>
        <v>189</v>
      </c>
      <c r="D360">
        <f t="shared" si="144"/>
        <v>226.28571428571428</v>
      </c>
      <c r="E360">
        <f t="shared" si="111"/>
        <v>2364</v>
      </c>
      <c r="F360">
        <v>859</v>
      </c>
      <c r="G360">
        <f t="shared" si="85"/>
        <v>1</v>
      </c>
      <c r="H360">
        <f t="shared" si="122"/>
        <v>19</v>
      </c>
      <c r="I360">
        <v>44496</v>
      </c>
      <c r="J360">
        <f t="shared" si="116"/>
        <v>146</v>
      </c>
      <c r="K360">
        <f t="shared" si="97"/>
        <v>3073</v>
      </c>
      <c r="L360">
        <f t="shared" si="139"/>
        <v>3125.2833946911164</v>
      </c>
      <c r="M360">
        <f t="shared" ref="M360:M425" si="149">K360/K359</f>
        <v>1.0138568129330254</v>
      </c>
      <c r="N360">
        <f t="shared" ref="N360:N425" si="150">L360/L359</f>
        <v>1.021425839216157</v>
      </c>
      <c r="O360">
        <f t="shared" ref="O360:O425" si="151">L360/L353</f>
        <v>1.1017517310659279</v>
      </c>
      <c r="P360">
        <f t="shared" ref="P360:P425" si="152">K360/K353</f>
        <v>1.0889440113394755</v>
      </c>
      <c r="Q360" s="6">
        <f t="shared" si="133"/>
        <v>0.10175173106592794</v>
      </c>
      <c r="R360" s="6">
        <f t="shared" si="134"/>
        <v>8.8944011339475493E-2</v>
      </c>
    </row>
    <row r="361" spans="1:18" x14ac:dyDescent="0.3">
      <c r="A361" s="1">
        <v>44266</v>
      </c>
      <c r="B361">
        <v>48696</v>
      </c>
      <c r="C361">
        <f t="shared" si="86"/>
        <v>268</v>
      </c>
      <c r="D361">
        <f t="shared" si="144"/>
        <v>237.74614539334911</v>
      </c>
      <c r="E361">
        <f t="shared" si="111"/>
        <v>2455</v>
      </c>
      <c r="F361">
        <v>864</v>
      </c>
      <c r="G361">
        <f t="shared" si="85"/>
        <v>5</v>
      </c>
      <c r="H361">
        <f t="shared" si="122"/>
        <v>19</v>
      </c>
      <c r="I361">
        <v>44670</v>
      </c>
      <c r="J361">
        <f t="shared" si="116"/>
        <v>174</v>
      </c>
      <c r="K361">
        <f t="shared" si="97"/>
        <v>3162</v>
      </c>
      <c r="L361">
        <f t="shared" si="139"/>
        <v>3201.7010814409882</v>
      </c>
      <c r="M361">
        <f t="shared" si="149"/>
        <v>1.0289619264562317</v>
      </c>
      <c r="N361">
        <f t="shared" si="150"/>
        <v>1.0244514423490945</v>
      </c>
      <c r="O361">
        <f t="shared" si="151"/>
        <v>1.1195806794454777</v>
      </c>
      <c r="P361">
        <f t="shared" si="152"/>
        <v>1.1612192434814543</v>
      </c>
      <c r="Q361" s="6">
        <f t="shared" si="133"/>
        <v>0.11958067944547768</v>
      </c>
      <c r="R361" s="6">
        <f t="shared" si="134"/>
        <v>0.16121924348145433</v>
      </c>
    </row>
    <row r="362" spans="1:18" x14ac:dyDescent="0.3">
      <c r="A362" s="1">
        <v>44267</v>
      </c>
      <c r="B362">
        <v>49011</v>
      </c>
      <c r="C362">
        <f t="shared" si="86"/>
        <v>315</v>
      </c>
      <c r="D362">
        <f t="shared" si="144"/>
        <v>249.28571428571428</v>
      </c>
      <c r="E362">
        <f t="shared" si="111"/>
        <v>2587</v>
      </c>
      <c r="F362">
        <v>868</v>
      </c>
      <c r="G362">
        <f t="shared" si="85"/>
        <v>4</v>
      </c>
      <c r="H362">
        <f t="shared" si="122"/>
        <v>22</v>
      </c>
      <c r="I362">
        <v>44836</v>
      </c>
      <c r="J362">
        <f t="shared" si="116"/>
        <v>166</v>
      </c>
      <c r="K362">
        <f t="shared" si="97"/>
        <v>3307</v>
      </c>
      <c r="L362">
        <f t="shared" si="139"/>
        <v>3289.6308685679073</v>
      </c>
      <c r="M362">
        <f t="shared" si="149"/>
        <v>1.0458570524984188</v>
      </c>
      <c r="N362">
        <f t="shared" si="150"/>
        <v>1.0274634592331602</v>
      </c>
      <c r="O362">
        <f t="shared" si="151"/>
        <v>1.1393616203608561</v>
      </c>
      <c r="P362">
        <f t="shared" si="152"/>
        <v>1.107130900569133</v>
      </c>
      <c r="Q362" s="6">
        <f t="shared" si="133"/>
        <v>0.13936162036085609</v>
      </c>
      <c r="R362" s="6">
        <f t="shared" si="134"/>
        <v>0.10713090056913299</v>
      </c>
    </row>
    <row r="363" spans="1:18" x14ac:dyDescent="0.3">
      <c r="A363" s="1">
        <v>44268</v>
      </c>
      <c r="B363">
        <v>49301</v>
      </c>
      <c r="C363">
        <f t="shared" si="86"/>
        <v>290</v>
      </c>
      <c r="D363">
        <f t="shared" si="144"/>
        <v>255.14285714285714</v>
      </c>
      <c r="E363">
        <f t="shared" si="111"/>
        <v>2755</v>
      </c>
      <c r="F363">
        <v>872</v>
      </c>
      <c r="G363">
        <f t="shared" si="85"/>
        <v>4</v>
      </c>
      <c r="H363">
        <f t="shared" si="122"/>
        <v>25</v>
      </c>
      <c r="I363">
        <v>44992</v>
      </c>
      <c r="J363">
        <f t="shared" si="116"/>
        <v>156</v>
      </c>
      <c r="K363">
        <f t="shared" si="97"/>
        <v>3437</v>
      </c>
      <c r="L363">
        <f t="shared" si="139"/>
        <v>3382.2167575571107</v>
      </c>
      <c r="M363">
        <f t="shared" si="149"/>
        <v>1.039310553371636</v>
      </c>
      <c r="N363">
        <f t="shared" si="150"/>
        <v>1.0281447653819924</v>
      </c>
      <c r="O363">
        <f t="shared" si="151"/>
        <v>1.1598263717764359</v>
      </c>
      <c r="P363">
        <f t="shared" si="152"/>
        <v>1.1599730003374957</v>
      </c>
      <c r="Q363" s="6">
        <f t="shared" si="133"/>
        <v>0.15982637177643588</v>
      </c>
      <c r="R363" s="6">
        <f t="shared" si="134"/>
        <v>0.15997300033749573</v>
      </c>
    </row>
    <row r="364" spans="1:18" x14ac:dyDescent="0.3">
      <c r="A364" s="1">
        <v>44269</v>
      </c>
      <c r="B364">
        <f>SQRT(B365*B363)</f>
        <v>49515.035393302511</v>
      </c>
      <c r="C364">
        <f t="shared" si="86"/>
        <v>214.03539330251078</v>
      </c>
      <c r="D364">
        <f t="shared" si="144"/>
        <v>241.14285714285714</v>
      </c>
      <c r="E364">
        <f t="shared" si="111"/>
        <v>2858.6662461003216</v>
      </c>
      <c r="F364">
        <f>SQRT(F365*F363)</f>
        <v>876.98574674848624</v>
      </c>
      <c r="G364">
        <f t="shared" si="85"/>
        <v>4.9857467484862354</v>
      </c>
      <c r="H364">
        <f t="shared" si="122"/>
        <v>26.492948425067198</v>
      </c>
      <c r="I364">
        <f>SQRT(I365*I363)</f>
        <v>45139.757376397138</v>
      </c>
      <c r="J364">
        <f t="shared" si="116"/>
        <v>147.7573763971377</v>
      </c>
      <c r="K364">
        <f t="shared" si="97"/>
        <v>3498.2922701568896</v>
      </c>
      <c r="L364">
        <f t="shared" si="139"/>
        <v>3463.8046626579644</v>
      </c>
      <c r="M364">
        <f t="shared" si="149"/>
        <v>1.0178330724925486</v>
      </c>
      <c r="N364">
        <f t="shared" si="150"/>
        <v>1.0241226127564287</v>
      </c>
      <c r="O364">
        <f t="shared" si="151"/>
        <v>1.1734333514997528</v>
      </c>
      <c r="P364">
        <f t="shared" si="152"/>
        <v>1.1842397860371034</v>
      </c>
      <c r="Q364" s="6">
        <f t="shared" si="133"/>
        <v>0.17343335149975281</v>
      </c>
      <c r="R364" s="6">
        <f t="shared" si="134"/>
        <v>0.18423978603710345</v>
      </c>
    </row>
    <row r="365" spans="1:18" x14ac:dyDescent="0.3">
      <c r="A365" s="1">
        <v>44270</v>
      </c>
      <c r="B365">
        <v>49730</v>
      </c>
      <c r="C365">
        <f t="shared" si="86"/>
        <v>214.96460669748922</v>
      </c>
      <c r="D365">
        <f t="shared" si="144"/>
        <v>247.36167517580907</v>
      </c>
      <c r="E365">
        <f t="shared" si="111"/>
        <v>2963</v>
      </c>
      <c r="F365">
        <v>882</v>
      </c>
      <c r="G365">
        <f t="shared" si="85"/>
        <v>5.0142532515137646</v>
      </c>
      <c r="H365">
        <f t="shared" si="122"/>
        <v>28</v>
      </c>
      <c r="I365">
        <v>45288</v>
      </c>
      <c r="J365">
        <f t="shared" si="116"/>
        <v>148.2426236028623</v>
      </c>
      <c r="K365">
        <f t="shared" si="97"/>
        <v>3560</v>
      </c>
      <c r="L365">
        <f t="shared" si="139"/>
        <v>3554.5228054167774</v>
      </c>
      <c r="M365">
        <f t="shared" si="149"/>
        <v>1.0176393866142988</v>
      </c>
      <c r="N365">
        <f t="shared" si="150"/>
        <v>1.0261903171783364</v>
      </c>
      <c r="O365">
        <f t="shared" si="151"/>
        <v>1.1787260442889378</v>
      </c>
      <c r="P365">
        <f t="shared" si="152"/>
        <v>1.2088285229202038</v>
      </c>
      <c r="Q365" s="6">
        <f t="shared" si="133"/>
        <v>0.17872604428893779</v>
      </c>
      <c r="R365" s="6">
        <f t="shared" si="134"/>
        <v>0.20882852292020382</v>
      </c>
    </row>
    <row r="366" spans="1:18" x14ac:dyDescent="0.3">
      <c r="A366" s="1">
        <v>44271</v>
      </c>
      <c r="B366">
        <v>50025</v>
      </c>
      <c r="C366">
        <f t="shared" si="86"/>
        <v>295</v>
      </c>
      <c r="D366">
        <f t="shared" si="144"/>
        <v>247.14285714285714</v>
      </c>
      <c r="E366">
        <f t="shared" si="111"/>
        <v>3026</v>
      </c>
      <c r="F366">
        <v>884</v>
      </c>
      <c r="G366">
        <f t="shared" si="85"/>
        <v>2</v>
      </c>
      <c r="H366">
        <f t="shared" si="122"/>
        <v>26</v>
      </c>
      <c r="I366">
        <v>45460</v>
      </c>
      <c r="J366">
        <f t="shared" si="116"/>
        <v>172</v>
      </c>
      <c r="K366">
        <f t="shared" si="97"/>
        <v>3681</v>
      </c>
      <c r="L366">
        <f t="shared" si="139"/>
        <v>3645.7666481414362</v>
      </c>
      <c r="M366">
        <f t="shared" si="149"/>
        <v>1.0339887640449439</v>
      </c>
      <c r="N366">
        <f t="shared" si="150"/>
        <v>1.0256697868376625</v>
      </c>
      <c r="O366">
        <f t="shared" si="151"/>
        <v>1.1915336268352033</v>
      </c>
      <c r="P366">
        <f t="shared" si="152"/>
        <v>1.2144506763444407</v>
      </c>
      <c r="Q366" s="6">
        <f t="shared" si="133"/>
        <v>0.19153362683520325</v>
      </c>
      <c r="R366" s="6">
        <f t="shared" si="134"/>
        <v>0.2144506763444407</v>
      </c>
    </row>
    <row r="367" spans="1:18" x14ac:dyDescent="0.3">
      <c r="A367" s="1">
        <v>44272</v>
      </c>
      <c r="B367">
        <v>50116</v>
      </c>
      <c r="C367">
        <f t="shared" si="86"/>
        <v>91</v>
      </c>
      <c r="D367">
        <f t="shared" si="144"/>
        <v>243.71428571428572</v>
      </c>
      <c r="E367">
        <f t="shared" si="111"/>
        <v>2976</v>
      </c>
      <c r="F367">
        <v>894</v>
      </c>
      <c r="G367">
        <f t="shared" si="85"/>
        <v>10</v>
      </c>
      <c r="H367">
        <f t="shared" si="122"/>
        <v>35</v>
      </c>
      <c r="I367">
        <v>45591</v>
      </c>
      <c r="J367">
        <f t="shared" si="116"/>
        <v>131</v>
      </c>
      <c r="K367">
        <f t="shared" si="97"/>
        <v>3631</v>
      </c>
      <c r="L367">
        <f t="shared" si="139"/>
        <v>3733.9621308554674</v>
      </c>
      <c r="M367">
        <f t="shared" si="149"/>
        <v>0.98641673458299373</v>
      </c>
      <c r="N367">
        <f t="shared" si="150"/>
        <v>1.0241912034493463</v>
      </c>
      <c r="O367">
        <f t="shared" si="151"/>
        <v>1.1947595335508794</v>
      </c>
      <c r="P367">
        <f t="shared" si="152"/>
        <v>1.1815815164334527</v>
      </c>
      <c r="Q367" s="6">
        <f t="shared" si="133"/>
        <v>0.19475953355087938</v>
      </c>
      <c r="R367" s="6">
        <f t="shared" si="134"/>
        <v>0.18158151643345266</v>
      </c>
    </row>
    <row r="368" spans="1:18" x14ac:dyDescent="0.3">
      <c r="A368" s="1">
        <v>44273</v>
      </c>
      <c r="B368">
        <f>SQRT(B369*B367)</f>
        <v>50427.531726230663</v>
      </c>
      <c r="C368">
        <f t="shared" si="86"/>
        <v>311.53172623066348</v>
      </c>
      <c r="D368">
        <f t="shared" si="144"/>
        <v>245.28119069085992</v>
      </c>
      <c r="E368">
        <f t="shared" si="111"/>
        <v>3261.5317262306635</v>
      </c>
      <c r="F368">
        <f>SQRT(F369*F367)</f>
        <v>895.99776785436245</v>
      </c>
      <c r="G368">
        <f t="shared" si="85"/>
        <v>1.9977678543624506</v>
      </c>
      <c r="H368">
        <f t="shared" si="122"/>
        <v>31.997767854362451</v>
      </c>
      <c r="I368">
        <f>SQRT(I369*I367)</f>
        <v>45742.249113920931</v>
      </c>
      <c r="J368">
        <f t="shared" si="116"/>
        <v>151.24911392093054</v>
      </c>
      <c r="K368">
        <f t="shared" si="97"/>
        <v>3789.2848444553674</v>
      </c>
      <c r="L368">
        <f t="shared" si="139"/>
        <v>3819.9720432497525</v>
      </c>
      <c r="M368">
        <f t="shared" si="149"/>
        <v>1.043592631356477</v>
      </c>
      <c r="N368">
        <f t="shared" si="150"/>
        <v>1.023034489740414</v>
      </c>
      <c r="O368">
        <f t="shared" si="151"/>
        <v>1.1931070221991178</v>
      </c>
      <c r="P368">
        <f t="shared" si="152"/>
        <v>1.1983823037493255</v>
      </c>
      <c r="Q368" s="6">
        <f t="shared" si="133"/>
        <v>0.19310702219911779</v>
      </c>
      <c r="R368" s="6">
        <f t="shared" si="134"/>
        <v>0.19838230374932553</v>
      </c>
    </row>
    <row r="369" spans="1:18" x14ac:dyDescent="0.3">
      <c r="A369" s="1">
        <v>44274</v>
      </c>
      <c r="B369">
        <v>50741</v>
      </c>
      <c r="C369">
        <f t="shared" si="86"/>
        <v>313.46827376933652</v>
      </c>
      <c r="D369">
        <f t="shared" si="144"/>
        <v>246.85714285714286</v>
      </c>
      <c r="E369">
        <f t="shared" si="111"/>
        <v>3155</v>
      </c>
      <c r="F369">
        <v>898</v>
      </c>
      <c r="G369">
        <f t="shared" si="85"/>
        <v>2.0022321456375494</v>
      </c>
      <c r="H369">
        <f t="shared" si="122"/>
        <v>30</v>
      </c>
      <c r="I369">
        <v>45894</v>
      </c>
      <c r="J369">
        <f t="shared" si="116"/>
        <v>151.75088607906946</v>
      </c>
      <c r="K369">
        <f t="shared" si="97"/>
        <v>3949</v>
      </c>
      <c r="L369">
        <f t="shared" si="139"/>
        <v>3903.6373167708352</v>
      </c>
      <c r="M369">
        <f t="shared" si="149"/>
        <v>1.0421491553421576</v>
      </c>
      <c r="N369">
        <f t="shared" si="150"/>
        <v>1.0219020643538288</v>
      </c>
      <c r="O369">
        <f t="shared" si="151"/>
        <v>1.1866490414075628</v>
      </c>
      <c r="P369">
        <f t="shared" si="152"/>
        <v>1.1941336558814635</v>
      </c>
      <c r="Q369" s="6">
        <f t="shared" si="133"/>
        <v>0.18664904140756278</v>
      </c>
      <c r="R369" s="6">
        <f t="shared" si="134"/>
        <v>0.19413365588146347</v>
      </c>
    </row>
    <row r="370" spans="1:18" x14ac:dyDescent="0.3">
      <c r="A370" s="1">
        <v>44275</v>
      </c>
      <c r="B370">
        <v>51007</v>
      </c>
      <c r="C370">
        <f t="shared" si="86"/>
        <v>266</v>
      </c>
      <c r="D370">
        <f t="shared" si="144"/>
        <v>258.42857142857144</v>
      </c>
      <c r="E370">
        <f t="shared" si="111"/>
        <v>3290</v>
      </c>
      <c r="F370">
        <v>902</v>
      </c>
      <c r="G370">
        <f t="shared" si="85"/>
        <v>4</v>
      </c>
      <c r="H370">
        <f t="shared" si="122"/>
        <v>30</v>
      </c>
      <c r="I370">
        <v>46042</v>
      </c>
      <c r="J370">
        <f t="shared" si="116"/>
        <v>148</v>
      </c>
      <c r="K370">
        <f t="shared" si="97"/>
        <v>4063</v>
      </c>
      <c r="L370">
        <f t="shared" si="139"/>
        <v>3983.548906073328</v>
      </c>
      <c r="M370">
        <f t="shared" si="149"/>
        <v>1.0288680678652824</v>
      </c>
      <c r="N370">
        <f t="shared" si="150"/>
        <v>1.0204710588658368</v>
      </c>
      <c r="O370">
        <f t="shared" si="151"/>
        <v>1.1777923154016139</v>
      </c>
      <c r="P370">
        <f t="shared" si="152"/>
        <v>1.1821355833575793</v>
      </c>
      <c r="Q370" s="6">
        <f t="shared" si="133"/>
        <v>0.17779231540161389</v>
      </c>
      <c r="R370" s="6">
        <f t="shared" si="134"/>
        <v>0.18213558335757929</v>
      </c>
    </row>
    <row r="371" spans="1:18" x14ac:dyDescent="0.3">
      <c r="A371" s="1">
        <v>44276</v>
      </c>
      <c r="B371">
        <f>SQRT(B372*B370)</f>
        <v>51232.00372813853</v>
      </c>
      <c r="C371">
        <f t="shared" si="86"/>
        <v>225.00372813853028</v>
      </c>
      <c r="D371">
        <f t="shared" si="144"/>
        <v>289.71428571428572</v>
      </c>
      <c r="E371">
        <f t="shared" si="111"/>
        <v>3381.1913525894633</v>
      </c>
      <c r="F371">
        <f>SQRT(F372*F370)</f>
        <v>902.99944628997423</v>
      </c>
      <c r="G371">
        <f t="shared" si="85"/>
        <v>0.99944628997423024</v>
      </c>
      <c r="H371">
        <f t="shared" si="122"/>
        <v>26.013699541487995</v>
      </c>
      <c r="I371">
        <f>SQRT(I372*I370)</f>
        <v>46226.131808750775</v>
      </c>
      <c r="J371">
        <f t="shared" si="116"/>
        <v>184.13180875077524</v>
      </c>
      <c r="K371">
        <f t="shared" si="97"/>
        <v>4102.8724730977774</v>
      </c>
      <c r="L371">
        <f t="shared" si="139"/>
        <v>4090.3808988475075</v>
      </c>
      <c r="M371">
        <f t="shared" si="149"/>
        <v>1.0098135547865561</v>
      </c>
      <c r="N371">
        <f t="shared" si="150"/>
        <v>1.026818295769208</v>
      </c>
      <c r="O371">
        <f t="shared" si="151"/>
        <v>1.1808924859257905</v>
      </c>
      <c r="P371">
        <f t="shared" si="152"/>
        <v>1.17282152440447</v>
      </c>
      <c r="Q371" s="6">
        <f t="shared" si="133"/>
        <v>0.18089248592579055</v>
      </c>
      <c r="R371" s="6">
        <f t="shared" si="134"/>
        <v>0.17282152440446996</v>
      </c>
    </row>
    <row r="372" spans="1:18" x14ac:dyDescent="0.3">
      <c r="A372" s="1">
        <v>44277</v>
      </c>
      <c r="B372">
        <v>51458</v>
      </c>
      <c r="C372">
        <f t="shared" si="86"/>
        <v>225.99627186146972</v>
      </c>
      <c r="D372">
        <f t="shared" si="144"/>
        <v>297.7811819670481</v>
      </c>
      <c r="E372">
        <f t="shared" si="111"/>
        <v>3473</v>
      </c>
      <c r="F372">
        <v>904</v>
      </c>
      <c r="G372">
        <f t="shared" ref="G372:G388" si="153">F372-F371</f>
        <v>1.0005537100257698</v>
      </c>
      <c r="H372">
        <f t="shared" si="122"/>
        <v>22</v>
      </c>
      <c r="I372">
        <v>46411</v>
      </c>
      <c r="J372">
        <f t="shared" si="116"/>
        <v>184.86819124922476</v>
      </c>
      <c r="K372">
        <f t="shared" si="97"/>
        <v>4143</v>
      </c>
      <c r="L372">
        <f t="shared" si="139"/>
        <v>4201.0640275060223</v>
      </c>
      <c r="M372">
        <f t="shared" si="149"/>
        <v>1.0097803495393376</v>
      </c>
      <c r="N372">
        <f t="shared" si="150"/>
        <v>1.0270593696273373</v>
      </c>
      <c r="O372">
        <f t="shared" si="151"/>
        <v>1.1818925514007037</v>
      </c>
      <c r="P372">
        <f t="shared" si="152"/>
        <v>1.1637640449438202</v>
      </c>
      <c r="Q372" s="6">
        <f t="shared" si="133"/>
        <v>0.18189255140070371</v>
      </c>
      <c r="R372" s="6">
        <f t="shared" si="134"/>
        <v>0.16376404494382024</v>
      </c>
    </row>
    <row r="373" spans="1:18" x14ac:dyDescent="0.3">
      <c r="A373" s="1">
        <v>44278</v>
      </c>
      <c r="B373">
        <v>51834</v>
      </c>
      <c r="C373">
        <f t="shared" si="86"/>
        <v>376</v>
      </c>
      <c r="D373">
        <f t="shared" si="144"/>
        <v>297.14285714285717</v>
      </c>
      <c r="E373">
        <f t="shared" si="111"/>
        <v>3595</v>
      </c>
      <c r="F373">
        <v>919</v>
      </c>
      <c r="G373">
        <f t="shared" si="153"/>
        <v>15</v>
      </c>
      <c r="H373">
        <f t="shared" si="122"/>
        <v>35</v>
      </c>
      <c r="I373">
        <v>46673</v>
      </c>
      <c r="J373">
        <f t="shared" si="116"/>
        <v>262</v>
      </c>
      <c r="K373">
        <f t="shared" si="97"/>
        <v>4242</v>
      </c>
      <c r="L373">
        <f t="shared" si="139"/>
        <v>4302.7911179606308</v>
      </c>
      <c r="M373">
        <f t="shared" si="149"/>
        <v>1.0238957277335263</v>
      </c>
      <c r="N373">
        <f t="shared" si="150"/>
        <v>1.0242146012982809</v>
      </c>
      <c r="O373">
        <f t="shared" si="151"/>
        <v>1.1802157222964715</v>
      </c>
      <c r="P373">
        <f t="shared" si="152"/>
        <v>1.1524042379788102</v>
      </c>
      <c r="Q373" s="6">
        <f t="shared" si="133"/>
        <v>0.18021572229647154</v>
      </c>
      <c r="R373" s="6">
        <f t="shared" si="134"/>
        <v>0.1524042379788102</v>
      </c>
    </row>
    <row r="374" spans="1:18" x14ac:dyDescent="0.3">
      <c r="A374" s="1">
        <v>44279</v>
      </c>
      <c r="B374">
        <v>52144</v>
      </c>
      <c r="C374">
        <f t="shared" si="86"/>
        <v>310</v>
      </c>
      <c r="D374">
        <f t="shared" si="144"/>
        <v>274.85714285714283</v>
      </c>
      <c r="E374">
        <f t="shared" si="111"/>
        <v>3716</v>
      </c>
      <c r="F374">
        <v>938</v>
      </c>
      <c r="G374">
        <f t="shared" si="153"/>
        <v>19</v>
      </c>
      <c r="H374">
        <f t="shared" si="122"/>
        <v>44</v>
      </c>
      <c r="I374">
        <v>46836</v>
      </c>
      <c r="J374">
        <f t="shared" si="116"/>
        <v>163</v>
      </c>
      <c r="K374">
        <f t="shared" si="97"/>
        <v>4370</v>
      </c>
      <c r="L374">
        <f t="shared" si="139"/>
        <v>4372.6679252133945</v>
      </c>
      <c r="M374">
        <f t="shared" si="149"/>
        <v>1.0301744460160303</v>
      </c>
      <c r="N374">
        <f t="shared" si="150"/>
        <v>1.0162398790313305</v>
      </c>
      <c r="O374">
        <f t="shared" si="151"/>
        <v>1.1710530990874288</v>
      </c>
      <c r="P374">
        <f t="shared" si="152"/>
        <v>1.2035251996695124</v>
      </c>
      <c r="Q374" s="6">
        <f t="shared" si="133"/>
        <v>0.17105309908742883</v>
      </c>
      <c r="R374" s="6">
        <f t="shared" si="134"/>
        <v>0.20352519966951244</v>
      </c>
    </row>
    <row r="375" spans="1:18" x14ac:dyDescent="0.3">
      <c r="A375" s="1">
        <v>44280</v>
      </c>
      <c r="B375">
        <v>52512</v>
      </c>
      <c r="C375">
        <f t="shared" si="86"/>
        <v>368</v>
      </c>
      <c r="D375">
        <f>AVERAGE(C372:C379)</f>
        <v>213.74953398268372</v>
      </c>
      <c r="E375">
        <f t="shared" si="111"/>
        <v>3816</v>
      </c>
      <c r="F375">
        <v>947</v>
      </c>
      <c r="G375">
        <f t="shared" si="153"/>
        <v>9</v>
      </c>
      <c r="H375">
        <f t="shared" si="122"/>
        <v>51.002232145637549</v>
      </c>
      <c r="I375">
        <v>46997</v>
      </c>
      <c r="J375">
        <f t="shared" si="116"/>
        <v>161</v>
      </c>
      <c r="K375">
        <f t="shared" si="97"/>
        <v>4568</v>
      </c>
      <c r="L375">
        <f t="shared" si="139"/>
        <v>4401.3773135863412</v>
      </c>
      <c r="M375">
        <f t="shared" si="149"/>
        <v>1.0453089244851259</v>
      </c>
      <c r="N375">
        <f t="shared" si="150"/>
        <v>1.0065656457027996</v>
      </c>
      <c r="O375">
        <f t="shared" si="151"/>
        <v>1.1522014464383283</v>
      </c>
      <c r="P375">
        <f t="shared" si="152"/>
        <v>1.2055045180053117</v>
      </c>
      <c r="Q375" s="6">
        <f t="shared" si="133"/>
        <v>0.15220144643832834</v>
      </c>
      <c r="R375" s="6">
        <f t="shared" si="134"/>
        <v>0.20550451800531166</v>
      </c>
    </row>
    <row r="376" spans="1:18" x14ac:dyDescent="0.3">
      <c r="A376" s="1">
        <v>44281</v>
      </c>
      <c r="B376">
        <v>52821</v>
      </c>
      <c r="C376">
        <f t="shared" si="86"/>
        <v>309</v>
      </c>
      <c r="D376">
        <f>AVERAGE(C373:C379)</f>
        <v>212</v>
      </c>
      <c r="E376">
        <f t="shared" si="111"/>
        <v>3810</v>
      </c>
      <c r="F376">
        <v>953</v>
      </c>
      <c r="G376">
        <f t="shared" si="153"/>
        <v>6</v>
      </c>
      <c r="H376">
        <f t="shared" si="122"/>
        <v>55</v>
      </c>
      <c r="I376">
        <v>47199</v>
      </c>
      <c r="J376">
        <f t="shared" si="116"/>
        <v>202</v>
      </c>
      <c r="K376">
        <f t="shared" ref="K376:K439" si="154">B376-F376-I376</f>
        <v>4669</v>
      </c>
      <c r="L376">
        <f t="shared" si="139"/>
        <v>4385.7312700740422</v>
      </c>
      <c r="M376">
        <f t="shared" si="149"/>
        <v>1.0221103327495622</v>
      </c>
      <c r="N376">
        <f t="shared" si="150"/>
        <v>0.9964451937660509</v>
      </c>
      <c r="O376">
        <f t="shared" si="151"/>
        <v>1.1234986537381513</v>
      </c>
      <c r="P376">
        <f t="shared" si="152"/>
        <v>1.1823246391491518</v>
      </c>
      <c r="Q376" s="6">
        <f t="shared" si="133"/>
        <v>0.12349865373815128</v>
      </c>
      <c r="R376" s="6">
        <f t="shared" si="134"/>
        <v>0.18232463914915176</v>
      </c>
    </row>
    <row r="377" spans="1:18" x14ac:dyDescent="0.3">
      <c r="A377" s="1">
        <v>44282</v>
      </c>
      <c r="B377">
        <v>52931</v>
      </c>
      <c r="C377">
        <f t="shared" si="86"/>
        <v>110</v>
      </c>
      <c r="D377">
        <f t="shared" si="144"/>
        <v>292.85714285714283</v>
      </c>
      <c r="E377">
        <f t="shared" si="111"/>
        <v>3630</v>
      </c>
      <c r="F377">
        <v>956</v>
      </c>
      <c r="G377">
        <f t="shared" si="153"/>
        <v>3</v>
      </c>
      <c r="H377">
        <f t="shared" si="122"/>
        <v>54</v>
      </c>
      <c r="I377">
        <v>47427</v>
      </c>
      <c r="J377">
        <f t="shared" si="116"/>
        <v>228</v>
      </c>
      <c r="K377">
        <f t="shared" si="154"/>
        <v>4548</v>
      </c>
      <c r="L377">
        <f t="shared" si="139"/>
        <v>4430.5621605615061</v>
      </c>
      <c r="M377">
        <f t="shared" si="149"/>
        <v>0.97408438637823946</v>
      </c>
      <c r="N377">
        <f t="shared" si="150"/>
        <v>1.0102219875607443</v>
      </c>
      <c r="O377">
        <f t="shared" si="151"/>
        <v>1.1122148277900292</v>
      </c>
      <c r="P377">
        <f t="shared" si="152"/>
        <v>1.1193699237016983</v>
      </c>
      <c r="Q377" s="6">
        <f t="shared" si="133"/>
        <v>0.11221482779002923</v>
      </c>
      <c r="R377" s="6">
        <f t="shared" si="134"/>
        <v>0.1193699237016983</v>
      </c>
    </row>
    <row r="378" spans="1:18" x14ac:dyDescent="0.3">
      <c r="A378" s="1">
        <v>44283</v>
      </c>
      <c r="B378">
        <f>SQRT(B379*B377)</f>
        <v>52936.499714280319</v>
      </c>
      <c r="C378">
        <f t="shared" si="86"/>
        <v>5.4997142803185852</v>
      </c>
      <c r="D378">
        <f t="shared" si="144"/>
        <v>302.85714285714283</v>
      </c>
      <c r="E378">
        <f t="shared" si="111"/>
        <v>3421.4643209778078</v>
      </c>
      <c r="F378">
        <f>SQRT(F379*F377)</f>
        <v>963.96680440770365</v>
      </c>
      <c r="G378">
        <f t="shared" si="153"/>
        <v>7.9668044077036484</v>
      </c>
      <c r="H378">
        <f t="shared" si="122"/>
        <v>60.967358117729418</v>
      </c>
      <c r="I378">
        <f>SQRT(I379*I377)</f>
        <v>47677.339302859589</v>
      </c>
      <c r="J378">
        <f t="shared" si="116"/>
        <v>250.33930285958922</v>
      </c>
      <c r="K378">
        <f t="shared" si="154"/>
        <v>4295.193607013025</v>
      </c>
      <c r="L378">
        <f t="shared" si="139"/>
        <v>4455.4841027384973</v>
      </c>
      <c r="M378">
        <f t="shared" si="149"/>
        <v>0.94441372185862471</v>
      </c>
      <c r="N378">
        <f t="shared" si="150"/>
        <v>1.0056250067765289</v>
      </c>
      <c r="O378">
        <f t="shared" si="151"/>
        <v>1.089258974388879</v>
      </c>
      <c r="P378">
        <f t="shared" si="152"/>
        <v>1.0468747530361431</v>
      </c>
      <c r="Q378" s="6">
        <f t="shared" si="133"/>
        <v>8.9258974388878976E-2</v>
      </c>
      <c r="R378" s="6">
        <f t="shared" si="134"/>
        <v>4.687475303614308E-2</v>
      </c>
    </row>
    <row r="379" spans="1:18" x14ac:dyDescent="0.3">
      <c r="A379" s="1">
        <v>44284</v>
      </c>
      <c r="B379">
        <v>52942</v>
      </c>
      <c r="C379">
        <f t="shared" ref="C379:C445" si="155">B379-B378</f>
        <v>5.5002857196814148</v>
      </c>
      <c r="D379">
        <f t="shared" si="144"/>
        <v>285.42857142857144</v>
      </c>
      <c r="E379">
        <f t="shared" si="111"/>
        <v>3212</v>
      </c>
      <c r="F379">
        <v>972</v>
      </c>
      <c r="G379">
        <f t="shared" si="153"/>
        <v>8.0331955922963516</v>
      </c>
      <c r="H379">
        <f t="shared" si="122"/>
        <v>68</v>
      </c>
      <c r="I379">
        <v>47929</v>
      </c>
      <c r="J379">
        <f t="shared" si="116"/>
        <v>251.66069714041078</v>
      </c>
      <c r="K379">
        <f t="shared" si="154"/>
        <v>4041</v>
      </c>
      <c r="L379">
        <f t="shared" si="139"/>
        <v>4447.9214285497692</v>
      </c>
      <c r="M379">
        <f t="shared" si="149"/>
        <v>0.94081905723691073</v>
      </c>
      <c r="N379">
        <f t="shared" si="150"/>
        <v>0.99830261448265978</v>
      </c>
      <c r="O379">
        <f t="shared" si="151"/>
        <v>1.058760685251992</v>
      </c>
      <c r="P379">
        <f t="shared" si="152"/>
        <v>0.97538015930485156</v>
      </c>
      <c r="Q379" s="6">
        <f t="shared" si="133"/>
        <v>5.8760685251991962E-2</v>
      </c>
      <c r="R379" s="6">
        <f t="shared" si="134"/>
        <v>-2.4619840695148443E-2</v>
      </c>
    </row>
    <row r="380" spans="1:18" x14ac:dyDescent="0.3">
      <c r="A380" s="1">
        <v>44285</v>
      </c>
      <c r="B380">
        <v>53884</v>
      </c>
      <c r="C380">
        <f t="shared" si="155"/>
        <v>942</v>
      </c>
      <c r="D380">
        <f t="shared" si="144"/>
        <v>266.88648926240108</v>
      </c>
      <c r="E380">
        <f t="shared" si="111"/>
        <v>3859</v>
      </c>
      <c r="F380">
        <v>981</v>
      </c>
      <c r="G380">
        <f t="shared" si="153"/>
        <v>9</v>
      </c>
      <c r="H380">
        <f t="shared" si="122"/>
        <v>62</v>
      </c>
      <c r="I380">
        <v>48348</v>
      </c>
      <c r="J380">
        <f t="shared" si="116"/>
        <v>419</v>
      </c>
      <c r="K380">
        <f t="shared" si="154"/>
        <v>4555</v>
      </c>
      <c r="L380">
        <f t="shared" si="139"/>
        <v>4411.6645162427822</v>
      </c>
      <c r="M380">
        <f t="shared" si="149"/>
        <v>1.1271962385548131</v>
      </c>
      <c r="N380">
        <f t="shared" si="150"/>
        <v>0.99184857176786767</v>
      </c>
      <c r="O380">
        <f t="shared" si="151"/>
        <v>1.0253029708617958</v>
      </c>
      <c r="P380">
        <f t="shared" si="152"/>
        <v>1.0737859500235738</v>
      </c>
      <c r="Q380" s="6">
        <f t="shared" si="133"/>
        <v>2.5302970861795782E-2</v>
      </c>
      <c r="R380" s="6">
        <f t="shared" si="134"/>
        <v>7.3785950023573799E-2</v>
      </c>
    </row>
    <row r="381" spans="1:18" x14ac:dyDescent="0.3">
      <c r="A381" s="1">
        <v>44286</v>
      </c>
      <c r="B381">
        <v>54264</v>
      </c>
      <c r="C381">
        <f t="shared" si="155"/>
        <v>380</v>
      </c>
      <c r="D381">
        <f t="shared" si="144"/>
        <v>276.85714285714283</v>
      </c>
      <c r="E381">
        <f t="shared" si="111"/>
        <v>4148</v>
      </c>
      <c r="F381">
        <v>993</v>
      </c>
      <c r="G381">
        <f t="shared" si="153"/>
        <v>12</v>
      </c>
      <c r="H381">
        <f t="shared" si="122"/>
        <v>55</v>
      </c>
      <c r="I381">
        <v>48726</v>
      </c>
      <c r="J381">
        <f t="shared" si="116"/>
        <v>378</v>
      </c>
      <c r="K381">
        <f t="shared" si="154"/>
        <v>4545</v>
      </c>
      <c r="L381">
        <f t="shared" si="139"/>
        <v>4376.9026988089336</v>
      </c>
      <c r="M381">
        <f t="shared" si="149"/>
        <v>0.99780461031833145</v>
      </c>
      <c r="N381">
        <f t="shared" si="150"/>
        <v>0.99212047577374407</v>
      </c>
      <c r="O381">
        <f t="shared" si="151"/>
        <v>1.0009684644862056</v>
      </c>
      <c r="P381">
        <f t="shared" si="152"/>
        <v>1.0400457665903891</v>
      </c>
      <c r="Q381" s="6">
        <f t="shared" si="133"/>
        <v>9.6846448620557801E-4</v>
      </c>
      <c r="R381" s="6">
        <f t="shared" si="134"/>
        <v>4.0045766590389054E-2</v>
      </c>
    </row>
    <row r="382" spans="1:18" x14ac:dyDescent="0.3">
      <c r="A382" s="1">
        <v>44287</v>
      </c>
      <c r="B382">
        <v>54510</v>
      </c>
      <c r="C382">
        <f t="shared" si="155"/>
        <v>246</v>
      </c>
      <c r="D382">
        <f t="shared" si="144"/>
        <v>277.35707824557386</v>
      </c>
      <c r="E382">
        <f t="shared" si="111"/>
        <v>4082.4682737693365</v>
      </c>
      <c r="F382">
        <v>996</v>
      </c>
      <c r="G382">
        <f t="shared" si="153"/>
        <v>3</v>
      </c>
      <c r="H382">
        <f t="shared" si="122"/>
        <v>49</v>
      </c>
      <c r="I382">
        <v>49000</v>
      </c>
      <c r="J382">
        <f t="shared" si="116"/>
        <v>274</v>
      </c>
      <c r="K382">
        <f t="shared" si="154"/>
        <v>4514</v>
      </c>
      <c r="L382">
        <f t="shared" si="139"/>
        <v>4342.8394796654156</v>
      </c>
      <c r="M382">
        <f t="shared" si="149"/>
        <v>0.99317931793179315</v>
      </c>
      <c r="N382">
        <f t="shared" si="150"/>
        <v>0.99221750596539704</v>
      </c>
      <c r="O382">
        <f t="shared" si="151"/>
        <v>0.98670011004504687</v>
      </c>
      <c r="P382">
        <f t="shared" si="152"/>
        <v>0.98817863397548156</v>
      </c>
      <c r="Q382" s="6">
        <f t="shared" si="133"/>
        <v>-1.3299889954953126E-2</v>
      </c>
      <c r="R382" s="6">
        <f t="shared" si="134"/>
        <v>-1.1821366024518443E-2</v>
      </c>
    </row>
    <row r="383" spans="1:18" x14ac:dyDescent="0.3">
      <c r="A383" s="1">
        <v>44288</v>
      </c>
      <c r="B383">
        <f>SQRT(B384*B382)</f>
        <v>54689.205424836808</v>
      </c>
      <c r="C383">
        <f t="shared" si="155"/>
        <v>179.20542483680765</v>
      </c>
      <c r="D383">
        <f t="shared" si="144"/>
        <v>277.85714285714283</v>
      </c>
      <c r="E383">
        <f t="shared" si="111"/>
        <v>3948.2054248368077</v>
      </c>
      <c r="F383">
        <f>SQRT(F384*F382)</f>
        <v>1002.9755729827123</v>
      </c>
      <c r="G383">
        <f t="shared" si="153"/>
        <v>6.975572982712265</v>
      </c>
      <c r="H383">
        <f t="shared" si="122"/>
        <v>49.975572982712265</v>
      </c>
      <c r="I383">
        <f>SQRT(I384*I382)</f>
        <v>49277.215830442372</v>
      </c>
      <c r="J383">
        <f t="shared" si="116"/>
        <v>277.21583044237195</v>
      </c>
      <c r="K383">
        <f t="shared" si="154"/>
        <v>4409.01402141172</v>
      </c>
      <c r="L383">
        <f t="shared" si="139"/>
        <v>4309.5351009130827</v>
      </c>
      <c r="M383">
        <f t="shared" si="149"/>
        <v>0.97674214032160389</v>
      </c>
      <c r="N383">
        <f t="shared" si="150"/>
        <v>0.99233119738634712</v>
      </c>
      <c r="O383">
        <f t="shared" si="151"/>
        <v>0.98262634792950432</v>
      </c>
      <c r="P383">
        <f t="shared" si="152"/>
        <v>0.94431656059364322</v>
      </c>
      <c r="Q383" s="6">
        <f t="shared" si="133"/>
        <v>-1.7373652070495682E-2</v>
      </c>
      <c r="R383" s="6">
        <f t="shared" si="134"/>
        <v>-5.5683439406356783E-2</v>
      </c>
    </row>
    <row r="384" spans="1:18" x14ac:dyDescent="0.3">
      <c r="A384" s="1">
        <v>44289</v>
      </c>
      <c r="B384">
        <v>54869</v>
      </c>
      <c r="C384">
        <f t="shared" si="155"/>
        <v>179.79457516319235</v>
      </c>
      <c r="D384">
        <f t="shared" si="144"/>
        <v>243.85714285714286</v>
      </c>
      <c r="E384">
        <f t="shared" si="111"/>
        <v>3862</v>
      </c>
      <c r="F384">
        <v>1010</v>
      </c>
      <c r="G384">
        <f t="shared" si="153"/>
        <v>7.024427017287735</v>
      </c>
      <c r="H384">
        <f t="shared" si="122"/>
        <v>54</v>
      </c>
      <c r="I384">
        <v>49556</v>
      </c>
      <c r="J384">
        <f t="shared" si="116"/>
        <v>278.78416955762805</v>
      </c>
      <c r="K384">
        <f t="shared" si="154"/>
        <v>4303</v>
      </c>
      <c r="L384">
        <f t="shared" si="139"/>
        <v>4263.9146969834537</v>
      </c>
      <c r="M384">
        <f t="shared" si="149"/>
        <v>0.97595516346809541</v>
      </c>
      <c r="N384">
        <f t="shared" si="150"/>
        <v>0.98941407765307143</v>
      </c>
      <c r="O384">
        <f t="shared" si="151"/>
        <v>0.96238683545364534</v>
      </c>
      <c r="P384">
        <f t="shared" si="152"/>
        <v>0.94613016710642039</v>
      </c>
      <c r="Q384" s="6">
        <f t="shared" si="133"/>
        <v>-3.761316454635466E-2</v>
      </c>
      <c r="R384" s="6">
        <f t="shared" si="134"/>
        <v>-5.3869832893579606E-2</v>
      </c>
    </row>
    <row r="385" spans="1:18" x14ac:dyDescent="0.3">
      <c r="A385" s="1">
        <v>44290</v>
      </c>
      <c r="B385">
        <f>SQRT(B386*B384)</f>
        <v>54877.999261999335</v>
      </c>
      <c r="C385">
        <f t="shared" si="155"/>
        <v>8.999261999335431</v>
      </c>
      <c r="D385">
        <f t="shared" si="144"/>
        <v>233.85714285714286</v>
      </c>
      <c r="E385">
        <f t="shared" si="111"/>
        <v>3645.9955338608052</v>
      </c>
      <c r="F385">
        <f>SQRT(F386*F384)</f>
        <v>1013.9921104229559</v>
      </c>
      <c r="G385">
        <f t="shared" si="153"/>
        <v>3.992110422955875</v>
      </c>
      <c r="H385">
        <f t="shared" si="122"/>
        <v>50.025306015252227</v>
      </c>
      <c r="I385">
        <f>SQRT(I386*I384)</f>
        <v>49797.411980945355</v>
      </c>
      <c r="J385">
        <f t="shared" si="116"/>
        <v>241.41198094535503</v>
      </c>
      <c r="K385">
        <f t="shared" si="154"/>
        <v>4066.5951706310225</v>
      </c>
      <c r="L385">
        <f t="shared" si="139"/>
        <v>4219.9594077009369</v>
      </c>
      <c r="M385">
        <f t="shared" si="149"/>
        <v>0.94506046261469268</v>
      </c>
      <c r="N385">
        <f t="shared" si="150"/>
        <v>0.98969133005554422</v>
      </c>
      <c r="O385">
        <f t="shared" si="151"/>
        <v>0.94713824814394498</v>
      </c>
      <c r="P385">
        <f t="shared" si="152"/>
        <v>0.94677808329553392</v>
      </c>
      <c r="Q385" s="6">
        <f t="shared" si="133"/>
        <v>-5.2861751856055017E-2</v>
      </c>
      <c r="R385" s="6">
        <f t="shared" si="134"/>
        <v>-5.3221916704466077E-2</v>
      </c>
    </row>
    <row r="386" spans="1:18" x14ac:dyDescent="0.3">
      <c r="A386" s="1">
        <v>44291</v>
      </c>
      <c r="B386">
        <v>54887</v>
      </c>
      <c r="C386">
        <f t="shared" si="155"/>
        <v>9.000738000664569</v>
      </c>
      <c r="D386">
        <f t="shared" si="144"/>
        <v>242.28571428571428</v>
      </c>
      <c r="E386">
        <f t="shared" si="111"/>
        <v>3429</v>
      </c>
      <c r="F386">
        <v>1018</v>
      </c>
      <c r="G386">
        <f t="shared" si="153"/>
        <v>4.007889577044125</v>
      </c>
      <c r="H386">
        <f t="shared" si="122"/>
        <v>46</v>
      </c>
      <c r="I386">
        <v>50040</v>
      </c>
      <c r="J386">
        <f t="shared" si="116"/>
        <v>242.58801905464497</v>
      </c>
      <c r="K386">
        <f t="shared" si="154"/>
        <v>3829</v>
      </c>
      <c r="L386">
        <f t="shared" si="139"/>
        <v>4195.2222414791877</v>
      </c>
      <c r="M386">
        <f t="shared" si="149"/>
        <v>0.9415739308532759</v>
      </c>
      <c r="N386">
        <f t="shared" si="150"/>
        <v>0.99413805588352178</v>
      </c>
      <c r="O386">
        <f t="shared" si="151"/>
        <v>0.94318712883537303</v>
      </c>
      <c r="P386">
        <f t="shared" si="152"/>
        <v>0.94753773818361786</v>
      </c>
      <c r="Q386" s="6">
        <f t="shared" si="133"/>
        <v>-5.6812871164626966E-2</v>
      </c>
      <c r="R386" s="6">
        <f t="shared" si="134"/>
        <v>-5.2462261816382139E-2</v>
      </c>
    </row>
    <row r="387" spans="1:18" x14ac:dyDescent="0.3">
      <c r="A387" s="1">
        <v>44292</v>
      </c>
      <c r="B387">
        <v>55591</v>
      </c>
      <c r="C387">
        <f t="shared" si="155"/>
        <v>704</v>
      </c>
      <c r="D387">
        <f t="shared" si="144"/>
        <v>252.39922502331319</v>
      </c>
      <c r="E387">
        <f t="shared" si="111"/>
        <v>3757</v>
      </c>
      <c r="F387">
        <v>1029</v>
      </c>
      <c r="G387">
        <f t="shared" si="153"/>
        <v>11</v>
      </c>
      <c r="H387">
        <f t="shared" si="122"/>
        <v>48</v>
      </c>
      <c r="I387">
        <v>50334</v>
      </c>
      <c r="J387">
        <f t="shared" si="116"/>
        <v>294</v>
      </c>
      <c r="K387">
        <f t="shared" si="154"/>
        <v>4228</v>
      </c>
      <c r="L387">
        <f t="shared" si="139"/>
        <v>4180.6610028792602</v>
      </c>
      <c r="M387">
        <f t="shared" si="149"/>
        <v>1.1042047531992687</v>
      </c>
      <c r="N387">
        <f t="shared" si="150"/>
        <v>0.99652909005488266</v>
      </c>
      <c r="O387">
        <f t="shared" si="151"/>
        <v>0.94763801451515239</v>
      </c>
      <c r="P387">
        <f t="shared" si="152"/>
        <v>0.92821075740944015</v>
      </c>
      <c r="Q387" s="6">
        <f t="shared" si="133"/>
        <v>-5.2361985484847606E-2</v>
      </c>
      <c r="R387" s="6">
        <f t="shared" si="134"/>
        <v>-7.1789242590559854E-2</v>
      </c>
    </row>
    <row r="388" spans="1:18" x14ac:dyDescent="0.3">
      <c r="A388" s="1">
        <v>44293</v>
      </c>
      <c r="B388">
        <v>55901</v>
      </c>
      <c r="C388">
        <f t="shared" si="155"/>
        <v>310</v>
      </c>
      <c r="D388">
        <f t="shared" si="144"/>
        <v>261.14285714285717</v>
      </c>
      <c r="E388">
        <f t="shared" si="111"/>
        <v>3757</v>
      </c>
      <c r="F388">
        <v>1042</v>
      </c>
      <c r="G388">
        <f t="shared" si="153"/>
        <v>13</v>
      </c>
      <c r="H388">
        <f t="shared" si="122"/>
        <v>49</v>
      </c>
      <c r="I388">
        <v>50632</v>
      </c>
      <c r="J388">
        <f t="shared" si="116"/>
        <v>298</v>
      </c>
      <c r="K388">
        <f t="shared" si="154"/>
        <v>4227</v>
      </c>
      <c r="L388">
        <f t="shared" si="139"/>
        <v>4173.2657085419996</v>
      </c>
      <c r="M388">
        <f t="shared" si="149"/>
        <v>0.99976348155156103</v>
      </c>
      <c r="N388">
        <f t="shared" si="150"/>
        <v>0.99823107055746274</v>
      </c>
      <c r="O388">
        <f t="shared" si="151"/>
        <v>0.95347463622566964</v>
      </c>
      <c r="P388">
        <f t="shared" si="152"/>
        <v>0.93003300330033001</v>
      </c>
      <c r="Q388" s="6">
        <f t="shared" si="133"/>
        <v>-4.6525363774330364E-2</v>
      </c>
      <c r="R388" s="6">
        <f t="shared" si="134"/>
        <v>-6.9966996699669992E-2</v>
      </c>
    </row>
    <row r="389" spans="1:18" x14ac:dyDescent="0.3">
      <c r="A389" s="1">
        <v>44294</v>
      </c>
      <c r="B389">
        <v>56206</v>
      </c>
      <c r="C389">
        <f t="shared" si="155"/>
        <v>305</v>
      </c>
      <c r="D389">
        <f t="shared" si="144"/>
        <v>283.25203299144988</v>
      </c>
      <c r="E389">
        <f t="shared" si="111"/>
        <v>3694</v>
      </c>
      <c r="F389">
        <v>1046</v>
      </c>
      <c r="G389">
        <f>F389-F388</f>
        <v>4</v>
      </c>
      <c r="H389">
        <f t="shared" si="122"/>
        <v>50</v>
      </c>
      <c r="I389">
        <v>50828</v>
      </c>
      <c r="J389">
        <f t="shared" si="116"/>
        <v>196</v>
      </c>
      <c r="K389">
        <f t="shared" si="154"/>
        <v>4332</v>
      </c>
      <c r="L389">
        <f t="shared" si="139"/>
        <v>4187.0234765453024</v>
      </c>
      <c r="M389">
        <f t="shared" si="149"/>
        <v>1.0248403122782115</v>
      </c>
      <c r="N389">
        <f t="shared" si="150"/>
        <v>1.0032966431960331</v>
      </c>
      <c r="O389">
        <f t="shared" si="151"/>
        <v>0.96412116914528057</v>
      </c>
      <c r="P389">
        <f t="shared" si="152"/>
        <v>0.95968099246787775</v>
      </c>
      <c r="Q389" s="6">
        <f t="shared" si="133"/>
        <v>-3.5878830854719435E-2</v>
      </c>
      <c r="R389" s="6">
        <f t="shared" si="134"/>
        <v>-4.0319007532122253E-2</v>
      </c>
    </row>
    <row r="390" spans="1:18" x14ac:dyDescent="0.3">
      <c r="A390" s="1">
        <v>44295</v>
      </c>
      <c r="B390">
        <v>56456</v>
      </c>
      <c r="C390">
        <f t="shared" si="155"/>
        <v>250</v>
      </c>
      <c r="D390">
        <f t="shared" si="144"/>
        <v>305.42857142857144</v>
      </c>
      <c r="E390">
        <f t="shared" si="111"/>
        <v>3635</v>
      </c>
      <c r="F390">
        <v>1053</v>
      </c>
      <c r="G390">
        <f t="shared" ref="G390:G439" si="156">F390-F389</f>
        <v>7</v>
      </c>
      <c r="H390">
        <f t="shared" si="122"/>
        <v>50.024427017287735</v>
      </c>
      <c r="I390">
        <v>51100</v>
      </c>
      <c r="J390">
        <f t="shared" si="116"/>
        <v>272</v>
      </c>
      <c r="K390">
        <f t="shared" si="154"/>
        <v>4303</v>
      </c>
      <c r="L390">
        <f t="shared" si="139"/>
        <v>4223.9900073161652</v>
      </c>
      <c r="M390">
        <f t="shared" si="149"/>
        <v>0.99330563250230841</v>
      </c>
      <c r="N390">
        <f t="shared" si="150"/>
        <v>1.0088288329353634</v>
      </c>
      <c r="O390">
        <f t="shared" si="151"/>
        <v>0.98014980929641515</v>
      </c>
      <c r="P390">
        <f t="shared" si="152"/>
        <v>0.97595516346809541</v>
      </c>
      <c r="Q390" s="6">
        <f t="shared" si="133"/>
        <v>-1.9850190703584847E-2</v>
      </c>
      <c r="R390" s="6">
        <f t="shared" si="134"/>
        <v>-2.404483653190459E-2</v>
      </c>
    </row>
    <row r="391" spans="1:18" x14ac:dyDescent="0.3">
      <c r="A391" s="1">
        <v>44296</v>
      </c>
      <c r="B391">
        <v>56697</v>
      </c>
      <c r="C391">
        <f t="shared" si="155"/>
        <v>241</v>
      </c>
      <c r="D391">
        <f t="shared" si="144"/>
        <v>248.14285714285714</v>
      </c>
      <c r="E391">
        <f t="shared" si="111"/>
        <v>3766</v>
      </c>
      <c r="F391">
        <v>1057</v>
      </c>
      <c r="G391">
        <f t="shared" si="156"/>
        <v>4</v>
      </c>
      <c r="H391">
        <f t="shared" si="122"/>
        <v>47</v>
      </c>
      <c r="I391">
        <v>51390</v>
      </c>
      <c r="J391">
        <f t="shared" si="116"/>
        <v>290</v>
      </c>
      <c r="K391">
        <f t="shared" si="154"/>
        <v>4250</v>
      </c>
      <c r="L391">
        <f t="shared" si="139"/>
        <v>4204.4535900417304</v>
      </c>
      <c r="M391">
        <f t="shared" si="149"/>
        <v>0.98768301185219609</v>
      </c>
      <c r="N391">
        <f t="shared" si="150"/>
        <v>0.99537489027185277</v>
      </c>
      <c r="O391">
        <f t="shared" si="151"/>
        <v>0.98605480851111083</v>
      </c>
      <c r="P391">
        <f t="shared" si="152"/>
        <v>0.98768301185219609</v>
      </c>
      <c r="Q391" s="6">
        <f t="shared" si="133"/>
        <v>-1.3945191488889175E-2</v>
      </c>
      <c r="R391" s="6">
        <f t="shared" si="134"/>
        <v>-1.2316988147803909E-2</v>
      </c>
    </row>
    <row r="392" spans="1:18" x14ac:dyDescent="0.3">
      <c r="A392" s="1">
        <v>44297</v>
      </c>
      <c r="B392">
        <f>SQRT(B393*B391)</f>
        <v>56860.763492939484</v>
      </c>
      <c r="C392">
        <f t="shared" si="155"/>
        <v>163.76349293948442</v>
      </c>
      <c r="D392">
        <f t="shared" si="144"/>
        <v>256.57142857142856</v>
      </c>
      <c r="E392">
        <f t="shared" si="111"/>
        <v>3924.2637786591658</v>
      </c>
      <c r="F392">
        <f>SQRT(F393*F391)</f>
        <v>1062.9830666572257</v>
      </c>
      <c r="G392">
        <f t="shared" si="156"/>
        <v>5.9830666572256632</v>
      </c>
      <c r="H392">
        <f t="shared" si="122"/>
        <v>48.990956234269788</v>
      </c>
      <c r="I392">
        <f>SQRT(I393*I391)</f>
        <v>51636.409247739139</v>
      </c>
      <c r="J392">
        <f t="shared" si="116"/>
        <v>246.40924773913866</v>
      </c>
      <c r="K392">
        <f t="shared" si="154"/>
        <v>4161.3711785431224</v>
      </c>
      <c r="L392">
        <f t="shared" si="139"/>
        <v>4189.081831410741</v>
      </c>
      <c r="M392">
        <f t="shared" si="149"/>
        <v>0.97914615965720531</v>
      </c>
      <c r="N392">
        <f t="shared" si="150"/>
        <v>0.99634393428259083</v>
      </c>
      <c r="O392">
        <f t="shared" si="151"/>
        <v>0.99268296841105907</v>
      </c>
      <c r="P392">
        <f t="shared" si="152"/>
        <v>1.0233059854584428</v>
      </c>
      <c r="Q392" s="6">
        <f t="shared" si="133"/>
        <v>-7.3170315889409254E-3</v>
      </c>
      <c r="R392" s="6">
        <f t="shared" si="134"/>
        <v>2.3305985458442757E-2</v>
      </c>
    </row>
    <row r="393" spans="1:18" x14ac:dyDescent="0.3">
      <c r="A393" s="1">
        <v>44298</v>
      </c>
      <c r="B393">
        <v>57025</v>
      </c>
      <c r="C393">
        <f t="shared" si="155"/>
        <v>164.23650706051558</v>
      </c>
      <c r="D393">
        <f t="shared" si="144"/>
        <v>255.28571428571428</v>
      </c>
      <c r="E393">
        <f t="shared" si="111"/>
        <v>4083</v>
      </c>
      <c r="F393">
        <v>1069</v>
      </c>
      <c r="G393">
        <f t="shared" si="156"/>
        <v>6.0169333427743368</v>
      </c>
      <c r="H393">
        <f t="shared" si="122"/>
        <v>51</v>
      </c>
      <c r="I393">
        <v>51884</v>
      </c>
      <c r="J393">
        <f t="shared" si="116"/>
        <v>247.59075226086134</v>
      </c>
      <c r="K393">
        <f t="shared" si="154"/>
        <v>4072</v>
      </c>
      <c r="L393">
        <f t="shared" si="139"/>
        <v>4162.183676600871</v>
      </c>
      <c r="M393">
        <f t="shared" si="149"/>
        <v>0.97852362245311397</v>
      </c>
      <c r="N393">
        <f t="shared" si="150"/>
        <v>0.99357898558863633</v>
      </c>
      <c r="O393">
        <f t="shared" si="151"/>
        <v>0.99212471640914368</v>
      </c>
      <c r="P393">
        <f t="shared" si="152"/>
        <v>1.0634630451815095</v>
      </c>
      <c r="Q393" s="6">
        <f t="shared" si="133"/>
        <v>-7.875283590856319E-3</v>
      </c>
      <c r="R393" s="6">
        <f t="shared" si="134"/>
        <v>6.346304518150947E-2</v>
      </c>
    </row>
    <row r="394" spans="1:18" x14ac:dyDescent="0.3">
      <c r="A394" s="1">
        <v>44299</v>
      </c>
      <c r="B394">
        <v>57328</v>
      </c>
      <c r="C394">
        <f t="shared" si="155"/>
        <v>303</v>
      </c>
      <c r="D394">
        <f t="shared" si="144"/>
        <v>261.14285714285717</v>
      </c>
      <c r="E394">
        <f t="shared" si="111"/>
        <v>3444</v>
      </c>
      <c r="F394">
        <v>1086</v>
      </c>
      <c r="G394">
        <f t="shared" si="156"/>
        <v>17</v>
      </c>
      <c r="H394">
        <f t="shared" si="122"/>
        <v>57</v>
      </c>
      <c r="I394">
        <v>52149</v>
      </c>
      <c r="J394">
        <f t="shared" si="116"/>
        <v>265</v>
      </c>
      <c r="K394">
        <f t="shared" si="154"/>
        <v>4093</v>
      </c>
      <c r="L394">
        <f t="shared" si="139"/>
        <v>4147.802708348021</v>
      </c>
      <c r="M394">
        <f t="shared" si="149"/>
        <v>1.0051571709233791</v>
      </c>
      <c r="N394">
        <f t="shared" si="150"/>
        <v>0.99654485016274086</v>
      </c>
      <c r="O394">
        <f t="shared" si="151"/>
        <v>0.99214040686183136</v>
      </c>
      <c r="P394">
        <f t="shared" si="152"/>
        <v>0.96807000946073796</v>
      </c>
      <c r="Q394" s="6">
        <f t="shared" si="133"/>
        <v>-7.8595931381686412E-3</v>
      </c>
      <c r="R394" s="6">
        <f t="shared" si="134"/>
        <v>-3.1929990539262043E-2</v>
      </c>
    </row>
    <row r="395" spans="1:18" x14ac:dyDescent="0.3">
      <c r="A395" s="1">
        <v>44300</v>
      </c>
      <c r="B395">
        <v>57697</v>
      </c>
      <c r="C395">
        <f t="shared" si="155"/>
        <v>369</v>
      </c>
      <c r="D395">
        <f t="shared" si="144"/>
        <v>262.57142857142856</v>
      </c>
      <c r="E395">
        <f t="shared" si="111"/>
        <v>3433</v>
      </c>
      <c r="F395">
        <v>1096</v>
      </c>
      <c r="G395">
        <f t="shared" si="156"/>
        <v>10</v>
      </c>
      <c r="H395">
        <f t="shared" si="122"/>
        <v>54</v>
      </c>
      <c r="I395">
        <v>52481</v>
      </c>
      <c r="J395">
        <f t="shared" si="116"/>
        <v>332</v>
      </c>
      <c r="K395">
        <f t="shared" si="154"/>
        <v>4120</v>
      </c>
      <c r="L395">
        <f t="shared" si="139"/>
        <v>4148.917185114592</v>
      </c>
      <c r="M395">
        <f t="shared" si="149"/>
        <v>1.0065966283899341</v>
      </c>
      <c r="N395">
        <f t="shared" si="150"/>
        <v>1.0002686908816392</v>
      </c>
      <c r="O395">
        <f t="shared" si="151"/>
        <v>0.99416559473374289</v>
      </c>
      <c r="P395">
        <f t="shared" si="152"/>
        <v>0.97468653891648926</v>
      </c>
      <c r="Q395" s="6">
        <f t="shared" si="133"/>
        <v>-5.8344052662571144E-3</v>
      </c>
      <c r="R395" s="6">
        <f t="shared" si="134"/>
        <v>-2.5313461083510735E-2</v>
      </c>
    </row>
    <row r="396" spans="1:18" x14ac:dyDescent="0.3">
      <c r="A396" s="1">
        <v>44301</v>
      </c>
      <c r="B396">
        <v>57993</v>
      </c>
      <c r="C396">
        <f t="shared" si="155"/>
        <v>296</v>
      </c>
      <c r="D396">
        <f t="shared" si="144"/>
        <v>269.90589613207914</v>
      </c>
      <c r="E396">
        <f t="shared" si="111"/>
        <v>3483</v>
      </c>
      <c r="F396">
        <v>1102</v>
      </c>
      <c r="G396">
        <f t="shared" si="156"/>
        <v>6</v>
      </c>
      <c r="H396">
        <f t="shared" si="122"/>
        <v>56</v>
      </c>
      <c r="I396">
        <v>52750</v>
      </c>
      <c r="J396">
        <f t="shared" si="116"/>
        <v>269</v>
      </c>
      <c r="K396">
        <f t="shared" si="154"/>
        <v>4141</v>
      </c>
      <c r="L396">
        <f t="shared" si="139"/>
        <v>4161.4371476429669</v>
      </c>
      <c r="M396">
        <f t="shared" si="149"/>
        <v>1.0050970873786407</v>
      </c>
      <c r="N396">
        <f t="shared" si="150"/>
        <v>1.0030176458024502</v>
      </c>
      <c r="O396">
        <f t="shared" si="151"/>
        <v>0.99388913650815103</v>
      </c>
      <c r="P396">
        <f t="shared" si="152"/>
        <v>0.95590951061865193</v>
      </c>
      <c r="Q396" s="6">
        <f t="shared" si="133"/>
        <v>-6.1108634918489724E-3</v>
      </c>
      <c r="R396" s="6">
        <f t="shared" si="134"/>
        <v>-4.4090489381348075E-2</v>
      </c>
    </row>
    <row r="397" spans="1:18" x14ac:dyDescent="0.3">
      <c r="A397" s="1">
        <v>44302</v>
      </c>
      <c r="B397">
        <v>58284</v>
      </c>
      <c r="C397">
        <f t="shared" si="155"/>
        <v>291</v>
      </c>
      <c r="D397">
        <f t="shared" si="144"/>
        <v>277.28571428571428</v>
      </c>
      <c r="E397">
        <f t="shared" si="111"/>
        <v>3594.7945751631923</v>
      </c>
      <c r="F397">
        <v>1109</v>
      </c>
      <c r="G397">
        <f t="shared" si="156"/>
        <v>7</v>
      </c>
      <c r="H397">
        <f t="shared" si="122"/>
        <v>56</v>
      </c>
      <c r="I397">
        <v>52975</v>
      </c>
      <c r="J397">
        <f t="shared" si="116"/>
        <v>225</v>
      </c>
      <c r="K397">
        <f t="shared" si="154"/>
        <v>4200</v>
      </c>
      <c r="L397">
        <f t="shared" si="139"/>
        <v>4185.8233475314828</v>
      </c>
      <c r="M397">
        <f t="shared" si="149"/>
        <v>1.0142477662400387</v>
      </c>
      <c r="N397">
        <f t="shared" si="150"/>
        <v>1.0058600428225446</v>
      </c>
      <c r="O397">
        <f t="shared" si="151"/>
        <v>0.99096431106167959</v>
      </c>
      <c r="P397">
        <f t="shared" si="152"/>
        <v>0.97606321171275856</v>
      </c>
      <c r="Q397" s="6">
        <f t="shared" si="133"/>
        <v>-9.0356889383204075E-3</v>
      </c>
      <c r="R397" s="6">
        <f t="shared" si="134"/>
        <v>-2.3936788287241439E-2</v>
      </c>
    </row>
    <row r="398" spans="1:18" x14ac:dyDescent="0.3">
      <c r="A398" s="1">
        <v>44303</v>
      </c>
      <c r="B398">
        <v>58535</v>
      </c>
      <c r="C398">
        <f t="shared" si="155"/>
        <v>251</v>
      </c>
      <c r="D398">
        <f t="shared" si="144"/>
        <v>275.28571428571428</v>
      </c>
      <c r="E398">
        <f t="shared" si="111"/>
        <v>3666</v>
      </c>
      <c r="F398">
        <v>1119</v>
      </c>
      <c r="G398">
        <f t="shared" si="156"/>
        <v>10</v>
      </c>
      <c r="H398">
        <f t="shared" si="122"/>
        <v>62</v>
      </c>
      <c r="I398">
        <v>53158</v>
      </c>
      <c r="J398">
        <f t="shared" si="116"/>
        <v>183</v>
      </c>
      <c r="K398">
        <f t="shared" si="154"/>
        <v>4258</v>
      </c>
      <c r="L398">
        <f t="shared" si="139"/>
        <v>4212.6231866157041</v>
      </c>
      <c r="M398">
        <f t="shared" si="149"/>
        <v>1.0138095238095237</v>
      </c>
      <c r="N398">
        <f t="shared" si="150"/>
        <v>1.0064025251089552</v>
      </c>
      <c r="O398">
        <f t="shared" si="151"/>
        <v>1.0019430816392703</v>
      </c>
      <c r="P398">
        <f t="shared" si="152"/>
        <v>1.0018823529411764</v>
      </c>
      <c r="Q398" s="6">
        <f t="shared" si="133"/>
        <v>1.943081639270261E-3</v>
      </c>
      <c r="R398" s="6">
        <f t="shared" si="134"/>
        <v>1.8823529411764461E-3</v>
      </c>
    </row>
    <row r="399" spans="1:18" x14ac:dyDescent="0.3">
      <c r="A399" s="1">
        <v>44304</v>
      </c>
      <c r="B399">
        <f>SQRT(B400*B398)</f>
        <v>58750.104765864038</v>
      </c>
      <c r="C399">
        <f t="shared" si="155"/>
        <v>215.1047658640382</v>
      </c>
      <c r="D399">
        <f t="shared" si="144"/>
        <v>263.75695105194507</v>
      </c>
      <c r="E399">
        <f t="shared" si="111"/>
        <v>3872.1055038647028</v>
      </c>
      <c r="F399">
        <f>SQRT(F400*F398)</f>
        <v>1128.4600125835209</v>
      </c>
      <c r="G399">
        <f t="shared" si="156"/>
        <v>9.4600125835208928</v>
      </c>
      <c r="H399">
        <f t="shared" si="122"/>
        <v>65.47694592629523</v>
      </c>
      <c r="I399">
        <f>SQRT(I400*I398)</f>
        <v>53371.57097181982</v>
      </c>
      <c r="J399">
        <f t="shared" si="116"/>
        <v>213.57097181981953</v>
      </c>
      <c r="K399">
        <f t="shared" si="154"/>
        <v>4250.0737814606982</v>
      </c>
      <c r="L399">
        <f t="shared" si="139"/>
        <v>4238.7099047777274</v>
      </c>
      <c r="M399">
        <f t="shared" si="149"/>
        <v>0.998138511381094</v>
      </c>
      <c r="N399">
        <f t="shared" si="150"/>
        <v>1.006192511650438</v>
      </c>
      <c r="O399">
        <f t="shared" si="151"/>
        <v>1.0118470049916102</v>
      </c>
      <c r="P399">
        <f t="shared" si="152"/>
        <v>1.0213157152082335</v>
      </c>
      <c r="Q399" s="6">
        <f t="shared" si="133"/>
        <v>1.1847004991610177E-2</v>
      </c>
      <c r="R399" s="6">
        <f t="shared" si="134"/>
        <v>2.1315715208233499E-2</v>
      </c>
    </row>
    <row r="400" spans="1:18" x14ac:dyDescent="0.3">
      <c r="A400" s="1">
        <v>44305</v>
      </c>
      <c r="B400">
        <v>58966</v>
      </c>
      <c r="C400">
        <f t="shared" si="155"/>
        <v>215.8952341359618</v>
      </c>
      <c r="D400">
        <f t="shared" si="144"/>
        <v>262.85714285714283</v>
      </c>
      <c r="E400">
        <f t="shared" ref="E400:E452" si="157">SUM(C387:C400)</f>
        <v>4079</v>
      </c>
      <c r="F400">
        <v>1138</v>
      </c>
      <c r="G400">
        <f t="shared" si="156"/>
        <v>9.5399874164791072</v>
      </c>
      <c r="H400">
        <f t="shared" si="122"/>
        <v>69</v>
      </c>
      <c r="I400">
        <v>53586</v>
      </c>
      <c r="J400">
        <f t="shared" si="116"/>
        <v>214.42902818018047</v>
      </c>
      <c r="K400">
        <f t="shared" si="154"/>
        <v>4242</v>
      </c>
      <c r="L400">
        <f t="shared" si="139"/>
        <v>4264.9762470842861</v>
      </c>
      <c r="M400">
        <f t="shared" si="149"/>
        <v>0.99810031969423285</v>
      </c>
      <c r="N400">
        <f t="shared" si="150"/>
        <v>1.0061967775329357</v>
      </c>
      <c r="O400">
        <f t="shared" si="151"/>
        <v>1.0246967886259557</v>
      </c>
      <c r="P400">
        <f t="shared" si="152"/>
        <v>1.0417485265225934</v>
      </c>
      <c r="Q400" s="6">
        <f t="shared" si="133"/>
        <v>2.4696788625955701E-2</v>
      </c>
      <c r="R400" s="6">
        <f t="shared" si="134"/>
        <v>4.1748526522593421E-2</v>
      </c>
    </row>
    <row r="401" spans="1:18" x14ac:dyDescent="0.3">
      <c r="A401" s="1">
        <v>44306</v>
      </c>
      <c r="B401">
        <v>59255</v>
      </c>
      <c r="C401">
        <f t="shared" si="155"/>
        <v>289</v>
      </c>
      <c r="D401">
        <f t="shared" si="144"/>
        <v>267.57142857142856</v>
      </c>
      <c r="E401">
        <f t="shared" si="157"/>
        <v>3664</v>
      </c>
      <c r="F401">
        <v>1145</v>
      </c>
      <c r="G401">
        <f t="shared" si="156"/>
        <v>7</v>
      </c>
      <c r="H401">
        <f t="shared" si="122"/>
        <v>59</v>
      </c>
      <c r="I401">
        <v>53830</v>
      </c>
      <c r="J401">
        <f t="shared" si="116"/>
        <v>244</v>
      </c>
      <c r="K401">
        <f t="shared" si="154"/>
        <v>4280</v>
      </c>
      <c r="L401">
        <f t="shared" si="139"/>
        <v>4293.9718308488582</v>
      </c>
      <c r="M401">
        <f t="shared" si="149"/>
        <v>1.0089580386610089</v>
      </c>
      <c r="N401">
        <f t="shared" si="150"/>
        <v>1.0067985334700034</v>
      </c>
      <c r="O401">
        <f t="shared" si="151"/>
        <v>1.0352401338199264</v>
      </c>
      <c r="P401">
        <f t="shared" si="152"/>
        <v>1.0456877595895431</v>
      </c>
      <c r="Q401" s="6">
        <f t="shared" si="133"/>
        <v>3.5240133819926411E-2</v>
      </c>
      <c r="R401" s="6">
        <f t="shared" si="134"/>
        <v>4.5687759589543075E-2</v>
      </c>
    </row>
    <row r="402" spans="1:18" x14ac:dyDescent="0.3">
      <c r="A402" s="1">
        <v>44307</v>
      </c>
      <c r="B402">
        <f>SQRT(B403*B401)</f>
        <v>59543.298657363615</v>
      </c>
      <c r="C402">
        <f t="shared" si="155"/>
        <v>288.29865736361535</v>
      </c>
      <c r="D402">
        <f t="shared" si="144"/>
        <v>236.28571428571428</v>
      </c>
      <c r="E402">
        <f t="shared" si="157"/>
        <v>3642.2986573636153</v>
      </c>
      <c r="F402">
        <f>SQRT(F403*F401)</f>
        <v>1151.48165421773</v>
      </c>
      <c r="G402">
        <f t="shared" si="156"/>
        <v>6.4816542177300107</v>
      </c>
      <c r="H402">
        <f t="shared" si="122"/>
        <v>55.481654217730011</v>
      </c>
      <c r="I402">
        <f>SQRT(I403*I401)</f>
        <v>54089.87271199665</v>
      </c>
      <c r="J402">
        <f t="shared" si="116"/>
        <v>259.87271199664974</v>
      </c>
      <c r="K402">
        <f t="shared" si="154"/>
        <v>4301.944291149237</v>
      </c>
      <c r="L402">
        <f t="shared" si="139"/>
        <v>4294.1158803590788</v>
      </c>
      <c r="M402">
        <f t="shared" si="149"/>
        <v>1.0051271708292611</v>
      </c>
      <c r="N402">
        <f t="shared" si="150"/>
        <v>1.0000335469155122</v>
      </c>
      <c r="O402">
        <f t="shared" si="151"/>
        <v>1.0349967687389443</v>
      </c>
      <c r="P402">
        <f t="shared" si="152"/>
        <v>1.0441612357158343</v>
      </c>
      <c r="Q402" s="6">
        <f t="shared" si="133"/>
        <v>3.4996768738944306E-2</v>
      </c>
      <c r="R402" s="6">
        <f t="shared" si="134"/>
        <v>4.4161235715834302E-2</v>
      </c>
    </row>
    <row r="403" spans="1:18" x14ac:dyDescent="0.3">
      <c r="A403" s="1">
        <v>44308</v>
      </c>
      <c r="B403">
        <v>59833</v>
      </c>
      <c r="C403">
        <f t="shared" si="155"/>
        <v>289.70134263638465</v>
      </c>
      <c r="D403">
        <f t="shared" si="144"/>
        <v>261.16237498845294</v>
      </c>
      <c r="E403">
        <f t="shared" si="157"/>
        <v>3627</v>
      </c>
      <c r="F403">
        <v>1158</v>
      </c>
      <c r="G403">
        <f t="shared" si="156"/>
        <v>6.5183457822699893</v>
      </c>
      <c r="H403">
        <f t="shared" si="122"/>
        <v>56</v>
      </c>
      <c r="I403">
        <v>54351</v>
      </c>
      <c r="J403">
        <f t="shared" si="116"/>
        <v>261.12728800335026</v>
      </c>
      <c r="K403">
        <f t="shared" si="154"/>
        <v>4324</v>
      </c>
      <c r="L403">
        <f t="shared" si="139"/>
        <v>4311.7016611438357</v>
      </c>
      <c r="M403">
        <f t="shared" si="149"/>
        <v>1.0051269164261705</v>
      </c>
      <c r="N403">
        <f t="shared" si="150"/>
        <v>1.0040953204977985</v>
      </c>
      <c r="O403">
        <f t="shared" si="151"/>
        <v>1.0361088028413401</v>
      </c>
      <c r="P403">
        <f t="shared" si="152"/>
        <v>1.0441922241004589</v>
      </c>
      <c r="Q403" s="6">
        <f t="shared" si="133"/>
        <v>3.6108802841340104E-2</v>
      </c>
      <c r="R403" s="6">
        <f t="shared" si="134"/>
        <v>4.4192224100458866E-2</v>
      </c>
    </row>
    <row r="404" spans="1:18" x14ac:dyDescent="0.3">
      <c r="A404" s="1">
        <v>44309</v>
      </c>
      <c r="B404">
        <v>60157</v>
      </c>
      <c r="C404">
        <f t="shared" si="155"/>
        <v>324</v>
      </c>
      <c r="D404">
        <f t="shared" si="144"/>
        <v>286.28571428571428</v>
      </c>
      <c r="E404">
        <f t="shared" si="157"/>
        <v>3701</v>
      </c>
      <c r="F404">
        <v>1167</v>
      </c>
      <c r="G404">
        <f t="shared" si="156"/>
        <v>9</v>
      </c>
      <c r="H404">
        <f t="shared" si="122"/>
        <v>58</v>
      </c>
      <c r="I404">
        <v>54586</v>
      </c>
      <c r="J404">
        <f t="shared" si="116"/>
        <v>235</v>
      </c>
      <c r="K404">
        <f t="shared" si="154"/>
        <v>4404</v>
      </c>
      <c r="L404">
        <f t="shared" si="139"/>
        <v>4346.703135980918</v>
      </c>
      <c r="M404">
        <f t="shared" si="149"/>
        <v>1.0185013876040703</v>
      </c>
      <c r="N404">
        <f t="shared" si="150"/>
        <v>1.0081177868015565</v>
      </c>
      <c r="O404">
        <f t="shared" si="151"/>
        <v>1.0384344429022097</v>
      </c>
      <c r="P404">
        <f t="shared" si="152"/>
        <v>1.0485714285714285</v>
      </c>
      <c r="Q404" s="6">
        <f t="shared" si="133"/>
        <v>3.8434442902209653E-2</v>
      </c>
      <c r="R404" s="6">
        <f t="shared" si="134"/>
        <v>4.8571428571428488E-2</v>
      </c>
    </row>
    <row r="405" spans="1:18" x14ac:dyDescent="0.3">
      <c r="A405" s="1">
        <v>44310</v>
      </c>
      <c r="B405">
        <v>60189</v>
      </c>
      <c r="C405">
        <f t="shared" si="155"/>
        <v>32</v>
      </c>
      <c r="D405">
        <f t="shared" si="144"/>
        <v>295</v>
      </c>
      <c r="E405">
        <f t="shared" si="157"/>
        <v>3492</v>
      </c>
      <c r="F405">
        <v>1174</v>
      </c>
      <c r="G405">
        <f t="shared" si="156"/>
        <v>7</v>
      </c>
      <c r="H405">
        <f t="shared" si="122"/>
        <v>55</v>
      </c>
      <c r="I405">
        <v>54756</v>
      </c>
      <c r="J405">
        <f t="shared" si="116"/>
        <v>170</v>
      </c>
      <c r="K405">
        <f t="shared" si="154"/>
        <v>4259</v>
      </c>
      <c r="L405">
        <f t="shared" si="139"/>
        <v>4392.9340772621908</v>
      </c>
      <c r="M405">
        <f t="shared" si="149"/>
        <v>0.9670753860127157</v>
      </c>
      <c r="N405">
        <f t="shared" si="150"/>
        <v>1.0106358635119534</v>
      </c>
      <c r="O405">
        <f t="shared" si="151"/>
        <v>1.0428025205813254</v>
      </c>
      <c r="P405">
        <f t="shared" si="152"/>
        <v>1.0002348520432127</v>
      </c>
      <c r="Q405" s="6">
        <f t="shared" si="133"/>
        <v>4.2802520581325387E-2</v>
      </c>
      <c r="R405" s="6">
        <f t="shared" si="134"/>
        <v>2.348520432127188E-4</v>
      </c>
    </row>
    <row r="406" spans="1:18" x14ac:dyDescent="0.3">
      <c r="A406" s="1">
        <v>44311</v>
      </c>
      <c r="B406">
        <f>SQRT(B407*B405)</f>
        <v>60578.241390783209</v>
      </c>
      <c r="C406">
        <f t="shared" si="155"/>
        <v>389.24139078320877</v>
      </c>
      <c r="D406">
        <f t="shared" si="144"/>
        <v>300.67162037662638</v>
      </c>
      <c r="E406">
        <f t="shared" si="157"/>
        <v>3717.4778978437243</v>
      </c>
      <c r="F406">
        <f>SQRT(F407*F405)</f>
        <v>1177.4947982899967</v>
      </c>
      <c r="G406">
        <f t="shared" si="156"/>
        <v>3.4947982899966519</v>
      </c>
      <c r="H406">
        <f t="shared" si="122"/>
        <v>49.034785706475759</v>
      </c>
      <c r="I406">
        <f>SQRT(I407*I405)</f>
        <v>55027.32775630668</v>
      </c>
      <c r="J406">
        <f t="shared" si="116"/>
        <v>271.32775630668039</v>
      </c>
      <c r="K406">
        <f t="shared" si="154"/>
        <v>4373.4188361865308</v>
      </c>
      <c r="L406">
        <f t="shared" si="139"/>
        <v>4447.1985314112289</v>
      </c>
      <c r="M406">
        <f t="shared" si="149"/>
        <v>1.0268651881161144</v>
      </c>
      <c r="N406">
        <f t="shared" si="150"/>
        <v>1.0123526675325976</v>
      </c>
      <c r="O406">
        <f t="shared" si="151"/>
        <v>1.0491868118642658</v>
      </c>
      <c r="P406">
        <f t="shared" si="152"/>
        <v>1.0290218619883442</v>
      </c>
      <c r="Q406" s="6">
        <f t="shared" si="133"/>
        <v>4.9186811864265767E-2</v>
      </c>
      <c r="R406" s="6">
        <f t="shared" si="134"/>
        <v>2.9021861988344222E-2</v>
      </c>
    </row>
    <row r="407" spans="1:18" x14ac:dyDescent="0.3">
      <c r="A407" s="1">
        <v>44312</v>
      </c>
      <c r="B407">
        <v>60970</v>
      </c>
      <c r="C407">
        <f t="shared" si="155"/>
        <v>391.75860921679123</v>
      </c>
      <c r="D407">
        <f t="shared" si="144"/>
        <v>304.14285714285717</v>
      </c>
      <c r="E407">
        <f t="shared" si="157"/>
        <v>3945</v>
      </c>
      <c r="F407">
        <v>1181</v>
      </c>
      <c r="G407">
        <f t="shared" si="156"/>
        <v>3.5052017100033481</v>
      </c>
      <c r="H407">
        <f t="shared" si="122"/>
        <v>43</v>
      </c>
      <c r="I407">
        <v>55300</v>
      </c>
      <c r="J407">
        <f t="shared" si="116"/>
        <v>272.67224369331961</v>
      </c>
      <c r="K407">
        <f t="shared" si="154"/>
        <v>4489</v>
      </c>
      <c r="L407">
        <f t="shared" si="139"/>
        <v>4512.1617718578946</v>
      </c>
      <c r="M407">
        <f t="shared" si="149"/>
        <v>1.0264281030797069</v>
      </c>
      <c r="N407">
        <f t="shared" si="150"/>
        <v>1.0146076771675068</v>
      </c>
      <c r="O407">
        <f t="shared" si="151"/>
        <v>1.0579570695012885</v>
      </c>
      <c r="P407">
        <f t="shared" si="152"/>
        <v>1.0582272512965583</v>
      </c>
      <c r="Q407" s="6">
        <f t="shared" si="133"/>
        <v>5.7957069501288538E-2</v>
      </c>
      <c r="R407" s="6">
        <f t="shared" si="134"/>
        <v>5.8227251296558258E-2</v>
      </c>
    </row>
    <row r="408" spans="1:18" x14ac:dyDescent="0.3">
      <c r="A408" s="1">
        <v>44313</v>
      </c>
      <c r="B408">
        <v>61320</v>
      </c>
      <c r="C408">
        <f t="shared" si="155"/>
        <v>350</v>
      </c>
      <c r="D408">
        <f t="shared" si="144"/>
        <v>300.71428571428572</v>
      </c>
      <c r="E408">
        <f t="shared" si="157"/>
        <v>3992</v>
      </c>
      <c r="F408">
        <v>1193</v>
      </c>
      <c r="G408">
        <f t="shared" si="156"/>
        <v>12</v>
      </c>
      <c r="H408">
        <f t="shared" si="122"/>
        <v>48</v>
      </c>
      <c r="I408">
        <v>55518</v>
      </c>
      <c r="J408">
        <f t="shared" si="116"/>
        <v>218</v>
      </c>
      <c r="K408">
        <f t="shared" si="154"/>
        <v>4609</v>
      </c>
      <c r="L408">
        <f t="shared" si="139"/>
        <v>4572.2087596069914</v>
      </c>
      <c r="M408">
        <f t="shared" si="149"/>
        <v>1.0267320115838716</v>
      </c>
      <c r="N408">
        <f t="shared" si="150"/>
        <v>1.0133078091578203</v>
      </c>
      <c r="O408">
        <f t="shared" si="151"/>
        <v>1.0647971015457569</v>
      </c>
      <c r="P408">
        <f t="shared" si="152"/>
        <v>1.0768691588785047</v>
      </c>
      <c r="Q408" s="6">
        <f t="shared" si="133"/>
        <v>6.4797101545756908E-2</v>
      </c>
      <c r="R408" s="6">
        <f t="shared" si="134"/>
        <v>7.6869158878504651E-2</v>
      </c>
    </row>
    <row r="409" spans="1:18" x14ac:dyDescent="0.3">
      <c r="A409" s="1">
        <v>44314</v>
      </c>
      <c r="B409">
        <v>61648</v>
      </c>
      <c r="C409">
        <f t="shared" si="155"/>
        <v>328</v>
      </c>
      <c r="D409">
        <f t="shared" si="144"/>
        <v>327.27188062211957</v>
      </c>
      <c r="E409">
        <f t="shared" si="157"/>
        <v>3951</v>
      </c>
      <c r="F409">
        <v>1205</v>
      </c>
      <c r="G409">
        <f t="shared" si="156"/>
        <v>12</v>
      </c>
      <c r="H409">
        <f t="shared" si="122"/>
        <v>53.518345782269989</v>
      </c>
      <c r="I409">
        <v>55755</v>
      </c>
      <c r="J409">
        <f t="shared" ref="J409:J475" si="158">I409-I408</f>
        <v>237</v>
      </c>
      <c r="K409">
        <f t="shared" si="154"/>
        <v>4688</v>
      </c>
      <c r="L409">
        <f t="shared" si="139"/>
        <v>4650.2994275268284</v>
      </c>
      <c r="M409">
        <f t="shared" si="149"/>
        <v>1.0171403775222392</v>
      </c>
      <c r="N409">
        <f t="shared" si="150"/>
        <v>1.0170794187285861</v>
      </c>
      <c r="O409">
        <f t="shared" si="151"/>
        <v>1.0829468875763002</v>
      </c>
      <c r="P409">
        <f t="shared" si="152"/>
        <v>1.0897398205841551</v>
      </c>
      <c r="Q409" s="6">
        <f t="shared" si="133"/>
        <v>8.2946887576300199E-2</v>
      </c>
      <c r="R409" s="6">
        <f t="shared" si="134"/>
        <v>8.9739820584155083E-2</v>
      </c>
    </row>
    <row r="410" spans="1:18" x14ac:dyDescent="0.3">
      <c r="A410" s="1">
        <v>44315</v>
      </c>
      <c r="B410">
        <v>61962</v>
      </c>
      <c r="C410">
        <f t="shared" si="155"/>
        <v>314</v>
      </c>
      <c r="D410">
        <f t="shared" si="144"/>
        <v>302.90393579714663</v>
      </c>
      <c r="E410">
        <f t="shared" si="157"/>
        <v>3969</v>
      </c>
      <c r="F410">
        <v>1208</v>
      </c>
      <c r="G410">
        <f t="shared" si="156"/>
        <v>3</v>
      </c>
      <c r="H410">
        <f t="shared" si="122"/>
        <v>50</v>
      </c>
      <c r="I410">
        <v>55968</v>
      </c>
      <c r="J410">
        <f t="shared" si="158"/>
        <v>213</v>
      </c>
      <c r="K410">
        <f t="shared" si="154"/>
        <v>4786</v>
      </c>
      <c r="L410">
        <f t="shared" si="139"/>
        <v>4706.7281784609431</v>
      </c>
      <c r="M410">
        <f t="shared" si="149"/>
        <v>1.0209044368600682</v>
      </c>
      <c r="N410">
        <f t="shared" si="150"/>
        <v>1.012134433881847</v>
      </c>
      <c r="O410">
        <f t="shared" si="151"/>
        <v>1.0916173122266331</v>
      </c>
      <c r="P410">
        <f t="shared" si="152"/>
        <v>1.106845513413506</v>
      </c>
      <c r="Q410" s="6">
        <f t="shared" si="133"/>
        <v>9.1617312226633052E-2</v>
      </c>
      <c r="R410" s="6">
        <f t="shared" si="134"/>
        <v>0.10684551341350601</v>
      </c>
    </row>
    <row r="411" spans="1:18" x14ac:dyDescent="0.3">
      <c r="A411" s="1">
        <v>44316</v>
      </c>
      <c r="B411">
        <v>62262</v>
      </c>
      <c r="C411">
        <f t="shared" si="155"/>
        <v>300</v>
      </c>
      <c r="D411">
        <f t="shared" si="144"/>
        <v>278.28571428571428</v>
      </c>
      <c r="E411">
        <f t="shared" si="157"/>
        <v>3978</v>
      </c>
      <c r="F411">
        <v>1216</v>
      </c>
      <c r="G411">
        <f t="shared" si="156"/>
        <v>8</v>
      </c>
      <c r="H411">
        <f t="shared" si="122"/>
        <v>49</v>
      </c>
      <c r="I411">
        <v>56215</v>
      </c>
      <c r="J411">
        <f t="shared" si="158"/>
        <v>247</v>
      </c>
      <c r="K411">
        <f t="shared" si="154"/>
        <v>4831</v>
      </c>
      <c r="L411">
        <f t="shared" si="139"/>
        <v>4740.8760435370923</v>
      </c>
      <c r="M411">
        <f t="shared" si="149"/>
        <v>1.0094024237358963</v>
      </c>
      <c r="N411">
        <f t="shared" si="150"/>
        <v>1.0072551173089659</v>
      </c>
      <c r="O411">
        <f t="shared" si="151"/>
        <v>1.0906831902766283</v>
      </c>
      <c r="P411">
        <f t="shared" si="152"/>
        <v>1.0969573115349682</v>
      </c>
      <c r="Q411" s="6">
        <f t="shared" si="133"/>
        <v>9.06831902766283E-2</v>
      </c>
      <c r="R411" s="6">
        <f t="shared" si="134"/>
        <v>9.6957311534968227E-2</v>
      </c>
    </row>
    <row r="412" spans="1:18" x14ac:dyDescent="0.3">
      <c r="A412" s="1">
        <v>44317</v>
      </c>
      <c r="B412">
        <f>(B414/B411)^(1/3)*B411</f>
        <v>62479.903164354837</v>
      </c>
      <c r="C412">
        <f t="shared" si="155"/>
        <v>217.90316435483692</v>
      </c>
      <c r="D412">
        <f t="shared" si="144"/>
        <v>343.42857142857144</v>
      </c>
      <c r="E412">
        <f t="shared" si="157"/>
        <v>3944.9031643548369</v>
      </c>
      <c r="F412">
        <f>(F414/F411)^(1/3)*F411</f>
        <v>1224.2768678932621</v>
      </c>
      <c r="G412">
        <f t="shared" si="156"/>
        <v>8.2768678932620787</v>
      </c>
      <c r="H412">
        <f t="shared" si="122"/>
        <v>50.276867893262079</v>
      </c>
      <c r="I412">
        <f>(I414/I411)^(1/3)*I411</f>
        <v>56460.592160841574</v>
      </c>
      <c r="J412">
        <f t="shared" si="158"/>
        <v>245.59216084157379</v>
      </c>
      <c r="K412">
        <f t="shared" si="154"/>
        <v>4795.0341356200006</v>
      </c>
      <c r="L412">
        <f t="shared" si="139"/>
        <v>4835.1333065081326</v>
      </c>
      <c r="M412">
        <f t="shared" si="149"/>
        <v>0.99255519263506531</v>
      </c>
      <c r="N412">
        <f t="shared" si="150"/>
        <v>1.0198818239720768</v>
      </c>
      <c r="O412">
        <f t="shared" si="151"/>
        <v>1.1006614762408484</v>
      </c>
      <c r="P412">
        <f t="shared" si="152"/>
        <v>1.1258591537027474</v>
      </c>
      <c r="Q412" s="6">
        <f t="shared" si="133"/>
        <v>0.10066147624084842</v>
      </c>
      <c r="R412" s="6">
        <f t="shared" si="134"/>
        <v>0.12585915370274736</v>
      </c>
    </row>
    <row r="413" spans="1:18" x14ac:dyDescent="0.3">
      <c r="A413" s="1">
        <v>44318</v>
      </c>
      <c r="B413">
        <f>(B414/B411)^(1/3)*B412</f>
        <v>62698.568941363235</v>
      </c>
      <c r="C413">
        <f t="shared" si="155"/>
        <v>218.66577700839844</v>
      </c>
      <c r="D413">
        <f t="shared" si="144"/>
        <v>309.63348609406029</v>
      </c>
      <c r="E413">
        <f t="shared" si="157"/>
        <v>3948.4641754991972</v>
      </c>
      <c r="F413">
        <f>(F414/F411)^(1/3)*F412</f>
        <v>1232.6100734034014</v>
      </c>
      <c r="G413">
        <f t="shared" si="156"/>
        <v>8.3332055101393507</v>
      </c>
      <c r="H413">
        <f t="shared" ref="H413:H439" si="159">SUM(G407:G413)</f>
        <v>55.115275113404778</v>
      </c>
      <c r="I413">
        <f>(I414/I411)^(1/3)*I412</f>
        <v>56707.257265016182</v>
      </c>
      <c r="J413">
        <f t="shared" si="158"/>
        <v>246.66510417460813</v>
      </c>
      <c r="K413">
        <f t="shared" si="154"/>
        <v>4758.701602943649</v>
      </c>
      <c r="L413">
        <f t="shared" si="139"/>
        <v>4899.2577414606822</v>
      </c>
      <c r="M413">
        <f t="shared" si="149"/>
        <v>0.99242288341464457</v>
      </c>
      <c r="N413">
        <f t="shared" si="150"/>
        <v>1.0132621855257304</v>
      </c>
      <c r="O413">
        <f t="shared" si="151"/>
        <v>1.1016503326434588</v>
      </c>
      <c r="P413">
        <f t="shared" si="152"/>
        <v>1.0880964712478971</v>
      </c>
      <c r="Q413" s="6">
        <f t="shared" si="133"/>
        <v>0.1016503326434588</v>
      </c>
      <c r="R413" s="6">
        <f t="shared" si="134"/>
        <v>8.8096471247897101E-2</v>
      </c>
    </row>
    <row r="414" spans="1:18" x14ac:dyDescent="0.3">
      <c r="A414" s="1">
        <v>44319</v>
      </c>
      <c r="B414">
        <v>62918</v>
      </c>
      <c r="C414">
        <f t="shared" si="155"/>
        <v>219.43105863676465</v>
      </c>
      <c r="D414">
        <f t="shared" si="144"/>
        <v>277.85714285714283</v>
      </c>
      <c r="E414">
        <f t="shared" si="157"/>
        <v>3952</v>
      </c>
      <c r="F414">
        <v>1241</v>
      </c>
      <c r="G414">
        <f t="shared" si="156"/>
        <v>8.3899265965985705</v>
      </c>
      <c r="H414">
        <f t="shared" si="159"/>
        <v>60</v>
      </c>
      <c r="I414">
        <v>56955</v>
      </c>
      <c r="J414">
        <f t="shared" si="158"/>
        <v>247.74273498381808</v>
      </c>
      <c r="K414">
        <f t="shared" si="154"/>
        <v>4722</v>
      </c>
      <c r="L414">
        <f t="shared" si="139"/>
        <v>4928.1358313589726</v>
      </c>
      <c r="M414">
        <f t="shared" si="149"/>
        <v>0.99228747544898677</v>
      </c>
      <c r="N414">
        <f t="shared" si="150"/>
        <v>1.0058943806229881</v>
      </c>
      <c r="O414">
        <f t="shared" si="151"/>
        <v>1.0921895270013335</v>
      </c>
      <c r="P414">
        <f t="shared" si="152"/>
        <v>1.0519046558253509</v>
      </c>
      <c r="Q414" s="6">
        <f t="shared" ref="Q414:Q478" si="160">O414-1</f>
        <v>9.2189527001333538E-2</v>
      </c>
      <c r="R414" s="6">
        <f t="shared" ref="R414:R478" si="161">P414-1</f>
        <v>5.1904655825350865E-2</v>
      </c>
    </row>
    <row r="415" spans="1:18" x14ac:dyDescent="0.3">
      <c r="A415" s="1">
        <v>44320</v>
      </c>
      <c r="B415">
        <v>63724</v>
      </c>
      <c r="C415">
        <f t="shared" si="155"/>
        <v>806</v>
      </c>
      <c r="D415">
        <f t="shared" si="144"/>
        <v>277.71428571428572</v>
      </c>
      <c r="E415">
        <f t="shared" si="157"/>
        <v>4469</v>
      </c>
      <c r="F415">
        <v>1252</v>
      </c>
      <c r="G415">
        <f t="shared" si="156"/>
        <v>11</v>
      </c>
      <c r="H415">
        <f t="shared" si="159"/>
        <v>59</v>
      </c>
      <c r="I415">
        <v>57182</v>
      </c>
      <c r="J415">
        <f t="shared" si="158"/>
        <v>227</v>
      </c>
      <c r="K415">
        <f t="shared" si="154"/>
        <v>5290</v>
      </c>
      <c r="L415">
        <f t="shared" si="139"/>
        <v>4962.3883821377231</v>
      </c>
      <c r="M415">
        <f t="shared" si="149"/>
        <v>1.1202880135535791</v>
      </c>
      <c r="N415">
        <f t="shared" si="150"/>
        <v>1.0069504072028195</v>
      </c>
      <c r="O415">
        <f t="shared" si="151"/>
        <v>1.085337228251203</v>
      </c>
      <c r="P415">
        <f t="shared" si="152"/>
        <v>1.1477543935777825</v>
      </c>
      <c r="Q415" s="6">
        <f t="shared" si="160"/>
        <v>8.5337228251203046E-2</v>
      </c>
      <c r="R415" s="6">
        <f t="shared" si="161"/>
        <v>0.14775439357778253</v>
      </c>
    </row>
    <row r="416" spans="1:18" x14ac:dyDescent="0.3">
      <c r="A416" s="1">
        <v>44321</v>
      </c>
      <c r="B416">
        <f>SQRT(B417*B415)</f>
        <v>63815.434402658422</v>
      </c>
      <c r="C416">
        <f t="shared" si="155"/>
        <v>91.434402658422187</v>
      </c>
      <c r="D416">
        <f t="shared" si="144"/>
        <v>286.8709765207376</v>
      </c>
      <c r="E416">
        <f t="shared" si="157"/>
        <v>4272.1357452948068</v>
      </c>
      <c r="F416">
        <v>1258</v>
      </c>
      <c r="G416">
        <f t="shared" si="156"/>
        <v>6</v>
      </c>
      <c r="H416">
        <f t="shared" si="159"/>
        <v>53</v>
      </c>
      <c r="I416">
        <f>SQRT(I417*I415)</f>
        <v>57416.519086409273</v>
      </c>
      <c r="J416">
        <f t="shared" si="158"/>
        <v>234.51908640927286</v>
      </c>
      <c r="K416">
        <f t="shared" si="154"/>
        <v>5140.9153162491493</v>
      </c>
      <c r="L416">
        <f t="shared" si="139"/>
        <v>5005.1702004092676</v>
      </c>
      <c r="M416">
        <f t="shared" si="149"/>
        <v>0.97181764012271254</v>
      </c>
      <c r="N416">
        <f t="shared" si="150"/>
        <v>1.0086212152248177</v>
      </c>
      <c r="O416">
        <f t="shared" si="151"/>
        <v>1.076311381323497</v>
      </c>
      <c r="P416">
        <f t="shared" si="152"/>
        <v>1.0966116288927366</v>
      </c>
      <c r="Q416" s="6">
        <f t="shared" si="160"/>
        <v>7.6311381323497018E-2</v>
      </c>
      <c r="R416" s="6">
        <f t="shared" si="161"/>
        <v>9.6611628892736556E-2</v>
      </c>
    </row>
    <row r="417" spans="1:18" x14ac:dyDescent="0.3">
      <c r="A417" s="1">
        <v>44322</v>
      </c>
      <c r="B417">
        <v>63907</v>
      </c>
      <c r="C417">
        <f t="shared" si="155"/>
        <v>91.565597341577813</v>
      </c>
      <c r="D417">
        <f t="shared" si="144"/>
        <v>289.99748709202169</v>
      </c>
      <c r="E417">
        <f t="shared" si="157"/>
        <v>4074</v>
      </c>
      <c r="F417">
        <v>1268</v>
      </c>
      <c r="G417">
        <f t="shared" si="156"/>
        <v>10</v>
      </c>
      <c r="H417">
        <f t="shared" si="159"/>
        <v>60</v>
      </c>
      <c r="I417">
        <v>57652</v>
      </c>
      <c r="J417">
        <f t="shared" si="158"/>
        <v>235.48091359072714</v>
      </c>
      <c r="K417">
        <f t="shared" si="154"/>
        <v>4987</v>
      </c>
      <c r="L417">
        <f t="shared" si="139"/>
        <v>5052.6140556432283</v>
      </c>
      <c r="M417">
        <f t="shared" si="149"/>
        <v>0.97006071744409761</v>
      </c>
      <c r="N417">
        <f t="shared" si="150"/>
        <v>1.009478969412485</v>
      </c>
      <c r="O417">
        <f t="shared" si="151"/>
        <v>1.0734875404033608</v>
      </c>
      <c r="P417">
        <f t="shared" si="152"/>
        <v>1.0419974926870037</v>
      </c>
      <c r="Q417" s="6">
        <f t="shared" si="160"/>
        <v>7.3487540403360807E-2</v>
      </c>
      <c r="R417" s="6">
        <f t="shared" si="161"/>
        <v>4.1997492687003701E-2</v>
      </c>
    </row>
    <row r="418" spans="1:18" x14ac:dyDescent="0.3">
      <c r="A418" s="1">
        <v>44323</v>
      </c>
      <c r="B418">
        <v>64206</v>
      </c>
      <c r="C418">
        <f t="shared" si="155"/>
        <v>299</v>
      </c>
      <c r="D418">
        <f>AVERAGE(C415:C421)</f>
        <v>293.14285714285717</v>
      </c>
      <c r="E418">
        <f t="shared" si="157"/>
        <v>4049</v>
      </c>
      <c r="F418">
        <v>1278</v>
      </c>
      <c r="G418">
        <f t="shared" si="156"/>
        <v>10</v>
      </c>
      <c r="H418">
        <f t="shared" si="159"/>
        <v>62</v>
      </c>
      <c r="I418">
        <v>57857</v>
      </c>
      <c r="J418">
        <f t="shared" si="158"/>
        <v>205</v>
      </c>
      <c r="K418">
        <f t="shared" si="154"/>
        <v>5071</v>
      </c>
      <c r="L418">
        <f t="shared" si="139"/>
        <v>5104.9206061537307</v>
      </c>
      <c r="M418">
        <f t="shared" si="149"/>
        <v>1.0168437938640464</v>
      </c>
      <c r="N418">
        <f t="shared" si="150"/>
        <v>1.0103523740254972</v>
      </c>
      <c r="O418">
        <f t="shared" si="151"/>
        <v>1.0767884583510499</v>
      </c>
      <c r="P418">
        <f t="shared" si="152"/>
        <v>1.0496791554543572</v>
      </c>
      <c r="Q418" s="6">
        <f t="shared" si="160"/>
        <v>7.678845835104986E-2</v>
      </c>
      <c r="R418" s="6">
        <f t="shared" si="161"/>
        <v>4.9679155454357193E-2</v>
      </c>
    </row>
    <row r="419" spans="1:18" x14ac:dyDescent="0.3">
      <c r="A419" s="1">
        <v>44324</v>
      </c>
      <c r="B419">
        <v>64488</v>
      </c>
      <c r="C419">
        <f t="shared" si="155"/>
        <v>282</v>
      </c>
      <c r="D419">
        <f>AVERAGE(C416:C422)</f>
        <v>226.14285714285714</v>
      </c>
      <c r="E419">
        <f t="shared" si="157"/>
        <v>4299</v>
      </c>
      <c r="F419">
        <v>1285</v>
      </c>
      <c r="G419">
        <f t="shared" si="156"/>
        <v>7</v>
      </c>
      <c r="H419">
        <f t="shared" si="159"/>
        <v>60.723132106737921</v>
      </c>
      <c r="I419">
        <v>58111</v>
      </c>
      <c r="J419">
        <f t="shared" si="158"/>
        <v>254</v>
      </c>
      <c r="K419">
        <f t="shared" si="154"/>
        <v>5092</v>
      </c>
      <c r="L419">
        <f t="shared" si="139"/>
        <v>5088.9170901704538</v>
      </c>
      <c r="M419">
        <f t="shared" si="149"/>
        <v>1.0041411950305659</v>
      </c>
      <c r="N419">
        <f t="shared" si="150"/>
        <v>0.99686508033758925</v>
      </c>
      <c r="O419">
        <f t="shared" si="151"/>
        <v>1.0524874429668207</v>
      </c>
      <c r="P419">
        <f t="shared" si="152"/>
        <v>1.0619319604367325</v>
      </c>
      <c r="Q419" s="6">
        <f t="shared" si="160"/>
        <v>5.248744296682073E-2</v>
      </c>
      <c r="R419" s="6">
        <f t="shared" si="161"/>
        <v>6.1931960436732547E-2</v>
      </c>
    </row>
    <row r="420" spans="1:18" x14ac:dyDescent="0.3">
      <c r="A420" s="1">
        <v>44325</v>
      </c>
      <c r="B420">
        <f>SQRT(B421*B419)</f>
        <v>64728.551351007387</v>
      </c>
      <c r="C420">
        <f t="shared" si="155"/>
        <v>240.55135100738698</v>
      </c>
      <c r="D420">
        <f t="shared" ref="D420:D422" si="162">AVERAGE(C417:C423)</f>
        <v>261.08079962022538</v>
      </c>
      <c r="E420">
        <f t="shared" si="157"/>
        <v>4150.3099602241782</v>
      </c>
      <c r="F420">
        <f>SQRT(F421*F419)</f>
        <v>1293.4720715964454</v>
      </c>
      <c r="G420">
        <f t="shared" si="156"/>
        <v>8.472071596445403</v>
      </c>
      <c r="H420">
        <f t="shared" si="159"/>
        <v>60.861998193043974</v>
      </c>
      <c r="I420">
        <f>SQRT(I421*I419)</f>
        <v>58351.502319991727</v>
      </c>
      <c r="J420">
        <f t="shared" si="158"/>
        <v>240.50231999172684</v>
      </c>
      <c r="K420">
        <f t="shared" si="154"/>
        <v>5083.576959419217</v>
      </c>
      <c r="L420">
        <f t="shared" si="139"/>
        <v>5103.0926845601043</v>
      </c>
      <c r="M420">
        <f t="shared" si="149"/>
        <v>0.998345828636924</v>
      </c>
      <c r="N420">
        <f t="shared" si="150"/>
        <v>1.0027855817138447</v>
      </c>
      <c r="O420">
        <f t="shared" si="151"/>
        <v>1.0416052704013588</v>
      </c>
      <c r="P420">
        <f t="shared" si="152"/>
        <v>1.068269747419045</v>
      </c>
      <c r="Q420" s="6">
        <f t="shared" si="160"/>
        <v>4.1605270401358752E-2</v>
      </c>
      <c r="R420" s="6">
        <f t="shared" si="161"/>
        <v>6.8269747419045013E-2</v>
      </c>
    </row>
    <row r="421" spans="1:18" x14ac:dyDescent="0.3">
      <c r="A421" s="1">
        <v>44326</v>
      </c>
      <c r="B421">
        <v>64970</v>
      </c>
      <c r="C421">
        <f t="shared" si="155"/>
        <v>241.44864899261302</v>
      </c>
      <c r="D421">
        <f t="shared" si="162"/>
        <v>306</v>
      </c>
      <c r="E421">
        <f t="shared" si="157"/>
        <v>4000</v>
      </c>
      <c r="F421">
        <v>1302</v>
      </c>
      <c r="G421">
        <f t="shared" si="156"/>
        <v>8.527928403554597</v>
      </c>
      <c r="H421">
        <f t="shared" si="159"/>
        <v>61</v>
      </c>
      <c r="I421">
        <v>58593</v>
      </c>
      <c r="J421">
        <f t="shared" si="158"/>
        <v>241.49768000827316</v>
      </c>
      <c r="K421">
        <f t="shared" si="154"/>
        <v>5075</v>
      </c>
      <c r="L421">
        <f t="shared" ref="L421:L464" si="163">GEOMEAN(K418:K424)</f>
        <v>5161.153967164224</v>
      </c>
      <c r="M421">
        <f t="shared" si="149"/>
        <v>0.99831281015558837</v>
      </c>
      <c r="N421">
        <f t="shared" si="150"/>
        <v>1.0113776657006035</v>
      </c>
      <c r="O421">
        <f t="shared" si="151"/>
        <v>1.0472832210351222</v>
      </c>
      <c r="P421">
        <f t="shared" si="152"/>
        <v>1.0747564591274883</v>
      </c>
      <c r="Q421" s="6">
        <f t="shared" si="160"/>
        <v>4.7283221035122169E-2</v>
      </c>
      <c r="R421" s="6">
        <f t="shared" si="161"/>
        <v>7.4756459127488295E-2</v>
      </c>
    </row>
    <row r="422" spans="1:18" x14ac:dyDescent="0.3">
      <c r="A422" s="1">
        <v>44327</v>
      </c>
      <c r="B422">
        <v>65307</v>
      </c>
      <c r="C422">
        <f t="shared" si="155"/>
        <v>337</v>
      </c>
      <c r="D422">
        <f t="shared" si="162"/>
        <v>315.71428571428572</v>
      </c>
      <c r="E422">
        <f t="shared" si="157"/>
        <v>3987</v>
      </c>
      <c r="F422">
        <v>1316</v>
      </c>
      <c r="G422">
        <f t="shared" si="156"/>
        <v>14</v>
      </c>
      <c r="H422">
        <f t="shared" si="159"/>
        <v>64</v>
      </c>
      <c r="I422">
        <v>58816</v>
      </c>
      <c r="J422">
        <f t="shared" si="158"/>
        <v>223</v>
      </c>
      <c r="K422">
        <f t="shared" si="154"/>
        <v>5175</v>
      </c>
      <c r="L422">
        <f t="shared" si="163"/>
        <v>5215.9376478152662</v>
      </c>
      <c r="M422">
        <f t="shared" si="149"/>
        <v>1.0197044334975369</v>
      </c>
      <c r="N422">
        <f t="shared" si="150"/>
        <v>1.0106146185522815</v>
      </c>
      <c r="O422">
        <f t="shared" si="151"/>
        <v>1.051094200242408</v>
      </c>
      <c r="P422">
        <f t="shared" si="152"/>
        <v>0.97826086956521741</v>
      </c>
      <c r="Q422" s="6">
        <f t="shared" si="160"/>
        <v>5.1094200242407961E-2</v>
      </c>
      <c r="R422" s="6">
        <f t="shared" si="161"/>
        <v>-2.1739130434782594E-2</v>
      </c>
    </row>
    <row r="423" spans="1:18" x14ac:dyDescent="0.3">
      <c r="A423" s="1">
        <v>44328</v>
      </c>
      <c r="B423">
        <v>65643</v>
      </c>
      <c r="C423">
        <f t="shared" si="155"/>
        <v>336</v>
      </c>
      <c r="D423">
        <f>AVERAGE(C420:C426)</f>
        <v>316</v>
      </c>
      <c r="E423">
        <f t="shared" si="157"/>
        <v>3995</v>
      </c>
      <c r="F423">
        <v>1325</v>
      </c>
      <c r="G423">
        <f t="shared" si="156"/>
        <v>9</v>
      </c>
      <c r="H423">
        <f t="shared" si="159"/>
        <v>67</v>
      </c>
      <c r="I423">
        <v>59076</v>
      </c>
      <c r="J423">
        <f t="shared" si="158"/>
        <v>260</v>
      </c>
      <c r="K423">
        <f t="shared" si="154"/>
        <v>5242</v>
      </c>
      <c r="L423">
        <f t="shared" si="163"/>
        <v>5272.1799456037652</v>
      </c>
      <c r="M423">
        <f t="shared" si="149"/>
        <v>1.0129468599033817</v>
      </c>
      <c r="N423">
        <f t="shared" si="150"/>
        <v>1.0107827780134713</v>
      </c>
      <c r="O423">
        <f t="shared" si="151"/>
        <v>1.0533467863236028</v>
      </c>
      <c r="P423">
        <f t="shared" si="152"/>
        <v>1.0196627793948185</v>
      </c>
      <c r="Q423" s="6">
        <f t="shared" si="160"/>
        <v>5.3346786323602791E-2</v>
      </c>
      <c r="R423" s="6">
        <f t="shared" si="161"/>
        <v>1.966277939481853E-2</v>
      </c>
    </row>
    <row r="424" spans="1:18" x14ac:dyDescent="0.3">
      <c r="A424" s="1">
        <v>44329</v>
      </c>
      <c r="B424">
        <v>66049</v>
      </c>
      <c r="C424">
        <f t="shared" si="155"/>
        <v>406</v>
      </c>
      <c r="D424">
        <f>AVERAGE(C421:C427)</f>
        <v>318.42165561292808</v>
      </c>
      <c r="E424">
        <f t="shared" si="157"/>
        <v>4087</v>
      </c>
      <c r="F424">
        <v>1330</v>
      </c>
      <c r="G424">
        <f t="shared" si="156"/>
        <v>5</v>
      </c>
      <c r="H424">
        <f t="shared" si="159"/>
        <v>62</v>
      </c>
      <c r="I424">
        <v>59321</v>
      </c>
      <c r="J424">
        <f t="shared" si="158"/>
        <v>245</v>
      </c>
      <c r="K424">
        <f t="shared" si="154"/>
        <v>5398</v>
      </c>
      <c r="L424">
        <f t="shared" si="163"/>
        <v>5326.5585643006389</v>
      </c>
      <c r="M424">
        <f t="shared" si="149"/>
        <v>1.0297596337275849</v>
      </c>
      <c r="N424">
        <f t="shared" si="150"/>
        <v>1.0103142569597263</v>
      </c>
      <c r="O424">
        <f t="shared" si="151"/>
        <v>1.0542183720427734</v>
      </c>
      <c r="P424">
        <f t="shared" si="152"/>
        <v>1.0824142771205134</v>
      </c>
      <c r="Q424" s="6">
        <f t="shared" si="160"/>
        <v>5.4218372042773355E-2</v>
      </c>
      <c r="R424" s="6">
        <f t="shared" si="161"/>
        <v>8.2414277120513413E-2</v>
      </c>
    </row>
    <row r="425" spans="1:18" x14ac:dyDescent="0.3">
      <c r="A425" s="1">
        <v>44330</v>
      </c>
      <c r="B425">
        <v>66416</v>
      </c>
      <c r="C425">
        <f t="shared" si="155"/>
        <v>367</v>
      </c>
      <c r="D425">
        <f>AVERAGE(C422:C428)</f>
        <v>320.85714285714283</v>
      </c>
      <c r="E425">
        <f t="shared" si="157"/>
        <v>4154</v>
      </c>
      <c r="F425">
        <v>1342</v>
      </c>
      <c r="G425">
        <f t="shared" si="156"/>
        <v>12</v>
      </c>
      <c r="H425">
        <f t="shared" si="159"/>
        <v>64</v>
      </c>
      <c r="I425">
        <v>59614</v>
      </c>
      <c r="J425">
        <f t="shared" si="158"/>
        <v>293</v>
      </c>
      <c r="K425">
        <f t="shared" si="154"/>
        <v>5460</v>
      </c>
      <c r="L425">
        <f t="shared" si="163"/>
        <v>5378.963969214471</v>
      </c>
      <c r="M425">
        <f t="shared" si="149"/>
        <v>1.0114857354575768</v>
      </c>
      <c r="N425">
        <f t="shared" si="150"/>
        <v>1.0098385109787511</v>
      </c>
      <c r="O425">
        <f t="shared" si="151"/>
        <v>1.0536821988436793</v>
      </c>
      <c r="P425">
        <f t="shared" si="152"/>
        <v>1.0767107079471505</v>
      </c>
      <c r="Q425" s="6">
        <f t="shared" si="160"/>
        <v>5.3682198843679307E-2</v>
      </c>
      <c r="R425" s="6">
        <f t="shared" si="161"/>
        <v>7.6710707947150514E-2</v>
      </c>
    </row>
    <row r="426" spans="1:18" x14ac:dyDescent="0.3">
      <c r="A426" s="1">
        <v>44331</v>
      </c>
      <c r="B426">
        <v>66700</v>
      </c>
      <c r="C426">
        <f t="shared" si="155"/>
        <v>284</v>
      </c>
      <c r="D426">
        <f>AVERAGE(C423:C429)</f>
        <v>322.42857142857144</v>
      </c>
      <c r="E426">
        <f t="shared" si="157"/>
        <v>4220.0968356451631</v>
      </c>
      <c r="F426">
        <v>1346</v>
      </c>
      <c r="G426">
        <f t="shared" si="156"/>
        <v>4</v>
      </c>
      <c r="H426">
        <f t="shared" si="159"/>
        <v>61</v>
      </c>
      <c r="I426">
        <v>59865</v>
      </c>
      <c r="J426">
        <f t="shared" si="158"/>
        <v>251</v>
      </c>
      <c r="K426">
        <f t="shared" si="154"/>
        <v>5489</v>
      </c>
      <c r="L426">
        <f t="shared" si="163"/>
        <v>5434.8074816490971</v>
      </c>
      <c r="M426">
        <f t="shared" ref="M426:N441" si="164">K426/K425</f>
        <v>1.0053113553113553</v>
      </c>
      <c r="N426">
        <f t="shared" si="164"/>
        <v>1.0103818342629243</v>
      </c>
      <c r="O426">
        <f t="shared" ref="O426:O452" si="165">L426/L419</f>
        <v>1.0679693509149031</v>
      </c>
      <c r="P426">
        <f t="shared" ref="P426:P452" si="166">K426/K419</f>
        <v>1.0779654359780046</v>
      </c>
      <c r="Q426" s="6">
        <f t="shared" si="160"/>
        <v>6.7969350914903082E-2</v>
      </c>
      <c r="R426" s="6">
        <f t="shared" si="161"/>
        <v>7.7965435978004649E-2</v>
      </c>
    </row>
    <row r="427" spans="1:18" x14ac:dyDescent="0.3">
      <c r="A427" s="1">
        <v>44332</v>
      </c>
      <c r="B427">
        <f>SQRT(B428*B426)</f>
        <v>66957.502940297883</v>
      </c>
      <c r="C427">
        <f t="shared" si="155"/>
        <v>257.50294029788347</v>
      </c>
      <c r="D427">
        <f t="shared" ref="D427:D451" si="167">AVERAGE(C424:C430)</f>
        <v>323</v>
      </c>
      <c r="E427">
        <f t="shared" si="157"/>
        <v>4258.9339989346481</v>
      </c>
      <c r="F427">
        <f>SQRT(F428*F426)</f>
        <v>1353.9763661157458</v>
      </c>
      <c r="G427">
        <f t="shared" si="156"/>
        <v>7.9763661157458046</v>
      </c>
      <c r="H427">
        <f t="shared" si="159"/>
        <v>60.504294519300402</v>
      </c>
      <c r="I427">
        <f>SQRT(I428*I426)</f>
        <v>60141.362097977129</v>
      </c>
      <c r="J427">
        <f t="shared" si="158"/>
        <v>276.36209797712945</v>
      </c>
      <c r="K427">
        <f t="shared" si="154"/>
        <v>5462.1644762050055</v>
      </c>
      <c r="L427">
        <f t="shared" si="163"/>
        <v>5493.7298941167101</v>
      </c>
      <c r="M427">
        <f t="shared" si="164"/>
        <v>0.99511103592731021</v>
      </c>
      <c r="N427">
        <f t="shared" si="164"/>
        <v>1.0108416742757802</v>
      </c>
      <c r="O427">
        <f t="shared" si="165"/>
        <v>1.0765491112357251</v>
      </c>
      <c r="P427">
        <f t="shared" si="166"/>
        <v>1.0744726636004427</v>
      </c>
      <c r="Q427" s="6">
        <f t="shared" si="160"/>
        <v>7.6549111235725054E-2</v>
      </c>
      <c r="R427" s="6">
        <f t="shared" si="161"/>
        <v>7.447266360044269E-2</v>
      </c>
    </row>
    <row r="428" spans="1:18" x14ac:dyDescent="0.3">
      <c r="A428" s="1">
        <v>44333</v>
      </c>
      <c r="B428">
        <v>67216</v>
      </c>
      <c r="C428">
        <f t="shared" si="155"/>
        <v>258.49705970211653</v>
      </c>
      <c r="D428">
        <f t="shared" si="167"/>
        <v>337.57142857142856</v>
      </c>
      <c r="E428">
        <f t="shared" si="157"/>
        <v>4298</v>
      </c>
      <c r="F428">
        <v>1362</v>
      </c>
      <c r="G428">
        <f t="shared" si="156"/>
        <v>8.0236338842541954</v>
      </c>
      <c r="H428">
        <f t="shared" si="159"/>
        <v>60</v>
      </c>
      <c r="I428">
        <v>60419</v>
      </c>
      <c r="J428">
        <f t="shared" si="158"/>
        <v>277.63790202287055</v>
      </c>
      <c r="K428">
        <f t="shared" si="154"/>
        <v>5435</v>
      </c>
      <c r="L428">
        <f t="shared" si="163"/>
        <v>5560.3195207776271</v>
      </c>
      <c r="M428">
        <f t="shared" si="164"/>
        <v>0.99502679270766325</v>
      </c>
      <c r="N428">
        <f t="shared" si="164"/>
        <v>1.012121023047061</v>
      </c>
      <c r="O428">
        <f t="shared" si="165"/>
        <v>1.0773403692571339</v>
      </c>
      <c r="P428">
        <f t="shared" si="166"/>
        <v>1.0709359605911331</v>
      </c>
      <c r="Q428" s="6">
        <f t="shared" si="160"/>
        <v>7.7340369257133945E-2</v>
      </c>
      <c r="R428" s="6">
        <f t="shared" si="161"/>
        <v>7.0935960591133052E-2</v>
      </c>
    </row>
    <row r="429" spans="1:18" x14ac:dyDescent="0.3">
      <c r="A429" s="1">
        <v>44334</v>
      </c>
      <c r="B429">
        <v>67564</v>
      </c>
      <c r="C429">
        <f t="shared" si="155"/>
        <v>348</v>
      </c>
      <c r="D429">
        <f t="shared" si="167"/>
        <v>345.57142857142856</v>
      </c>
      <c r="E429">
        <f t="shared" si="157"/>
        <v>3840</v>
      </c>
      <c r="F429">
        <v>1373</v>
      </c>
      <c r="G429">
        <f t="shared" si="156"/>
        <v>11</v>
      </c>
      <c r="H429">
        <f t="shared" si="159"/>
        <v>57</v>
      </c>
      <c r="I429">
        <v>60628</v>
      </c>
      <c r="J429">
        <f t="shared" si="158"/>
        <v>209</v>
      </c>
      <c r="K429">
        <f t="shared" si="154"/>
        <v>5563</v>
      </c>
      <c r="L429">
        <f t="shared" si="163"/>
        <v>5631.0321470886529</v>
      </c>
      <c r="M429">
        <f t="shared" si="164"/>
        <v>1.0235510579576816</v>
      </c>
      <c r="N429">
        <f t="shared" si="164"/>
        <v>1.0127173674186869</v>
      </c>
      <c r="O429">
        <f t="shared" si="165"/>
        <v>1.0795819519520622</v>
      </c>
      <c r="P429">
        <f t="shared" si="166"/>
        <v>1.074975845410628</v>
      </c>
      <c r="Q429" s="6">
        <f t="shared" si="160"/>
        <v>7.9581951952062191E-2</v>
      </c>
      <c r="R429" s="6">
        <f t="shared" si="161"/>
        <v>7.4975845410627961E-2</v>
      </c>
    </row>
    <row r="430" spans="1:18" x14ac:dyDescent="0.3">
      <c r="A430" s="1">
        <v>44335</v>
      </c>
      <c r="B430">
        <v>67904</v>
      </c>
      <c r="C430">
        <f t="shared" si="155"/>
        <v>340</v>
      </c>
      <c r="D430">
        <f t="shared" si="167"/>
        <v>358.42857142857144</v>
      </c>
      <c r="E430">
        <f t="shared" si="157"/>
        <v>4088.5655973415778</v>
      </c>
      <c r="F430">
        <v>1379</v>
      </c>
      <c r="G430">
        <f t="shared" si="156"/>
        <v>6</v>
      </c>
      <c r="H430">
        <f t="shared" si="159"/>
        <v>54</v>
      </c>
      <c r="I430">
        <v>60872</v>
      </c>
      <c r="J430">
        <f t="shared" si="158"/>
        <v>244</v>
      </c>
      <c r="K430">
        <f t="shared" si="154"/>
        <v>5653</v>
      </c>
      <c r="L430">
        <f t="shared" si="163"/>
        <v>5715.3718038611778</v>
      </c>
      <c r="M430">
        <f t="shared" si="164"/>
        <v>1.0161783210497932</v>
      </c>
      <c r="N430">
        <f t="shared" si="164"/>
        <v>1.0149776549963634</v>
      </c>
      <c r="O430">
        <f t="shared" si="165"/>
        <v>1.0840623542500614</v>
      </c>
      <c r="P430">
        <f t="shared" si="166"/>
        <v>1.0784051888592141</v>
      </c>
      <c r="Q430" s="6">
        <f t="shared" si="160"/>
        <v>8.4062354250061366E-2</v>
      </c>
      <c r="R430" s="6">
        <f t="shared" si="161"/>
        <v>7.8405188859214103E-2</v>
      </c>
    </row>
    <row r="431" spans="1:18" x14ac:dyDescent="0.3">
      <c r="A431" s="1">
        <v>44336</v>
      </c>
      <c r="B431">
        <v>68412</v>
      </c>
      <c r="C431">
        <f t="shared" si="155"/>
        <v>508</v>
      </c>
      <c r="D431">
        <f t="shared" si="167"/>
        <v>367.39372477770667</v>
      </c>
      <c r="E431">
        <f t="shared" si="157"/>
        <v>4505</v>
      </c>
      <c r="F431">
        <v>1385</v>
      </c>
      <c r="G431">
        <f t="shared" si="156"/>
        <v>6</v>
      </c>
      <c r="H431">
        <f t="shared" si="159"/>
        <v>55</v>
      </c>
      <c r="I431">
        <v>61154</v>
      </c>
      <c r="J431">
        <f t="shared" si="158"/>
        <v>282</v>
      </c>
      <c r="K431">
        <f t="shared" si="154"/>
        <v>5873</v>
      </c>
      <c r="L431">
        <f t="shared" si="163"/>
        <v>5808.4286423205704</v>
      </c>
      <c r="M431">
        <f t="shared" si="164"/>
        <v>1.0389173889969927</v>
      </c>
      <c r="N431">
        <f t="shared" si="164"/>
        <v>1.0162818521091708</v>
      </c>
      <c r="O431">
        <f t="shared" si="165"/>
        <v>1.0904655552366389</v>
      </c>
      <c r="P431">
        <f t="shared" si="166"/>
        <v>1.0879955539088551</v>
      </c>
      <c r="Q431" s="6">
        <f t="shared" si="160"/>
        <v>9.0465555236638906E-2</v>
      </c>
      <c r="R431" s="6">
        <f t="shared" si="161"/>
        <v>8.7995553908855051E-2</v>
      </c>
    </row>
    <row r="432" spans="1:18" x14ac:dyDescent="0.3">
      <c r="A432" s="1">
        <v>44337</v>
      </c>
      <c r="B432">
        <v>68835</v>
      </c>
      <c r="C432">
        <f t="shared" si="155"/>
        <v>423</v>
      </c>
      <c r="D432">
        <f t="shared" si="167"/>
        <v>376.42857142857144</v>
      </c>
      <c r="E432">
        <f t="shared" si="157"/>
        <v>4629</v>
      </c>
      <c r="F432">
        <v>1401</v>
      </c>
      <c r="G432">
        <f t="shared" si="156"/>
        <v>16</v>
      </c>
      <c r="H432">
        <f t="shared" si="159"/>
        <v>59</v>
      </c>
      <c r="I432">
        <v>61469</v>
      </c>
      <c r="J432">
        <f t="shared" si="158"/>
        <v>315</v>
      </c>
      <c r="K432">
        <f t="shared" si="154"/>
        <v>5965</v>
      </c>
      <c r="L432">
        <f t="shared" si="163"/>
        <v>5910.6567158423341</v>
      </c>
      <c r="M432">
        <f t="shared" si="164"/>
        <v>1.0156649072024519</v>
      </c>
      <c r="N432">
        <f t="shared" si="164"/>
        <v>1.0175999534154425</v>
      </c>
      <c r="O432">
        <f t="shared" si="165"/>
        <v>1.0988466830547501</v>
      </c>
      <c r="P432">
        <f t="shared" si="166"/>
        <v>1.0924908424908424</v>
      </c>
      <c r="Q432" s="6">
        <f t="shared" si="160"/>
        <v>9.8846683054750084E-2</v>
      </c>
      <c r="R432" s="6">
        <f t="shared" si="161"/>
        <v>9.2490842490842384E-2</v>
      </c>
    </row>
    <row r="433" spans="1:18" x14ac:dyDescent="0.3">
      <c r="A433" s="1">
        <v>44338</v>
      </c>
      <c r="B433">
        <v>69209</v>
      </c>
      <c r="C433">
        <f t="shared" si="155"/>
        <v>374</v>
      </c>
      <c r="D433">
        <f t="shared" si="167"/>
        <v>390.57142857142856</v>
      </c>
      <c r="E433">
        <f t="shared" si="157"/>
        <v>4721</v>
      </c>
      <c r="F433">
        <v>1404</v>
      </c>
      <c r="G433">
        <f t="shared" si="156"/>
        <v>3</v>
      </c>
      <c r="H433">
        <f t="shared" si="159"/>
        <v>58</v>
      </c>
      <c r="I433">
        <v>61714</v>
      </c>
      <c r="J433">
        <f t="shared" si="158"/>
        <v>245</v>
      </c>
      <c r="K433">
        <f t="shared" si="154"/>
        <v>6091</v>
      </c>
      <c r="L433">
        <f t="shared" si="163"/>
        <v>6016.9196747125425</v>
      </c>
      <c r="M433">
        <f t="shared" si="164"/>
        <v>1.0211232187761945</v>
      </c>
      <c r="N433">
        <f t="shared" si="164"/>
        <v>1.0179781983591421</v>
      </c>
      <c r="O433">
        <f t="shared" si="165"/>
        <v>1.1071081533299894</v>
      </c>
      <c r="P433">
        <f t="shared" si="166"/>
        <v>1.1096738932410275</v>
      </c>
      <c r="Q433" s="6">
        <f t="shared" si="160"/>
        <v>0.10710815332998935</v>
      </c>
      <c r="R433" s="6">
        <f t="shared" si="161"/>
        <v>0.1096738932410275</v>
      </c>
    </row>
    <row r="434" spans="1:18" x14ac:dyDescent="0.3">
      <c r="A434" s="1">
        <v>44339</v>
      </c>
      <c r="B434">
        <f>SQRT(B435*B433)</f>
        <v>69529.25901374183</v>
      </c>
      <c r="C434">
        <f t="shared" si="155"/>
        <v>320.25901374183013</v>
      </c>
      <c r="D434">
        <f t="shared" si="167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6"/>
        <v>7.9773369286067464</v>
      </c>
      <c r="H434">
        <f t="shared" si="159"/>
        <v>58.000970812860942</v>
      </c>
      <c r="I434">
        <f>SQRT(I435*I433)</f>
        <v>62001.331114743014</v>
      </c>
      <c r="J434">
        <f t="shared" si="158"/>
        <v>287.33111474301404</v>
      </c>
      <c r="K434">
        <f t="shared" si="154"/>
        <v>6115.9505620702039</v>
      </c>
      <c r="L434">
        <f t="shared" si="163"/>
        <v>6121.8145595390297</v>
      </c>
      <c r="M434">
        <f t="shared" si="164"/>
        <v>1.0040962997980962</v>
      </c>
      <c r="N434">
        <f t="shared" si="164"/>
        <v>1.0174333197877532</v>
      </c>
      <c r="O434">
        <f t="shared" si="165"/>
        <v>1.1143275475000949</v>
      </c>
      <c r="P434">
        <f t="shared" si="166"/>
        <v>1.1196935919292264</v>
      </c>
      <c r="Q434" s="6">
        <f t="shared" si="160"/>
        <v>0.11432754750009488</v>
      </c>
      <c r="R434" s="6">
        <f t="shared" si="161"/>
        <v>0.11969359192922635</v>
      </c>
    </row>
    <row r="435" spans="1:18" x14ac:dyDescent="0.3">
      <c r="A435" s="1">
        <v>44340</v>
      </c>
      <c r="B435">
        <v>69851</v>
      </c>
      <c r="C435">
        <f t="shared" si="155"/>
        <v>321.74098625816987</v>
      </c>
      <c r="D435">
        <f t="shared" si="167"/>
        <v>333.42857142857144</v>
      </c>
      <c r="E435">
        <f t="shared" si="157"/>
        <v>4881</v>
      </c>
      <c r="F435">
        <v>1420</v>
      </c>
      <c r="G435">
        <f t="shared" si="156"/>
        <v>8.0226630713932536</v>
      </c>
      <c r="H435">
        <f t="shared" si="159"/>
        <v>58</v>
      </c>
      <c r="I435">
        <v>62290</v>
      </c>
      <c r="J435">
        <f t="shared" si="158"/>
        <v>288.66888525698596</v>
      </c>
      <c r="K435">
        <f t="shared" si="154"/>
        <v>6141</v>
      </c>
      <c r="L435">
        <f t="shared" si="163"/>
        <v>6165.1111028477408</v>
      </c>
      <c r="M435">
        <f t="shared" si="164"/>
        <v>1.0040957554636147</v>
      </c>
      <c r="N435">
        <f t="shared" si="164"/>
        <v>1.0070725016067739</v>
      </c>
      <c r="O435">
        <f t="shared" si="165"/>
        <v>1.1087692136774061</v>
      </c>
      <c r="P435">
        <f t="shared" si="166"/>
        <v>1.1298988040478382</v>
      </c>
      <c r="Q435" s="6">
        <f t="shared" si="160"/>
        <v>0.10876921367740611</v>
      </c>
      <c r="R435" s="6">
        <f t="shared" si="161"/>
        <v>0.12989880404783816</v>
      </c>
    </row>
    <row r="436" spans="1:18" x14ac:dyDescent="0.3">
      <c r="A436" s="1">
        <v>44341</v>
      </c>
      <c r="B436">
        <v>70298</v>
      </c>
      <c r="C436">
        <f t="shared" si="155"/>
        <v>447</v>
      </c>
      <c r="D436">
        <f t="shared" si="167"/>
        <v>276</v>
      </c>
      <c r="E436">
        <f t="shared" si="157"/>
        <v>4991</v>
      </c>
      <c r="F436">
        <v>1431</v>
      </c>
      <c r="G436">
        <f t="shared" si="156"/>
        <v>11</v>
      </c>
      <c r="H436">
        <f t="shared" si="159"/>
        <v>58</v>
      </c>
      <c r="I436">
        <v>62565</v>
      </c>
      <c r="J436">
        <f t="shared" si="158"/>
        <v>275</v>
      </c>
      <c r="K436">
        <f t="shared" si="154"/>
        <v>6302</v>
      </c>
      <c r="L436">
        <f t="shared" si="163"/>
        <v>6152.4835547388475</v>
      </c>
      <c r="M436">
        <f t="shared" si="164"/>
        <v>1.0262172284644195</v>
      </c>
      <c r="N436">
        <f t="shared" si="164"/>
        <v>0.99795177282319203</v>
      </c>
      <c r="O436">
        <f t="shared" si="165"/>
        <v>1.0926031665295668</v>
      </c>
      <c r="P436">
        <f t="shared" si="166"/>
        <v>1.1328419917310804</v>
      </c>
      <c r="Q436" s="6">
        <f t="shared" si="160"/>
        <v>9.2603166529566794E-2</v>
      </c>
      <c r="R436" s="6">
        <f t="shared" si="161"/>
        <v>0.13284199173108036</v>
      </c>
    </row>
    <row r="437" spans="1:18" x14ac:dyDescent="0.3">
      <c r="A437" s="1">
        <v>44342</v>
      </c>
      <c r="B437">
        <v>70670</v>
      </c>
      <c r="C437">
        <f t="shared" si="155"/>
        <v>372</v>
      </c>
      <c r="D437">
        <f t="shared" si="167"/>
        <v>372.85714285714283</v>
      </c>
      <c r="E437">
        <f t="shared" si="157"/>
        <v>5027</v>
      </c>
      <c r="F437">
        <v>1444</v>
      </c>
      <c r="G437">
        <f t="shared" si="156"/>
        <v>13</v>
      </c>
      <c r="H437">
        <f t="shared" si="159"/>
        <v>65</v>
      </c>
      <c r="I437">
        <v>62846</v>
      </c>
      <c r="J437">
        <f t="shared" si="158"/>
        <v>281</v>
      </c>
      <c r="K437">
        <f t="shared" si="154"/>
        <v>6380</v>
      </c>
      <c r="L437">
        <f t="shared" si="163"/>
        <v>6208.6418183520764</v>
      </c>
      <c r="M437">
        <f t="shared" si="164"/>
        <v>1.0123770231672484</v>
      </c>
      <c r="N437">
        <f t="shared" si="164"/>
        <v>1.0091277389225972</v>
      </c>
      <c r="O437">
        <f t="shared" si="165"/>
        <v>1.0863058487564459</v>
      </c>
      <c r="P437">
        <f t="shared" si="166"/>
        <v>1.1286042809127896</v>
      </c>
      <c r="Q437" s="6">
        <f t="shared" si="160"/>
        <v>8.6305848756445869E-2</v>
      </c>
      <c r="R437" s="6">
        <f t="shared" si="161"/>
        <v>0.12860428091278964</v>
      </c>
    </row>
    <row r="438" spans="1:18" x14ac:dyDescent="0.3">
      <c r="A438" s="1">
        <v>44343</v>
      </c>
      <c r="B438">
        <v>70746</v>
      </c>
      <c r="C438">
        <f t="shared" si="155"/>
        <v>76</v>
      </c>
      <c r="D438">
        <f t="shared" si="167"/>
        <v>381.0355463202265</v>
      </c>
      <c r="E438">
        <f t="shared" si="157"/>
        <v>4697</v>
      </c>
      <c r="F438">
        <v>1453</v>
      </c>
      <c r="G438">
        <f t="shared" si="156"/>
        <v>9</v>
      </c>
      <c r="H438">
        <f t="shared" si="159"/>
        <v>68</v>
      </c>
      <c r="I438">
        <v>63123</v>
      </c>
      <c r="J438">
        <f t="shared" si="158"/>
        <v>277</v>
      </c>
      <c r="K438">
        <f t="shared" si="154"/>
        <v>6170</v>
      </c>
      <c r="L438">
        <f t="shared" si="163"/>
        <v>6265.2266328272881</v>
      </c>
      <c r="M438">
        <f t="shared" si="164"/>
        <v>0.9670846394984326</v>
      </c>
      <c r="N438">
        <f t="shared" si="164"/>
        <v>1.0091138796746097</v>
      </c>
      <c r="O438">
        <f t="shared" si="165"/>
        <v>1.0786439876662097</v>
      </c>
      <c r="P438">
        <f t="shared" si="166"/>
        <v>1.0505704069470458</v>
      </c>
      <c r="Q438" s="6">
        <f t="shared" si="160"/>
        <v>7.8643987666209725E-2</v>
      </c>
      <c r="R438" s="6">
        <f t="shared" si="161"/>
        <v>5.0570406947045843E-2</v>
      </c>
    </row>
    <row r="439" spans="1:18" x14ac:dyDescent="0.3">
      <c r="A439" s="1">
        <v>44344</v>
      </c>
      <c r="B439">
        <v>70767</v>
      </c>
      <c r="C439">
        <f t="shared" si="155"/>
        <v>21</v>
      </c>
      <c r="D439">
        <f t="shared" si="167"/>
        <v>389.28571428571428</v>
      </c>
      <c r="E439">
        <f t="shared" si="157"/>
        <v>4351</v>
      </c>
      <c r="F439">
        <v>1462</v>
      </c>
      <c r="G439">
        <f t="shared" si="156"/>
        <v>9</v>
      </c>
      <c r="H439">
        <f t="shared" si="159"/>
        <v>61</v>
      </c>
      <c r="I439">
        <v>63425</v>
      </c>
      <c r="J439">
        <f t="shared" si="158"/>
        <v>302</v>
      </c>
      <c r="K439">
        <f t="shared" si="154"/>
        <v>5880</v>
      </c>
      <c r="L439">
        <f t="shared" si="163"/>
        <v>6322.2368255430038</v>
      </c>
      <c r="M439">
        <f t="shared" si="164"/>
        <v>0.95299837925445707</v>
      </c>
      <c r="N439">
        <f t="shared" si="164"/>
        <v>1.0090994621674187</v>
      </c>
      <c r="O439">
        <f t="shared" si="165"/>
        <v>1.0696335668754897</v>
      </c>
      <c r="P439">
        <f t="shared" si="166"/>
        <v>0.98575020955574177</v>
      </c>
      <c r="Q439" s="6">
        <f t="shared" si="160"/>
        <v>6.9633566875489716E-2</v>
      </c>
      <c r="R439" s="6">
        <f t="shared" si="161"/>
        <v>-1.4249790444258226E-2</v>
      </c>
    </row>
    <row r="440" spans="1:18" x14ac:dyDescent="0.3">
      <c r="A440" s="1">
        <v>44345</v>
      </c>
      <c r="B440">
        <v>71819</v>
      </c>
      <c r="C440">
        <f t="shared" si="155"/>
        <v>1052</v>
      </c>
      <c r="D440">
        <f t="shared" si="167"/>
        <v>394.14285714285717</v>
      </c>
      <c r="E440">
        <f t="shared" si="157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8"/>
        <v>433</v>
      </c>
      <c r="K440">
        <f t="shared" ref="K440:K503" si="168">B440-F440-I440</f>
        <v>6491</v>
      </c>
      <c r="L440">
        <f t="shared" si="163"/>
        <v>6361.3453512979122</v>
      </c>
      <c r="M440">
        <f t="shared" si="164"/>
        <v>1.1039115646258504</v>
      </c>
      <c r="N440">
        <f t="shared" si="164"/>
        <v>1.0061858685199678</v>
      </c>
      <c r="O440">
        <f t="shared" si="165"/>
        <v>1.057242857675647</v>
      </c>
      <c r="P440">
        <f t="shared" si="166"/>
        <v>1.065670661631916</v>
      </c>
      <c r="Q440" s="6">
        <f t="shared" si="160"/>
        <v>5.7242857675646963E-2</v>
      </c>
      <c r="R440" s="6">
        <f t="shared" si="161"/>
        <v>6.5670661631916039E-2</v>
      </c>
    </row>
    <row r="441" spans="1:18" x14ac:dyDescent="0.3">
      <c r="A441" s="1">
        <v>44346</v>
      </c>
      <c r="B441">
        <f>SQRT(B442*B440)</f>
        <v>72196.507837983416</v>
      </c>
      <c r="C441">
        <f t="shared" si="155"/>
        <v>377.50783798341581</v>
      </c>
      <c r="D441">
        <f t="shared" si="167"/>
        <v>386</v>
      </c>
      <c r="E441">
        <f t="shared" si="157"/>
        <v>5239.0048976855323</v>
      </c>
      <c r="F441">
        <f>SQRT(F442*F440)</f>
        <v>1482.9430198089203</v>
      </c>
      <c r="G441">
        <f t="shared" ref="G441:G452" si="169">F441-F440</f>
        <v>12.943019808920326</v>
      </c>
      <c r="H441">
        <f t="shared" ref="H441:H449" si="170">SUM(G435:G441)</f>
        <v>70.96568288031358</v>
      </c>
      <c r="I441">
        <f>SQRT(I442*I440)</f>
        <v>64196.602293267824</v>
      </c>
      <c r="J441">
        <f t="shared" si="158"/>
        <v>338.60229326782428</v>
      </c>
      <c r="K441">
        <f t="shared" si="168"/>
        <v>6516.9625249066667</v>
      </c>
      <c r="L441">
        <f t="shared" si="163"/>
        <v>6388.9027478299295</v>
      </c>
      <c r="M441">
        <f t="shared" si="164"/>
        <v>1.0039997727479073</v>
      </c>
      <c r="N441">
        <f t="shared" si="164"/>
        <v>1.0043320076194879</v>
      </c>
      <c r="O441">
        <f t="shared" si="165"/>
        <v>1.0436289250014479</v>
      </c>
      <c r="P441">
        <f t="shared" si="166"/>
        <v>1.06556821523762</v>
      </c>
      <c r="Q441" s="6">
        <f t="shared" si="160"/>
        <v>4.3628925001447882E-2</v>
      </c>
      <c r="R441" s="6">
        <f t="shared" si="161"/>
        <v>6.556821523762002E-2</v>
      </c>
    </row>
    <row r="442" spans="1:18" x14ac:dyDescent="0.3">
      <c r="A442" s="1">
        <v>44347</v>
      </c>
      <c r="B442">
        <v>72576</v>
      </c>
      <c r="C442">
        <f t="shared" si="155"/>
        <v>379.49216201658419</v>
      </c>
      <c r="D442">
        <f t="shared" si="167"/>
        <v>437.17359404936724</v>
      </c>
      <c r="E442">
        <f t="shared" si="157"/>
        <v>5360</v>
      </c>
      <c r="F442">
        <v>1496</v>
      </c>
      <c r="G442">
        <f t="shared" si="169"/>
        <v>13.056980191079674</v>
      </c>
      <c r="H442">
        <f t="shared" si="170"/>
        <v>76</v>
      </c>
      <c r="I442">
        <v>64537</v>
      </c>
      <c r="J442">
        <f t="shared" si="158"/>
        <v>340.39770673217572</v>
      </c>
      <c r="K442">
        <f t="shared" si="168"/>
        <v>6543</v>
      </c>
      <c r="L442">
        <f t="shared" si="163"/>
        <v>6456.8454055179182</v>
      </c>
      <c r="M442">
        <f t="shared" ref="M442:N457" si="171">K442/K441</f>
        <v>1.0039953390853211</v>
      </c>
      <c r="N442">
        <f t="shared" si="171"/>
        <v>1.0106344798738822</v>
      </c>
      <c r="O442">
        <f t="shared" si="165"/>
        <v>1.0473202019888046</v>
      </c>
      <c r="P442">
        <f t="shared" si="166"/>
        <v>1.0654616511968735</v>
      </c>
      <c r="Q442" s="6">
        <f t="shared" si="160"/>
        <v>4.73202019888046E-2</v>
      </c>
      <c r="R442" s="6">
        <f t="shared" si="161"/>
        <v>6.5461651196873527E-2</v>
      </c>
    </row>
    <row r="443" spans="1:18" x14ac:dyDescent="0.3">
      <c r="A443" s="1">
        <v>44348</v>
      </c>
      <c r="B443">
        <v>73057</v>
      </c>
      <c r="C443">
        <f t="shared" si="155"/>
        <v>481</v>
      </c>
      <c r="D443">
        <f t="shared" si="167"/>
        <v>496.57142857142856</v>
      </c>
      <c r="E443">
        <f t="shared" si="157"/>
        <v>5493</v>
      </c>
      <c r="F443">
        <v>1512</v>
      </c>
      <c r="G443">
        <f t="shared" si="169"/>
        <v>16</v>
      </c>
      <c r="H443">
        <f t="shared" si="170"/>
        <v>81</v>
      </c>
      <c r="I443">
        <v>64965</v>
      </c>
      <c r="J443">
        <f t="shared" si="158"/>
        <v>428</v>
      </c>
      <c r="K443">
        <f t="shared" si="168"/>
        <v>6580</v>
      </c>
      <c r="L443">
        <f t="shared" si="163"/>
        <v>6580.2181438871439</v>
      </c>
      <c r="M443">
        <f t="shared" si="171"/>
        <v>1.0056548983646645</v>
      </c>
      <c r="N443">
        <f t="shared" si="171"/>
        <v>1.0191072777216863</v>
      </c>
      <c r="O443">
        <f t="shared" si="165"/>
        <v>1.0695222645201288</v>
      </c>
      <c r="P443">
        <f t="shared" si="166"/>
        <v>1.0441129800063471</v>
      </c>
      <c r="Q443" s="6">
        <f t="shared" si="160"/>
        <v>6.9522264520128774E-2</v>
      </c>
      <c r="R443" s="6">
        <f t="shared" si="161"/>
        <v>4.4112980006347113E-2</v>
      </c>
    </row>
    <row r="444" spans="1:18" x14ac:dyDescent="0.3">
      <c r="A444" s="1">
        <v>44349</v>
      </c>
      <c r="B444">
        <v>73372</v>
      </c>
      <c r="C444">
        <f t="shared" si="155"/>
        <v>315</v>
      </c>
      <c r="D444">
        <f t="shared" si="167"/>
        <v>375.85714285714283</v>
      </c>
      <c r="E444">
        <f t="shared" si="157"/>
        <v>5468</v>
      </c>
      <c r="F444">
        <v>1525</v>
      </c>
      <c r="G444">
        <f t="shared" si="169"/>
        <v>13</v>
      </c>
      <c r="H444">
        <f t="shared" si="170"/>
        <v>81</v>
      </c>
      <c r="I444">
        <v>65271</v>
      </c>
      <c r="J444">
        <f t="shared" si="158"/>
        <v>306</v>
      </c>
      <c r="K444">
        <f t="shared" si="168"/>
        <v>6576</v>
      </c>
      <c r="L444">
        <f t="shared" si="163"/>
        <v>6593.6044945623307</v>
      </c>
      <c r="M444">
        <f t="shared" si="171"/>
        <v>0.99939209726443767</v>
      </c>
      <c r="N444">
        <f t="shared" si="171"/>
        <v>1.002034332355322</v>
      </c>
      <c r="O444">
        <f t="shared" si="165"/>
        <v>1.0620043300085933</v>
      </c>
      <c r="P444">
        <f t="shared" si="166"/>
        <v>1.0307210031347962</v>
      </c>
      <c r="Q444" s="6">
        <f t="shared" si="160"/>
        <v>6.2004330008593289E-2</v>
      </c>
      <c r="R444" s="6">
        <f t="shared" si="161"/>
        <v>3.0721003134796199E-2</v>
      </c>
    </row>
    <row r="445" spans="1:18" x14ac:dyDescent="0.3">
      <c r="A445" s="1">
        <v>44350</v>
      </c>
      <c r="B445">
        <f>SQRT(B446*B444)</f>
        <v>73806.215158345571</v>
      </c>
      <c r="C445">
        <f t="shared" si="155"/>
        <v>434.21515834557067</v>
      </c>
      <c r="D445">
        <f t="shared" si="167"/>
        <v>378.42027478691932</v>
      </c>
      <c r="E445">
        <f t="shared" si="157"/>
        <v>5394.2151583455707</v>
      </c>
      <c r="F445">
        <f>SQRT(F446*F444)</f>
        <v>1531.486206271542</v>
      </c>
      <c r="G445">
        <f t="shared" si="169"/>
        <v>6.4862062715419597</v>
      </c>
      <c r="H445">
        <f t="shared" si="170"/>
        <v>78.48620627154196</v>
      </c>
      <c r="I445">
        <f>SQRT(I446*I444)</f>
        <v>65630.509917263335</v>
      </c>
      <c r="J445">
        <f t="shared" si="158"/>
        <v>359.5099172633345</v>
      </c>
      <c r="K445">
        <f t="shared" si="168"/>
        <v>6644.219034810696</v>
      </c>
      <c r="L445">
        <f t="shared" si="163"/>
        <v>6603.2671583457695</v>
      </c>
      <c r="M445">
        <f t="shared" si="171"/>
        <v>1.0103739408167116</v>
      </c>
      <c r="N445">
        <f t="shared" si="171"/>
        <v>1.0014654600213597</v>
      </c>
      <c r="O445">
        <f t="shared" si="165"/>
        <v>1.0539550355205483</v>
      </c>
      <c r="P445">
        <f t="shared" si="166"/>
        <v>1.0768588387051372</v>
      </c>
      <c r="Q445" s="6">
        <f t="shared" si="160"/>
        <v>5.3955035520548256E-2</v>
      </c>
      <c r="R445" s="6">
        <f t="shared" si="161"/>
        <v>7.6858838705137211E-2</v>
      </c>
    </row>
    <row r="446" spans="1:18" x14ac:dyDescent="0.3">
      <c r="A446" s="1">
        <v>44351</v>
      </c>
      <c r="B446">
        <v>74243</v>
      </c>
      <c r="C446">
        <f t="shared" ref="C446:C452" si="172">B446-B445</f>
        <v>436.78484165442933</v>
      </c>
      <c r="D446">
        <f t="shared" si="167"/>
        <v>381</v>
      </c>
      <c r="E446">
        <f t="shared" si="157"/>
        <v>5408</v>
      </c>
      <c r="F446">
        <v>1538</v>
      </c>
      <c r="G446">
        <f t="shared" si="169"/>
        <v>6.5137937284580403</v>
      </c>
      <c r="H446">
        <f t="shared" si="170"/>
        <v>76</v>
      </c>
      <c r="I446">
        <v>65992</v>
      </c>
      <c r="J446">
        <f t="shared" si="158"/>
        <v>361.4900827366655</v>
      </c>
      <c r="K446">
        <f t="shared" si="168"/>
        <v>6713</v>
      </c>
      <c r="L446">
        <f t="shared" si="163"/>
        <v>6609.1624378569504</v>
      </c>
      <c r="M446">
        <f t="shared" si="171"/>
        <v>1.0103520014660781</v>
      </c>
      <c r="N446">
        <f t="shared" si="171"/>
        <v>1.0008927822197424</v>
      </c>
      <c r="O446">
        <f t="shared" si="165"/>
        <v>1.0453835596848751</v>
      </c>
      <c r="P446">
        <f t="shared" si="166"/>
        <v>1.1416666666666666</v>
      </c>
      <c r="Q446" s="6">
        <f t="shared" si="160"/>
        <v>4.5383559684875063E-2</v>
      </c>
      <c r="R446" s="6">
        <f t="shared" si="161"/>
        <v>0.14166666666666661</v>
      </c>
    </row>
    <row r="447" spans="1:18" x14ac:dyDescent="0.3">
      <c r="A447" s="1">
        <v>44352</v>
      </c>
      <c r="B447">
        <v>74450</v>
      </c>
      <c r="C447">
        <f t="shared" si="172"/>
        <v>207</v>
      </c>
      <c r="D447">
        <f t="shared" si="167"/>
        <v>357.71428571428572</v>
      </c>
      <c r="E447">
        <f t="shared" si="157"/>
        <v>5241</v>
      </c>
      <c r="F447">
        <v>1548</v>
      </c>
      <c r="G447">
        <f t="shared" si="169"/>
        <v>10</v>
      </c>
      <c r="H447">
        <f t="shared" si="170"/>
        <v>78</v>
      </c>
      <c r="I447">
        <v>66318</v>
      </c>
      <c r="J447">
        <f t="shared" si="158"/>
        <v>326</v>
      </c>
      <c r="K447">
        <f t="shared" si="168"/>
        <v>6584</v>
      </c>
      <c r="L447">
        <f t="shared" si="163"/>
        <v>6601.8200075240456</v>
      </c>
      <c r="M447">
        <f t="shared" si="171"/>
        <v>0.98078355429763142</v>
      </c>
      <c r="N447">
        <f t="shared" si="171"/>
        <v>0.99888905282599083</v>
      </c>
      <c r="O447">
        <f t="shared" si="165"/>
        <v>1.0378024840574123</v>
      </c>
      <c r="P447">
        <f t="shared" si="166"/>
        <v>1.0143275304267447</v>
      </c>
      <c r="Q447" s="6">
        <f t="shared" si="160"/>
        <v>3.7802484057412267E-2</v>
      </c>
      <c r="R447" s="6">
        <f t="shared" si="161"/>
        <v>1.4327530426744728E-2</v>
      </c>
    </row>
    <row r="448" spans="1:18" x14ac:dyDescent="0.3">
      <c r="A448" s="1">
        <v>44353</v>
      </c>
      <c r="B448">
        <f>SQRT(B449*B447)</f>
        <v>74845.449761491851</v>
      </c>
      <c r="C448">
        <f t="shared" si="172"/>
        <v>395.44976149185095</v>
      </c>
      <c r="D448">
        <f t="shared" si="167"/>
        <v>402.42857142857144</v>
      </c>
      <c r="E448">
        <f t="shared" si="157"/>
        <v>5316.1907477500208</v>
      </c>
      <c r="F448">
        <f>SQRT(F449*F447)</f>
        <v>1551.9948453522647</v>
      </c>
      <c r="G448">
        <f t="shared" si="169"/>
        <v>3.9948453522647469</v>
      </c>
      <c r="H448">
        <f t="shared" si="170"/>
        <v>69.051825543344421</v>
      </c>
      <c r="I448">
        <f>SQRT(I449*I447)</f>
        <v>66709.345327322764</v>
      </c>
      <c r="J448">
        <f t="shared" si="158"/>
        <v>391.34532732276421</v>
      </c>
      <c r="K448">
        <f t="shared" si="168"/>
        <v>6584.1095888168202</v>
      </c>
      <c r="L448">
        <f t="shared" si="163"/>
        <v>6616.6353686548537</v>
      </c>
      <c r="M448">
        <f t="shared" si="171"/>
        <v>1.000016644717014</v>
      </c>
      <c r="N448">
        <f t="shared" si="171"/>
        <v>1.0022441328472942</v>
      </c>
      <c r="O448">
        <f t="shared" si="165"/>
        <v>1.0356450285461423</v>
      </c>
      <c r="P448">
        <f t="shared" si="166"/>
        <v>1.0103034294970286</v>
      </c>
      <c r="Q448" s="6">
        <f t="shared" si="160"/>
        <v>3.5645028546142266E-2</v>
      </c>
      <c r="R448" s="6">
        <f t="shared" si="161"/>
        <v>1.030342949702856E-2</v>
      </c>
    </row>
    <row r="449" spans="1:18" x14ac:dyDescent="0.3">
      <c r="A449" s="1">
        <v>44354</v>
      </c>
      <c r="B449">
        <v>75243</v>
      </c>
      <c r="C449">
        <f t="shared" si="172"/>
        <v>397.55023850814905</v>
      </c>
      <c r="D449">
        <f t="shared" si="167"/>
        <v>399.54069166491848</v>
      </c>
      <c r="E449">
        <f t="shared" si="157"/>
        <v>5392</v>
      </c>
      <c r="F449">
        <v>1556</v>
      </c>
      <c r="G449">
        <f t="shared" si="169"/>
        <v>4.0051546477352531</v>
      </c>
      <c r="H449">
        <f t="shared" si="170"/>
        <v>60</v>
      </c>
      <c r="I449">
        <v>67103</v>
      </c>
      <c r="J449">
        <f t="shared" si="158"/>
        <v>393.65467267723579</v>
      </c>
      <c r="K449">
        <f t="shared" si="168"/>
        <v>6584</v>
      </c>
      <c r="L449">
        <f t="shared" si="163"/>
        <v>6618.452143529038</v>
      </c>
      <c r="M449">
        <f t="shared" si="171"/>
        <v>0.99998335556002804</v>
      </c>
      <c r="N449">
        <f t="shared" si="171"/>
        <v>1.0002745768465331</v>
      </c>
      <c r="O449">
        <f t="shared" si="165"/>
        <v>1.0250287451319515</v>
      </c>
      <c r="P449">
        <f t="shared" si="166"/>
        <v>1.006266238728412</v>
      </c>
      <c r="Q449" s="6">
        <f t="shared" si="160"/>
        <v>2.5028745131951524E-2</v>
      </c>
      <c r="R449" s="6">
        <f t="shared" si="161"/>
        <v>6.2662387284120324E-3</v>
      </c>
    </row>
    <row r="450" spans="1:18" x14ac:dyDescent="0.3">
      <c r="A450" s="1">
        <v>44355</v>
      </c>
      <c r="B450">
        <v>75561</v>
      </c>
      <c r="C450">
        <f t="shared" si="172"/>
        <v>318</v>
      </c>
      <c r="D450">
        <f t="shared" si="167"/>
        <v>387</v>
      </c>
      <c r="E450">
        <f t="shared" si="157"/>
        <v>5263</v>
      </c>
      <c r="F450">
        <v>1570</v>
      </c>
      <c r="G450">
        <f t="shared" si="169"/>
        <v>14</v>
      </c>
      <c r="H450">
        <f>SUM(G444:G450)</f>
        <v>58</v>
      </c>
      <c r="I450">
        <v>67462</v>
      </c>
      <c r="J450">
        <f t="shared" si="158"/>
        <v>359</v>
      </c>
      <c r="K450">
        <f t="shared" si="168"/>
        <v>6529</v>
      </c>
      <c r="L450">
        <f t="shared" si="163"/>
        <v>6609.8269443067229</v>
      </c>
      <c r="M450">
        <f t="shared" si="171"/>
        <v>0.99164641555285538</v>
      </c>
      <c r="N450">
        <f t="shared" si="171"/>
        <v>0.99869679510627751</v>
      </c>
      <c r="O450">
        <f t="shared" si="165"/>
        <v>1.0044996685173857</v>
      </c>
      <c r="P450">
        <f t="shared" si="166"/>
        <v>0.99224924012158056</v>
      </c>
      <c r="Q450" s="6">
        <f t="shared" si="160"/>
        <v>4.4996685173857021E-3</v>
      </c>
      <c r="R450" s="6">
        <f t="shared" si="161"/>
        <v>-7.7507598784194442E-3</v>
      </c>
    </row>
    <row r="451" spans="1:18" x14ac:dyDescent="0.3">
      <c r="A451" s="1">
        <v>44356</v>
      </c>
      <c r="B451">
        <v>76189</v>
      </c>
      <c r="C451">
        <f t="shared" si="172"/>
        <v>628</v>
      </c>
      <c r="D451">
        <f t="shared" si="167"/>
        <v>402.28571428571428</v>
      </c>
      <c r="E451">
        <f t="shared" si="157"/>
        <v>5519</v>
      </c>
      <c r="F451">
        <v>1579</v>
      </c>
      <c r="G451">
        <f t="shared" si="169"/>
        <v>9</v>
      </c>
      <c r="H451">
        <f>SUM(G445:G451)</f>
        <v>54</v>
      </c>
      <c r="I451">
        <v>67930</v>
      </c>
      <c r="J451">
        <f t="shared" si="158"/>
        <v>468</v>
      </c>
      <c r="K451">
        <f t="shared" si="168"/>
        <v>6680</v>
      </c>
      <c r="L451">
        <f t="shared" si="163"/>
        <v>6612.5485132110352</v>
      </c>
      <c r="M451">
        <f t="shared" si="171"/>
        <v>1.0231275846224537</v>
      </c>
      <c r="N451">
        <f t="shared" si="171"/>
        <v>1.0004117458637334</v>
      </c>
      <c r="O451">
        <f t="shared" si="165"/>
        <v>1.0028730899259013</v>
      </c>
      <c r="P451">
        <f t="shared" si="166"/>
        <v>1.0158150851581509</v>
      </c>
      <c r="Q451" s="6">
        <f t="shared" si="160"/>
        <v>2.8730899259012954E-3</v>
      </c>
      <c r="R451" s="6">
        <f t="shared" si="161"/>
        <v>1.5815085158150888E-2</v>
      </c>
    </row>
    <row r="452" spans="1:18" x14ac:dyDescent="0.3">
      <c r="A452" s="1">
        <v>44357</v>
      </c>
      <c r="B452">
        <v>76603</v>
      </c>
      <c r="C452">
        <f t="shared" si="172"/>
        <v>414</v>
      </c>
      <c r="D452">
        <f>AVERAGE(C449:C456)</f>
        <v>360.81877981351863</v>
      </c>
      <c r="E452">
        <f t="shared" si="157"/>
        <v>5857</v>
      </c>
      <c r="F452">
        <v>1588</v>
      </c>
      <c r="G452">
        <f t="shared" si="169"/>
        <v>9</v>
      </c>
      <c r="H452">
        <f>SUM(G446:G452)</f>
        <v>56.51379372845804</v>
      </c>
      <c r="I452">
        <v>68358</v>
      </c>
      <c r="J452">
        <f t="shared" si="158"/>
        <v>428</v>
      </c>
      <c r="K452">
        <f t="shared" si="168"/>
        <v>6657</v>
      </c>
      <c r="L452">
        <f t="shared" si="163"/>
        <v>6595.7054166704493</v>
      </c>
      <c r="M452">
        <f t="shared" si="171"/>
        <v>0.9965568862275449</v>
      </c>
      <c r="N452">
        <f t="shared" si="171"/>
        <v>0.9974528585299699</v>
      </c>
      <c r="O452">
        <f t="shared" si="165"/>
        <v>0.99885484844184091</v>
      </c>
      <c r="P452">
        <f t="shared" si="166"/>
        <v>1.0019236218918042</v>
      </c>
      <c r="Q452" s="6">
        <f t="shared" si="160"/>
        <v>-1.1451515581590854E-3</v>
      </c>
      <c r="R452" s="6">
        <f t="shared" si="161"/>
        <v>1.9236218918041725E-3</v>
      </c>
    </row>
    <row r="453" spans="1:18" x14ac:dyDescent="0.3">
      <c r="A453" s="1">
        <v>44358</v>
      </c>
      <c r="B453" s="5">
        <v>76952</v>
      </c>
      <c r="C453">
        <f t="shared" ref="C453:C518" si="173">B453-B452</f>
        <v>349</v>
      </c>
      <c r="D453">
        <f t="shared" ref="D453:D495" si="174">AVERAGE(C450:C457)</f>
        <v>375.5</v>
      </c>
      <c r="E453">
        <f t="shared" ref="E453:E495" si="175">SUM(C440:C453)</f>
        <v>6185</v>
      </c>
      <c r="F453" s="5">
        <v>1598</v>
      </c>
      <c r="G453">
        <f t="shared" ref="G453:G486" si="176">F453-F452</f>
        <v>10</v>
      </c>
      <c r="H453">
        <f t="shared" ref="H453:H486" si="177">SUM(G447:G453)</f>
        <v>60</v>
      </c>
      <c r="I453" s="5">
        <v>68702</v>
      </c>
      <c r="J453">
        <f t="shared" si="158"/>
        <v>344</v>
      </c>
      <c r="K453">
        <f t="shared" si="168"/>
        <v>6652</v>
      </c>
      <c r="L453">
        <f t="shared" si="163"/>
        <v>6558.8874406278783</v>
      </c>
      <c r="M453">
        <f t="shared" si="171"/>
        <v>0.99924891092083523</v>
      </c>
      <c r="N453">
        <f t="shared" ref="N453:N464" si="178">L453/L452</f>
        <v>0.99441788653120944</v>
      </c>
      <c r="O453">
        <f t="shared" ref="O453:O464" si="179">L453/L446</f>
        <v>0.99239313639182181</v>
      </c>
      <c r="P453">
        <f t="shared" ref="P453:P464" si="180">K453/K446</f>
        <v>0.9909131535826009</v>
      </c>
      <c r="Q453" s="6">
        <f t="shared" si="160"/>
        <v>-7.6068636081781937E-3</v>
      </c>
      <c r="R453" s="6">
        <f t="shared" si="161"/>
        <v>-9.086846417399097E-3</v>
      </c>
    </row>
    <row r="454" spans="1:18" x14ac:dyDescent="0.3">
      <c r="A454" s="1">
        <v>44359</v>
      </c>
      <c r="B454" s="5">
        <v>77266</v>
      </c>
      <c r="C454">
        <f t="shared" si="173"/>
        <v>314</v>
      </c>
      <c r="D454">
        <f t="shared" si="174"/>
        <v>383.125</v>
      </c>
      <c r="E454">
        <f t="shared" si="175"/>
        <v>5447</v>
      </c>
      <c r="F454" s="5">
        <v>1604</v>
      </c>
      <c r="G454">
        <f t="shared" si="176"/>
        <v>6</v>
      </c>
      <c r="H454">
        <f t="shared" si="177"/>
        <v>56</v>
      </c>
      <c r="I454" s="5">
        <v>69059</v>
      </c>
      <c r="J454">
        <f t="shared" si="158"/>
        <v>357</v>
      </c>
      <c r="K454">
        <f t="shared" si="168"/>
        <v>6603</v>
      </c>
      <c r="L454">
        <f t="shared" si="163"/>
        <v>6521.812811033431</v>
      </c>
      <c r="M454">
        <f t="shared" si="171"/>
        <v>0.9926337943475646</v>
      </c>
      <c r="N454">
        <f t="shared" si="178"/>
        <v>0.99434742097191742</v>
      </c>
      <c r="O454">
        <f t="shared" si="179"/>
        <v>0.98788103941043059</v>
      </c>
      <c r="P454">
        <f t="shared" si="180"/>
        <v>1.0028857837181044</v>
      </c>
      <c r="Q454" s="6">
        <f t="shared" si="160"/>
        <v>-1.2118960589569405E-2</v>
      </c>
      <c r="R454" s="6">
        <f t="shared" si="161"/>
        <v>2.8857837181044399E-3</v>
      </c>
    </row>
    <row r="455" spans="1:18" x14ac:dyDescent="0.3">
      <c r="A455" s="1">
        <v>44360</v>
      </c>
      <c r="B455">
        <f>SQRT(B456*B454)</f>
        <v>77498.649743076166</v>
      </c>
      <c r="C455">
        <f t="shared" si="173"/>
        <v>232.64974307616649</v>
      </c>
      <c r="D455">
        <f t="shared" si="174"/>
        <v>356.875</v>
      </c>
      <c r="E455">
        <f t="shared" si="175"/>
        <v>5302.1419050927507</v>
      </c>
      <c r="F455">
        <f>SQRT(F456*F454)</f>
        <v>1611.9801487611439</v>
      </c>
      <c r="G455">
        <f t="shared" si="176"/>
        <v>7.980148761143937</v>
      </c>
      <c r="H455">
        <f t="shared" si="177"/>
        <v>59.98530340887919</v>
      </c>
      <c r="I455">
        <f>SQRT(I456*I454)</f>
        <v>69419.061352052289</v>
      </c>
      <c r="J455">
        <f t="shared" si="158"/>
        <v>360.06135205228929</v>
      </c>
      <c r="K455">
        <f t="shared" si="168"/>
        <v>6467.6082422627369</v>
      </c>
      <c r="L455">
        <f t="shared" si="163"/>
        <v>6454.4895018113693</v>
      </c>
      <c r="M455">
        <f t="shared" si="171"/>
        <v>0.97949541757727354</v>
      </c>
      <c r="N455">
        <f t="shared" si="178"/>
        <v>0.98967720920965929</v>
      </c>
      <c r="O455">
        <f t="shared" si="179"/>
        <v>0.97549421151245208</v>
      </c>
      <c r="P455">
        <f t="shared" si="180"/>
        <v>0.98230567930522272</v>
      </c>
      <c r="Q455" s="6">
        <f t="shared" si="160"/>
        <v>-2.4505788487547919E-2</v>
      </c>
      <c r="R455" s="6">
        <f t="shared" si="161"/>
        <v>-1.7694320694777277E-2</v>
      </c>
    </row>
    <row r="456" spans="1:18" x14ac:dyDescent="0.3">
      <c r="A456" s="1">
        <v>44361</v>
      </c>
      <c r="B456" s="5">
        <v>77732</v>
      </c>
      <c r="C456">
        <f t="shared" si="173"/>
        <v>233.35025692383351</v>
      </c>
      <c r="D456">
        <f t="shared" si="174"/>
        <v>336.75</v>
      </c>
      <c r="E456">
        <f t="shared" si="175"/>
        <v>5156</v>
      </c>
      <c r="F456" s="5">
        <v>1620</v>
      </c>
      <c r="G456">
        <f t="shared" si="176"/>
        <v>8.019851238856063</v>
      </c>
      <c r="H456">
        <f t="shared" si="177"/>
        <v>64</v>
      </c>
      <c r="I456" s="5">
        <v>69781</v>
      </c>
      <c r="J456">
        <f t="shared" si="158"/>
        <v>361.93864794771071</v>
      </c>
      <c r="K456">
        <f t="shared" si="168"/>
        <v>6331</v>
      </c>
      <c r="L456">
        <f t="shared" si="163"/>
        <v>6378.1452305363073</v>
      </c>
      <c r="M456">
        <f t="shared" si="171"/>
        <v>0.97887808952773803</v>
      </c>
      <c r="N456">
        <f t="shared" si="178"/>
        <v>0.98817191177495334</v>
      </c>
      <c r="O456">
        <f t="shared" si="179"/>
        <v>0.96369137257754711</v>
      </c>
      <c r="P456">
        <f t="shared" si="180"/>
        <v>0.96157351154313486</v>
      </c>
      <c r="Q456" s="6">
        <f t="shared" si="160"/>
        <v>-3.6308627422452888E-2</v>
      </c>
      <c r="R456" s="6">
        <f t="shared" si="161"/>
        <v>-3.8426488456865138E-2</v>
      </c>
    </row>
    <row r="457" spans="1:18" x14ac:dyDescent="0.3">
      <c r="A457" s="1">
        <v>44362</v>
      </c>
      <c r="B457" s="5">
        <v>78247</v>
      </c>
      <c r="C457">
        <f t="shared" si="173"/>
        <v>515</v>
      </c>
      <c r="D457">
        <f t="shared" si="174"/>
        <v>328.375</v>
      </c>
      <c r="E457">
        <f t="shared" si="175"/>
        <v>5190</v>
      </c>
      <c r="F457" s="5">
        <v>1625</v>
      </c>
      <c r="G457">
        <f t="shared" si="176"/>
        <v>5</v>
      </c>
      <c r="H457">
        <f t="shared" si="177"/>
        <v>55</v>
      </c>
      <c r="I457" s="5">
        <v>70347</v>
      </c>
      <c r="J457">
        <f t="shared" si="158"/>
        <v>566</v>
      </c>
      <c r="K457">
        <f t="shared" si="168"/>
        <v>6275</v>
      </c>
      <c r="L457">
        <f t="shared" si="163"/>
        <v>6282.1435571661923</v>
      </c>
      <c r="M457">
        <f t="shared" si="171"/>
        <v>0.99115463591849629</v>
      </c>
      <c r="N457">
        <f t="shared" si="178"/>
        <v>0.98494834001105946</v>
      </c>
      <c r="O457">
        <f t="shared" si="179"/>
        <v>0.95042481597452777</v>
      </c>
      <c r="P457">
        <f t="shared" si="180"/>
        <v>0.96109664573441567</v>
      </c>
      <c r="Q457" s="6">
        <f t="shared" si="160"/>
        <v>-4.957518402547223E-2</v>
      </c>
      <c r="R457" s="6">
        <f t="shared" si="161"/>
        <v>-3.8903354265584333E-2</v>
      </c>
    </row>
    <row r="458" spans="1:18" x14ac:dyDescent="0.3">
      <c r="A458" s="1">
        <v>44363</v>
      </c>
      <c r="B458" s="5">
        <v>78626</v>
      </c>
      <c r="C458">
        <f t="shared" si="173"/>
        <v>379</v>
      </c>
      <c r="D458">
        <f t="shared" si="174"/>
        <v>324.68643470572169</v>
      </c>
      <c r="E458">
        <f t="shared" si="175"/>
        <v>5254</v>
      </c>
      <c r="F458" s="5">
        <v>1628</v>
      </c>
      <c r="G458">
        <f t="shared" si="176"/>
        <v>3</v>
      </c>
      <c r="H458">
        <f t="shared" si="177"/>
        <v>49</v>
      </c>
      <c r="I458" s="5">
        <v>70786</v>
      </c>
      <c r="J458">
        <f t="shared" si="158"/>
        <v>439</v>
      </c>
      <c r="K458">
        <f t="shared" si="168"/>
        <v>6212</v>
      </c>
      <c r="L458">
        <f t="shared" si="163"/>
        <v>6189.2326742456517</v>
      </c>
      <c r="M458">
        <f t="shared" ref="M458:M464" si="181">K458/K457</f>
        <v>0.98996015936254977</v>
      </c>
      <c r="N458">
        <f t="shared" si="178"/>
        <v>0.98521032159245148</v>
      </c>
      <c r="O458">
        <f t="shared" si="179"/>
        <v>0.93598295148691124</v>
      </c>
      <c r="P458">
        <f t="shared" si="180"/>
        <v>0.92994011976047908</v>
      </c>
      <c r="Q458" s="6">
        <f t="shared" si="160"/>
        <v>-6.4017048513088759E-2</v>
      </c>
      <c r="R458" s="6">
        <f t="shared" si="161"/>
        <v>-7.0059880239520922E-2</v>
      </c>
    </row>
    <row r="459" spans="1:18" x14ac:dyDescent="0.3">
      <c r="A459" s="1">
        <v>44364</v>
      </c>
      <c r="B459" s="5">
        <v>79044</v>
      </c>
      <c r="C459">
        <f t="shared" si="173"/>
        <v>418</v>
      </c>
      <c r="D459">
        <f t="shared" si="174"/>
        <v>331.29378211547919</v>
      </c>
      <c r="E459">
        <f t="shared" si="175"/>
        <v>5237.7848416544293</v>
      </c>
      <c r="F459" s="5">
        <v>1633</v>
      </c>
      <c r="G459">
        <f t="shared" si="176"/>
        <v>5</v>
      </c>
      <c r="H459">
        <f t="shared" si="177"/>
        <v>45</v>
      </c>
      <c r="I459" s="5">
        <v>71286</v>
      </c>
      <c r="J459">
        <f t="shared" si="158"/>
        <v>500</v>
      </c>
      <c r="K459">
        <f t="shared" si="168"/>
        <v>6125</v>
      </c>
      <c r="L459">
        <f t="shared" si="163"/>
        <v>6105.4143862742794</v>
      </c>
      <c r="M459">
        <f t="shared" si="181"/>
        <v>0.98599484867997422</v>
      </c>
      <c r="N459">
        <f t="shared" si="178"/>
        <v>0.98645740233354728</v>
      </c>
      <c r="O459">
        <f t="shared" si="179"/>
        <v>0.92566511094370985</v>
      </c>
      <c r="P459">
        <f t="shared" si="180"/>
        <v>0.92008412197686651</v>
      </c>
      <c r="Q459" s="6">
        <f t="shared" si="160"/>
        <v>-7.4334889056290154E-2</v>
      </c>
      <c r="R459" s="6">
        <f t="shared" si="161"/>
        <v>-7.9915878023133491E-2</v>
      </c>
    </row>
    <row r="460" spans="1:18" x14ac:dyDescent="0.3">
      <c r="A460" s="1">
        <v>44365</v>
      </c>
      <c r="B460" s="5">
        <v>79297</v>
      </c>
      <c r="C460">
        <f t="shared" si="173"/>
        <v>253</v>
      </c>
      <c r="D460">
        <f t="shared" si="174"/>
        <v>339.25</v>
      </c>
      <c r="E460">
        <f t="shared" si="175"/>
        <v>5054</v>
      </c>
      <c r="F460" s="5">
        <v>1643</v>
      </c>
      <c r="G460">
        <f t="shared" si="176"/>
        <v>10</v>
      </c>
      <c r="H460">
        <f t="shared" si="177"/>
        <v>45</v>
      </c>
      <c r="I460" s="5">
        <v>71672</v>
      </c>
      <c r="J460">
        <f t="shared" si="158"/>
        <v>386</v>
      </c>
      <c r="K460">
        <f t="shared" si="168"/>
        <v>5982</v>
      </c>
      <c r="L460">
        <f t="shared" si="163"/>
        <v>6030.6727041591421</v>
      </c>
      <c r="M460">
        <f t="shared" si="181"/>
        <v>0.9766530612244898</v>
      </c>
      <c r="N460">
        <f t="shared" si="178"/>
        <v>0.98775813116253575</v>
      </c>
      <c r="O460">
        <f t="shared" si="179"/>
        <v>0.91946580250839449</v>
      </c>
      <c r="P460">
        <f t="shared" si="180"/>
        <v>0.8992784125075165</v>
      </c>
      <c r="Q460" s="6">
        <f t="shared" si="160"/>
        <v>-8.0534197491605508E-2</v>
      </c>
      <c r="R460" s="6">
        <f t="shared" si="161"/>
        <v>-0.1007215874924835</v>
      </c>
    </row>
    <row r="461" spans="1:18" x14ac:dyDescent="0.3">
      <c r="A461" s="1">
        <v>44366</v>
      </c>
      <c r="B461" s="5">
        <v>79579</v>
      </c>
      <c r="C461">
        <f t="shared" si="173"/>
        <v>282</v>
      </c>
      <c r="D461">
        <f t="shared" si="174"/>
        <v>308.25</v>
      </c>
      <c r="E461">
        <f t="shared" si="175"/>
        <v>5129</v>
      </c>
      <c r="F461" s="5">
        <v>1650</v>
      </c>
      <c r="G461">
        <f t="shared" si="176"/>
        <v>7</v>
      </c>
      <c r="H461">
        <f t="shared" si="177"/>
        <v>46</v>
      </c>
      <c r="I461" s="5">
        <v>71980</v>
      </c>
      <c r="J461">
        <f t="shared" si="158"/>
        <v>308</v>
      </c>
      <c r="K461">
        <f t="shared" si="168"/>
        <v>5949</v>
      </c>
      <c r="L461">
        <f t="shared" si="163"/>
        <v>5943.8072875780026</v>
      </c>
      <c r="M461">
        <f t="shared" si="181"/>
        <v>0.99448345035105312</v>
      </c>
      <c r="N461">
        <f t="shared" si="178"/>
        <v>0.98559606517507881</v>
      </c>
      <c r="O461">
        <f t="shared" si="179"/>
        <v>0.91137348767852189</v>
      </c>
      <c r="P461">
        <f t="shared" si="180"/>
        <v>0.9009541117673785</v>
      </c>
      <c r="Q461" s="6">
        <f t="shared" si="160"/>
        <v>-8.8626512321478113E-2</v>
      </c>
      <c r="R461" s="6">
        <f t="shared" si="161"/>
        <v>-9.9045888232621504E-2</v>
      </c>
    </row>
    <row r="462" spans="1:18" x14ac:dyDescent="0.3">
      <c r="A462" s="1">
        <v>44367</v>
      </c>
      <c r="B462">
        <f>SQRT(B463*B461)</f>
        <v>79863.491477645774</v>
      </c>
      <c r="C462">
        <f t="shared" si="173"/>
        <v>284.49147764577356</v>
      </c>
      <c r="D462">
        <f t="shared" si="174"/>
        <v>294.875</v>
      </c>
      <c r="E462">
        <f t="shared" si="175"/>
        <v>5018.0417161539226</v>
      </c>
      <c r="F462">
        <f>SQRT(F463*F461)</f>
        <v>1658.4782181264848</v>
      </c>
      <c r="G462">
        <f t="shared" si="176"/>
        <v>8.4782181264847623</v>
      </c>
      <c r="H462">
        <f t="shared" si="177"/>
        <v>46.498069365340825</v>
      </c>
      <c r="I462">
        <f>SQRT(I463*I461)</f>
        <v>72326.167602051195</v>
      </c>
      <c r="J462">
        <f t="shared" si="158"/>
        <v>346.16760205119499</v>
      </c>
      <c r="K462">
        <f t="shared" si="168"/>
        <v>5878.8456574680895</v>
      </c>
      <c r="L462">
        <f t="shared" si="163"/>
        <v>5850.244786549838</v>
      </c>
      <c r="M462">
        <f t="shared" si="181"/>
        <v>0.98820737224207256</v>
      </c>
      <c r="N462">
        <f t="shared" si="178"/>
        <v>0.98425882662385411</v>
      </c>
      <c r="O462">
        <f t="shared" si="179"/>
        <v>0.90638381004540203</v>
      </c>
      <c r="P462">
        <f t="shared" si="180"/>
        <v>0.9089674942048338</v>
      </c>
      <c r="Q462" s="6">
        <f t="shared" si="160"/>
        <v>-9.3616189954597973E-2</v>
      </c>
      <c r="R462" s="6">
        <f t="shared" si="161"/>
        <v>-9.1032505795166196E-2</v>
      </c>
    </row>
    <row r="463" spans="1:18" x14ac:dyDescent="0.3">
      <c r="A463" s="1">
        <v>44368</v>
      </c>
      <c r="B463" s="5">
        <v>80149</v>
      </c>
      <c r="C463">
        <f t="shared" si="173"/>
        <v>285.50852235422644</v>
      </c>
      <c r="D463">
        <f t="shared" si="174"/>
        <v>278.125</v>
      </c>
      <c r="E463">
        <f t="shared" si="175"/>
        <v>4906</v>
      </c>
      <c r="F463" s="5">
        <v>1667</v>
      </c>
      <c r="G463">
        <f t="shared" si="176"/>
        <v>8.5217818735152377</v>
      </c>
      <c r="H463">
        <f t="shared" si="177"/>
        <v>47</v>
      </c>
      <c r="I463" s="5">
        <v>72674</v>
      </c>
      <c r="J463">
        <f t="shared" si="158"/>
        <v>347.83239794880501</v>
      </c>
      <c r="K463">
        <f t="shared" si="168"/>
        <v>5808</v>
      </c>
      <c r="L463">
        <f t="shared" si="163"/>
        <v>5744.2254891339526</v>
      </c>
      <c r="M463">
        <f t="shared" si="181"/>
        <v>0.9879490529951076</v>
      </c>
      <c r="N463">
        <f t="shared" si="178"/>
        <v>0.98187780147941295</v>
      </c>
      <c r="O463">
        <f t="shared" si="179"/>
        <v>0.90061064486782605</v>
      </c>
      <c r="P463">
        <f t="shared" si="180"/>
        <v>0.91739061759595641</v>
      </c>
      <c r="Q463" s="6">
        <f t="shared" si="160"/>
        <v>-9.9389355132173951E-2</v>
      </c>
      <c r="R463" s="6">
        <f t="shared" si="161"/>
        <v>-8.2609382404043585E-2</v>
      </c>
    </row>
    <row r="464" spans="1:18" x14ac:dyDescent="0.3">
      <c r="A464" s="1">
        <v>44369</v>
      </c>
      <c r="B464" s="5">
        <v>80446</v>
      </c>
      <c r="C464">
        <f t="shared" si="173"/>
        <v>297</v>
      </c>
      <c r="D464">
        <f t="shared" si="174"/>
        <v>275.625</v>
      </c>
      <c r="E464">
        <f t="shared" si="175"/>
        <v>4885</v>
      </c>
      <c r="F464" s="5">
        <v>1679</v>
      </c>
      <c r="G464">
        <f t="shared" si="176"/>
        <v>12</v>
      </c>
      <c r="H464">
        <f t="shared" si="177"/>
        <v>54</v>
      </c>
      <c r="I464" s="5">
        <v>73098</v>
      </c>
      <c r="J464">
        <f t="shared" si="158"/>
        <v>424</v>
      </c>
      <c r="K464">
        <f t="shared" si="168"/>
        <v>5669</v>
      </c>
      <c r="L464">
        <f t="shared" si="163"/>
        <v>5645.5946854388021</v>
      </c>
      <c r="M464">
        <f t="shared" si="181"/>
        <v>0.9760674931129476</v>
      </c>
      <c r="N464">
        <f t="shared" si="178"/>
        <v>0.9828295731284008</v>
      </c>
      <c r="O464">
        <f t="shared" si="179"/>
        <v>0.89867330061229445</v>
      </c>
      <c r="P464">
        <f t="shared" si="180"/>
        <v>0.90342629482071712</v>
      </c>
      <c r="Q464" s="6">
        <f t="shared" si="160"/>
        <v>-0.10132669938770555</v>
      </c>
      <c r="R464" s="6">
        <f t="shared" si="161"/>
        <v>-9.6573705179282876E-2</v>
      </c>
    </row>
    <row r="465" spans="1:18" x14ac:dyDescent="0.3">
      <c r="A465" s="1">
        <v>44370</v>
      </c>
      <c r="B465" s="5">
        <v>80713</v>
      </c>
      <c r="C465">
        <f t="shared" si="173"/>
        <v>267</v>
      </c>
      <c r="D465">
        <f t="shared" si="174"/>
        <v>262.97493278878756</v>
      </c>
      <c r="E465">
        <f t="shared" si="175"/>
        <v>4524</v>
      </c>
      <c r="F465" s="5">
        <v>1684</v>
      </c>
      <c r="G465">
        <f t="shared" si="176"/>
        <v>5</v>
      </c>
      <c r="H465">
        <f t="shared" si="177"/>
        <v>56</v>
      </c>
      <c r="I465" s="5">
        <v>73470</v>
      </c>
      <c r="J465">
        <f t="shared" si="158"/>
        <v>372</v>
      </c>
      <c r="K465">
        <f t="shared" si="168"/>
        <v>5559</v>
      </c>
      <c r="L465">
        <f t="shared" ref="L465" si="182">GEOMEAN(K462:K468)</f>
        <v>5538.2552117371151</v>
      </c>
      <c r="M465">
        <f t="shared" ref="M465" si="183">K465/K464</f>
        <v>0.98059622508378907</v>
      </c>
      <c r="N465">
        <f t="shared" ref="N465" si="184">L465/L464</f>
        <v>0.98098703862348846</v>
      </c>
      <c r="O465">
        <f t="shared" ref="O465" si="185">L465/L458</f>
        <v>0.89482097429987506</v>
      </c>
      <c r="P465">
        <f t="shared" ref="P465" si="186">K465/K458</f>
        <v>0.89488087572440433</v>
      </c>
      <c r="Q465" s="6">
        <f t="shared" si="160"/>
        <v>-0.10517902570012494</v>
      </c>
      <c r="R465" s="6">
        <f t="shared" si="161"/>
        <v>-0.10511912427559567</v>
      </c>
    </row>
    <row r="466" spans="1:18" x14ac:dyDescent="0.3">
      <c r="A466" s="1">
        <v>44371</v>
      </c>
      <c r="B466" s="5">
        <v>80985</v>
      </c>
      <c r="C466">
        <f t="shared" si="173"/>
        <v>272</v>
      </c>
      <c r="D466">
        <f t="shared" si="174"/>
        <v>250.06356529427831</v>
      </c>
      <c r="E466">
        <f t="shared" si="175"/>
        <v>4382</v>
      </c>
      <c r="F466" s="5">
        <v>1693</v>
      </c>
      <c r="G466">
        <f t="shared" si="176"/>
        <v>9</v>
      </c>
      <c r="H466">
        <f t="shared" si="177"/>
        <v>60</v>
      </c>
      <c r="I466" s="5">
        <v>73903</v>
      </c>
      <c r="J466">
        <f t="shared" si="158"/>
        <v>433</v>
      </c>
      <c r="K466">
        <f t="shared" si="168"/>
        <v>5389</v>
      </c>
      <c r="L466">
        <f t="shared" ref="L466:L486" si="187">GEOMEAN(K463:K469)</f>
        <v>5421.2231030130233</v>
      </c>
      <c r="M466">
        <f t="shared" ref="M466:M478" si="188">K466/K465</f>
        <v>0.96941896024464835</v>
      </c>
      <c r="N466">
        <f t="shared" ref="N466:N478" si="189">L466/L465</f>
        <v>0.97886841536734026</v>
      </c>
      <c r="O466">
        <f t="shared" ref="O466:O467" si="190">L466/L459</f>
        <v>0.88793696218238649</v>
      </c>
      <c r="P466">
        <f t="shared" ref="P466:P467" si="191">K466/K459</f>
        <v>0.87983673469387758</v>
      </c>
      <c r="Q466" s="6">
        <f t="shared" si="160"/>
        <v>-0.11206303781761351</v>
      </c>
      <c r="R466" s="6">
        <f t="shared" si="161"/>
        <v>-0.12016326530612242</v>
      </c>
    </row>
    <row r="467" spans="1:18" x14ac:dyDescent="0.3">
      <c r="A467" s="1">
        <v>44372</v>
      </c>
      <c r="B467" s="5">
        <v>81269</v>
      </c>
      <c r="C467">
        <f t="shared" si="173"/>
        <v>284</v>
      </c>
      <c r="D467">
        <f t="shared" si="174"/>
        <v>229.5</v>
      </c>
      <c r="E467">
        <f t="shared" si="175"/>
        <v>4317</v>
      </c>
      <c r="F467" s="5">
        <v>1700</v>
      </c>
      <c r="G467">
        <f t="shared" si="176"/>
        <v>7</v>
      </c>
      <c r="H467">
        <f t="shared" si="177"/>
        <v>57</v>
      </c>
      <c r="I467" s="5">
        <v>74270</v>
      </c>
      <c r="J467">
        <f t="shared" si="158"/>
        <v>367</v>
      </c>
      <c r="K467">
        <f t="shared" si="168"/>
        <v>5299</v>
      </c>
      <c r="L467">
        <f t="shared" si="187"/>
        <v>5294.6907456074068</v>
      </c>
      <c r="M467">
        <f t="shared" si="188"/>
        <v>0.98329931341621823</v>
      </c>
      <c r="N467">
        <f t="shared" si="189"/>
        <v>0.97665981366173771</v>
      </c>
      <c r="O467">
        <f t="shared" si="190"/>
        <v>0.87796022190954681</v>
      </c>
      <c r="P467">
        <f t="shared" si="191"/>
        <v>0.88582413908391844</v>
      </c>
      <c r="Q467" s="6">
        <f t="shared" si="160"/>
        <v>-0.12203977809045319</v>
      </c>
      <c r="R467" s="6">
        <f t="shared" si="161"/>
        <v>-0.11417586091608156</v>
      </c>
    </row>
    <row r="468" spans="1:18" x14ac:dyDescent="0.3">
      <c r="A468" s="1">
        <v>44373</v>
      </c>
      <c r="B468" s="5">
        <v>81502</v>
      </c>
      <c r="C468">
        <f t="shared" si="173"/>
        <v>233</v>
      </c>
      <c r="D468">
        <f t="shared" si="174"/>
        <v>215.25</v>
      </c>
      <c r="E468">
        <f t="shared" si="175"/>
        <v>4236</v>
      </c>
      <c r="F468" s="5">
        <v>1705</v>
      </c>
      <c r="G468">
        <f t="shared" si="176"/>
        <v>5</v>
      </c>
      <c r="H468">
        <f t="shared" si="177"/>
        <v>55</v>
      </c>
      <c r="I468" s="5">
        <v>74596</v>
      </c>
      <c r="J468">
        <f t="shared" si="158"/>
        <v>326</v>
      </c>
      <c r="K468">
        <f t="shared" si="168"/>
        <v>5201</v>
      </c>
      <c r="L468">
        <f t="shared" si="187"/>
        <v>5154.3177116546949</v>
      </c>
      <c r="M468">
        <f t="shared" si="188"/>
        <v>0.98150594451783357</v>
      </c>
      <c r="N468">
        <f t="shared" si="189"/>
        <v>0.97348796356630107</v>
      </c>
      <c r="O468">
        <f t="shared" ref="O468:O478" si="192">L468/L461</f>
        <v>0.86717443252689796</v>
      </c>
      <c r="P468">
        <f t="shared" ref="P468:P478" si="193">K468/K461</f>
        <v>0.87426458228273662</v>
      </c>
      <c r="Q468" s="6">
        <f t="shared" si="160"/>
        <v>-0.13282556747310204</v>
      </c>
      <c r="R468" s="6">
        <f t="shared" si="161"/>
        <v>-0.12573541771726338</v>
      </c>
    </row>
    <row r="469" spans="1:18" x14ac:dyDescent="0.3">
      <c r="A469" s="1">
        <v>44374</v>
      </c>
      <c r="B469">
        <f>SQRT(B470*B468)</f>
        <v>81682.7994623103</v>
      </c>
      <c r="C469">
        <f t="shared" si="173"/>
        <v>180.79946231030044</v>
      </c>
      <c r="D469">
        <f t="shared" si="174"/>
        <v>236.375</v>
      </c>
      <c r="E469">
        <f t="shared" si="175"/>
        <v>4184.149719234134</v>
      </c>
      <c r="F469">
        <f>SQRT(F470*F468)</f>
        <v>1712.4835765635828</v>
      </c>
      <c r="G469">
        <f t="shared" si="176"/>
        <v>7.4835765635828011</v>
      </c>
      <c r="H469">
        <f t="shared" si="177"/>
        <v>54.005358437098039</v>
      </c>
      <c r="I469">
        <f>SQRT(I470*I468)</f>
        <v>74907.84816025621</v>
      </c>
      <c r="J469">
        <f t="shared" si="158"/>
        <v>311.84816025620967</v>
      </c>
      <c r="K469">
        <f t="shared" si="168"/>
        <v>5062.4677254905109</v>
      </c>
      <c r="L469">
        <f t="shared" si="187"/>
        <v>5012.8495929437149</v>
      </c>
      <c r="M469">
        <f t="shared" si="188"/>
        <v>0.97336430022890041</v>
      </c>
      <c r="N469">
        <f t="shared" si="189"/>
        <v>0.97255347329655306</v>
      </c>
      <c r="O469">
        <f t="shared" si="192"/>
        <v>0.85686151192658488</v>
      </c>
      <c r="P469">
        <f t="shared" si="193"/>
        <v>0.86113295372187448</v>
      </c>
      <c r="Q469" s="6">
        <f t="shared" si="160"/>
        <v>-0.14313848807341512</v>
      </c>
      <c r="R469" s="6">
        <f t="shared" si="161"/>
        <v>-0.13886704627812552</v>
      </c>
    </row>
    <row r="470" spans="1:18" x14ac:dyDescent="0.3">
      <c r="A470" s="1">
        <v>44375</v>
      </c>
      <c r="B470" s="5">
        <v>81864</v>
      </c>
      <c r="C470">
        <f t="shared" si="173"/>
        <v>181.20053768969956</v>
      </c>
      <c r="D470">
        <f t="shared" si="174"/>
        <v>231.25</v>
      </c>
      <c r="E470">
        <f t="shared" si="175"/>
        <v>4132</v>
      </c>
      <c r="F470" s="5">
        <v>1720</v>
      </c>
      <c r="G470">
        <f t="shared" si="176"/>
        <v>7.5164234364171989</v>
      </c>
      <c r="H470">
        <f t="shared" si="177"/>
        <v>53</v>
      </c>
      <c r="I470" s="5">
        <v>75221</v>
      </c>
      <c r="J470">
        <f t="shared" si="158"/>
        <v>313.15183974379033</v>
      </c>
      <c r="K470">
        <f t="shared" si="168"/>
        <v>4923</v>
      </c>
      <c r="L470">
        <f t="shared" si="187"/>
        <v>4906.2181162688403</v>
      </c>
      <c r="M470">
        <f t="shared" si="188"/>
        <v>0.97245064402321746</v>
      </c>
      <c r="N470">
        <f t="shared" si="189"/>
        <v>0.9787283710197543</v>
      </c>
      <c r="O470">
        <f t="shared" si="192"/>
        <v>0.854113078525499</v>
      </c>
      <c r="P470">
        <f t="shared" si="193"/>
        <v>0.84762396694214881</v>
      </c>
      <c r="Q470" s="6">
        <f t="shared" si="160"/>
        <v>-0.145886921474501</v>
      </c>
      <c r="R470" s="6">
        <f t="shared" si="161"/>
        <v>-0.15237603305785119</v>
      </c>
    </row>
    <row r="471" spans="1:18" x14ac:dyDescent="0.3">
      <c r="A471" s="1">
        <v>44376</v>
      </c>
      <c r="B471" s="5">
        <v>81985</v>
      </c>
      <c r="C471">
        <f t="shared" si="173"/>
        <v>121</v>
      </c>
      <c r="D471">
        <f t="shared" si="174"/>
        <v>218.25</v>
      </c>
      <c r="E471">
        <f t="shared" si="175"/>
        <v>3738</v>
      </c>
      <c r="F471" s="5">
        <v>1727</v>
      </c>
      <c r="G471">
        <f t="shared" si="176"/>
        <v>7</v>
      </c>
      <c r="H471">
        <f t="shared" si="177"/>
        <v>48</v>
      </c>
      <c r="I471" s="5">
        <v>75561</v>
      </c>
      <c r="J471">
        <f t="shared" si="158"/>
        <v>340</v>
      </c>
      <c r="K471">
        <f t="shared" si="168"/>
        <v>4697</v>
      </c>
      <c r="L471">
        <f t="shared" si="187"/>
        <v>4801.6177291665881</v>
      </c>
      <c r="M471">
        <f t="shared" si="188"/>
        <v>0.95409303270363599</v>
      </c>
      <c r="N471">
        <f t="shared" si="189"/>
        <v>0.97868003732744757</v>
      </c>
      <c r="O471">
        <f t="shared" si="192"/>
        <v>0.85050698760769861</v>
      </c>
      <c r="P471">
        <f t="shared" si="193"/>
        <v>0.82854118892220852</v>
      </c>
      <c r="Q471" s="6">
        <f t="shared" si="160"/>
        <v>-0.14949301239230139</v>
      </c>
      <c r="R471" s="6">
        <f t="shared" si="161"/>
        <v>-0.17145881107779148</v>
      </c>
    </row>
    <row r="472" spans="1:18" x14ac:dyDescent="0.3">
      <c r="A472" s="1">
        <v>44377</v>
      </c>
      <c r="B472" s="5">
        <v>82168</v>
      </c>
      <c r="C472">
        <f t="shared" si="173"/>
        <v>183</v>
      </c>
      <c r="D472">
        <f t="shared" si="174"/>
        <v>207.42137004003416</v>
      </c>
      <c r="E472">
        <f t="shared" si="175"/>
        <v>3542</v>
      </c>
      <c r="F472" s="5">
        <v>1733</v>
      </c>
      <c r="G472">
        <f t="shared" si="176"/>
        <v>6</v>
      </c>
      <c r="H472">
        <f t="shared" si="177"/>
        <v>49</v>
      </c>
      <c r="I472" s="5">
        <v>75860</v>
      </c>
      <c r="J472">
        <f t="shared" si="158"/>
        <v>299</v>
      </c>
      <c r="K472">
        <f t="shared" si="168"/>
        <v>4575</v>
      </c>
      <c r="L472">
        <f t="shared" si="187"/>
        <v>4699.5891655923106</v>
      </c>
      <c r="M472">
        <f t="shared" si="188"/>
        <v>0.97402597402597402</v>
      </c>
      <c r="N472">
        <f t="shared" si="189"/>
        <v>0.97875121066916204</v>
      </c>
      <c r="O472">
        <f t="shared" si="192"/>
        <v>0.84856854477066423</v>
      </c>
      <c r="P472">
        <f t="shared" si="193"/>
        <v>0.82298974635725852</v>
      </c>
      <c r="Q472" s="6">
        <f t="shared" si="160"/>
        <v>-0.15143145522933577</v>
      </c>
      <c r="R472" s="6">
        <f t="shared" si="161"/>
        <v>-0.17701025364274148</v>
      </c>
    </row>
    <row r="473" spans="1:18" x14ac:dyDescent="0.3">
      <c r="A473" s="1">
        <v>44378</v>
      </c>
      <c r="B473" s="5">
        <v>82604</v>
      </c>
      <c r="C473">
        <f t="shared" si="173"/>
        <v>436</v>
      </c>
      <c r="D473">
        <f t="shared" si="174"/>
        <v>203.15006721121244</v>
      </c>
      <c r="E473">
        <f t="shared" si="175"/>
        <v>3560</v>
      </c>
      <c r="F473" s="5">
        <v>1738</v>
      </c>
      <c r="G473">
        <f t="shared" si="176"/>
        <v>5</v>
      </c>
      <c r="H473">
        <f t="shared" si="177"/>
        <v>45</v>
      </c>
      <c r="I473" s="5">
        <v>76230</v>
      </c>
      <c r="J473">
        <f t="shared" si="158"/>
        <v>370</v>
      </c>
      <c r="K473">
        <f t="shared" si="168"/>
        <v>4636</v>
      </c>
      <c r="L473">
        <f t="shared" si="187"/>
        <v>4602.7322590690237</v>
      </c>
      <c r="M473">
        <f t="shared" si="188"/>
        <v>1.0133333333333334</v>
      </c>
      <c r="N473">
        <f t="shared" si="189"/>
        <v>0.97939034602590003</v>
      </c>
      <c r="O473">
        <f t="shared" si="192"/>
        <v>0.84902099980185353</v>
      </c>
      <c r="P473">
        <f t="shared" si="193"/>
        <v>0.86027092224902579</v>
      </c>
      <c r="Q473" s="6">
        <f t="shared" si="160"/>
        <v>-0.15097900019814647</v>
      </c>
      <c r="R473" s="6">
        <f t="shared" si="161"/>
        <v>-0.13972907775097421</v>
      </c>
    </row>
    <row r="474" spans="1:18" x14ac:dyDescent="0.3">
      <c r="A474" s="1">
        <v>44379</v>
      </c>
      <c r="B474" s="5">
        <v>82835</v>
      </c>
      <c r="C474">
        <f t="shared" si="173"/>
        <v>231</v>
      </c>
      <c r="D474">
        <f t="shared" si="174"/>
        <v>209.5</v>
      </c>
      <c r="E474">
        <f t="shared" si="175"/>
        <v>3538</v>
      </c>
      <c r="F474" s="5">
        <v>1741</v>
      </c>
      <c r="G474">
        <f t="shared" si="176"/>
        <v>3</v>
      </c>
      <c r="H474">
        <f t="shared" si="177"/>
        <v>41</v>
      </c>
      <c r="I474" s="5">
        <v>76537</v>
      </c>
      <c r="J474">
        <f t="shared" si="158"/>
        <v>307</v>
      </c>
      <c r="K474">
        <f t="shared" si="168"/>
        <v>4557</v>
      </c>
      <c r="L474">
        <f t="shared" si="187"/>
        <v>4511.0119600290018</v>
      </c>
      <c r="M474">
        <f t="shared" si="188"/>
        <v>0.98295944779982747</v>
      </c>
      <c r="N474">
        <f t="shared" si="189"/>
        <v>0.98007264079736545</v>
      </c>
      <c r="O474">
        <f t="shared" si="192"/>
        <v>0.85198780755447101</v>
      </c>
      <c r="P474">
        <f t="shared" si="193"/>
        <v>0.85997357992073975</v>
      </c>
      <c r="Q474" s="6">
        <f t="shared" si="160"/>
        <v>-0.14801219244552899</v>
      </c>
      <c r="R474" s="6">
        <f t="shared" si="161"/>
        <v>-0.14002642007926025</v>
      </c>
    </row>
    <row r="475" spans="1:18" x14ac:dyDescent="0.3">
      <c r="A475" s="1">
        <v>44380</v>
      </c>
      <c r="B475" s="5">
        <v>83015</v>
      </c>
      <c r="C475">
        <f t="shared" si="173"/>
        <v>180</v>
      </c>
      <c r="D475">
        <f t="shared" si="174"/>
        <v>219</v>
      </c>
      <c r="E475">
        <f t="shared" si="175"/>
        <v>3436</v>
      </c>
      <c r="F475" s="5">
        <v>1747</v>
      </c>
      <c r="G475">
        <f t="shared" si="176"/>
        <v>6</v>
      </c>
      <c r="H475">
        <f t="shared" si="177"/>
        <v>42</v>
      </c>
      <c r="I475" s="5">
        <v>76793</v>
      </c>
      <c r="J475">
        <f t="shared" si="158"/>
        <v>256</v>
      </c>
      <c r="K475">
        <f t="shared" si="168"/>
        <v>4475</v>
      </c>
      <c r="L475">
        <f t="shared" si="187"/>
        <v>4444.1782907194611</v>
      </c>
      <c r="M475">
        <f t="shared" si="188"/>
        <v>0.9820057055080097</v>
      </c>
      <c r="N475">
        <f t="shared" si="189"/>
        <v>0.98518432894841823</v>
      </c>
      <c r="O475">
        <f t="shared" si="192"/>
        <v>0.86222436010696413</v>
      </c>
      <c r="P475">
        <f t="shared" si="193"/>
        <v>0.86041145933474328</v>
      </c>
      <c r="Q475" s="6">
        <f t="shared" si="160"/>
        <v>-0.13777563989303587</v>
      </c>
      <c r="R475" s="6">
        <f t="shared" si="161"/>
        <v>-0.13958854066525672</v>
      </c>
    </row>
    <row r="476" spans="1:18" x14ac:dyDescent="0.3">
      <c r="A476" s="1">
        <v>44381</v>
      </c>
      <c r="B476">
        <f>SQRT(B477*B475)</f>
        <v>83161.370960320273</v>
      </c>
      <c r="C476">
        <f t="shared" si="173"/>
        <v>146.3709603202733</v>
      </c>
      <c r="D476">
        <f t="shared" si="174"/>
        <v>218.625</v>
      </c>
      <c r="E476">
        <f t="shared" si="175"/>
        <v>3297.8794826744997</v>
      </c>
      <c r="F476">
        <f>SQRT(F477*F475)</f>
        <v>1752.4913694509312</v>
      </c>
      <c r="G476">
        <f t="shared" si="176"/>
        <v>5.4913694509311881</v>
      </c>
      <c r="H476">
        <f t="shared" si="177"/>
        <v>40.007792887348387</v>
      </c>
      <c r="I476">
        <f>SQRT(I477*I475)</f>
        <v>77033.124576379472</v>
      </c>
      <c r="J476">
        <f t="shared" ref="J476:J541" si="194">I476-I475</f>
        <v>240.12457637947227</v>
      </c>
      <c r="K476">
        <f t="shared" si="168"/>
        <v>4375.7550144898705</v>
      </c>
      <c r="L476">
        <f t="shared" si="187"/>
        <v>4384.2144835537765</v>
      </c>
      <c r="M476">
        <f t="shared" si="188"/>
        <v>0.97782234960667502</v>
      </c>
      <c r="N476">
        <f t="shared" si="189"/>
        <v>0.98650733538505786</v>
      </c>
      <c r="O476">
        <f t="shared" si="192"/>
        <v>0.87459525809933936</v>
      </c>
      <c r="P476">
        <f t="shared" si="193"/>
        <v>0.86435217995703795</v>
      </c>
      <c r="Q476" s="6">
        <f t="shared" si="160"/>
        <v>-0.12540474190066064</v>
      </c>
      <c r="R476" s="6">
        <f t="shared" si="161"/>
        <v>-0.13564782004296205</v>
      </c>
    </row>
    <row r="477" spans="1:18" x14ac:dyDescent="0.3">
      <c r="A477" s="1">
        <v>44382</v>
      </c>
      <c r="B477" s="5">
        <v>83308</v>
      </c>
      <c r="C477">
        <f t="shared" si="173"/>
        <v>146.6290396797267</v>
      </c>
      <c r="D477">
        <f t="shared" si="174"/>
        <v>181.36083961927216</v>
      </c>
      <c r="E477">
        <f t="shared" si="175"/>
        <v>3159</v>
      </c>
      <c r="F477" s="5">
        <v>1758</v>
      </c>
      <c r="G477">
        <f t="shared" si="176"/>
        <v>5.5086305490688119</v>
      </c>
      <c r="H477">
        <f t="shared" si="177"/>
        <v>38</v>
      </c>
      <c r="I477" s="5">
        <v>77274</v>
      </c>
      <c r="J477">
        <f t="shared" si="194"/>
        <v>240.87542362052773</v>
      </c>
      <c r="K477">
        <f t="shared" si="168"/>
        <v>4276</v>
      </c>
      <c r="L477">
        <f t="shared" si="187"/>
        <v>4305.5278979264504</v>
      </c>
      <c r="M477">
        <f t="shared" si="188"/>
        <v>0.97720278805382343</v>
      </c>
      <c r="N477">
        <f t="shared" si="189"/>
        <v>0.98205229558852603</v>
      </c>
      <c r="O477">
        <f t="shared" si="192"/>
        <v>0.87756552927181875</v>
      </c>
      <c r="P477">
        <f t="shared" si="193"/>
        <v>0.86857607150111715</v>
      </c>
      <c r="Q477" s="6">
        <f t="shared" si="160"/>
        <v>-0.12243447072818125</v>
      </c>
      <c r="R477" s="6">
        <f t="shared" si="161"/>
        <v>-0.13142392849888285</v>
      </c>
    </row>
    <row r="478" spans="1:18" x14ac:dyDescent="0.3">
      <c r="A478" s="1">
        <v>44383</v>
      </c>
      <c r="B478" s="5">
        <v>83540</v>
      </c>
      <c r="C478">
        <f t="shared" si="173"/>
        <v>232</v>
      </c>
      <c r="D478">
        <f t="shared" si="174"/>
        <v>169.75</v>
      </c>
      <c r="E478">
        <f t="shared" si="175"/>
        <v>3094</v>
      </c>
      <c r="F478" s="5">
        <v>1768</v>
      </c>
      <c r="G478">
        <f t="shared" si="176"/>
        <v>10</v>
      </c>
      <c r="H478">
        <f t="shared" si="177"/>
        <v>41</v>
      </c>
      <c r="I478" s="5">
        <v>77541</v>
      </c>
      <c r="J478">
        <f t="shared" si="194"/>
        <v>267</v>
      </c>
      <c r="K478">
        <f t="shared" si="168"/>
        <v>4231</v>
      </c>
      <c r="L478">
        <f t="shared" si="187"/>
        <v>4228.5162457723791</v>
      </c>
      <c r="M478">
        <f t="shared" si="188"/>
        <v>0.98947614593077637</v>
      </c>
      <c r="N478">
        <f t="shared" si="189"/>
        <v>0.98211330782662909</v>
      </c>
      <c r="O478">
        <f t="shared" si="192"/>
        <v>0.88064408378180459</v>
      </c>
      <c r="P478">
        <f t="shared" si="193"/>
        <v>0.90078773685331059</v>
      </c>
      <c r="Q478" s="6">
        <f t="shared" si="160"/>
        <v>-0.11935591621819541</v>
      </c>
      <c r="R478" s="6">
        <f t="shared" si="161"/>
        <v>-9.9212263146689406E-2</v>
      </c>
    </row>
    <row r="479" spans="1:18" x14ac:dyDescent="0.3">
      <c r="A479" s="1">
        <v>44384</v>
      </c>
      <c r="B479" s="5">
        <v>83737</v>
      </c>
      <c r="C479">
        <f t="shared" si="173"/>
        <v>197</v>
      </c>
      <c r="D479">
        <f t="shared" si="174"/>
        <v>162.73860252950726</v>
      </c>
      <c r="E479">
        <f t="shared" si="175"/>
        <v>3024</v>
      </c>
      <c r="F479" s="5">
        <v>1776</v>
      </c>
      <c r="G479">
        <f t="shared" si="176"/>
        <v>8</v>
      </c>
      <c r="H479">
        <f t="shared" si="177"/>
        <v>43</v>
      </c>
      <c r="I479" s="5">
        <v>77801</v>
      </c>
      <c r="J479">
        <f t="shared" si="194"/>
        <v>260</v>
      </c>
      <c r="K479">
        <f t="shared" si="168"/>
        <v>4160</v>
      </c>
      <c r="L479">
        <f t="shared" si="187"/>
        <v>4153.5008539528681</v>
      </c>
      <c r="M479">
        <f t="shared" ref="M479:M480" si="195">K479/K478</f>
        <v>0.98321909714015598</v>
      </c>
      <c r="N479">
        <f>L479/L478</f>
        <v>0.98225964204476912</v>
      </c>
      <c r="O479">
        <f t="shared" ref="O479:O480" si="196">L479/L472</f>
        <v>0.88380084037183781</v>
      </c>
      <c r="P479">
        <f t="shared" ref="P479:P480" si="197">K479/K472</f>
        <v>0.90928961748633885</v>
      </c>
      <c r="Q479" s="6">
        <f t="shared" ref="Q479" si="198">O479-1</f>
        <v>-0.11619915962816219</v>
      </c>
      <c r="R479" s="6">
        <f t="shared" ref="R479" si="199">P479-1</f>
        <v>-9.0710382513661147E-2</v>
      </c>
    </row>
    <row r="480" spans="1:18" x14ac:dyDescent="0.3">
      <c r="A480" s="1">
        <v>44385</v>
      </c>
      <c r="B480" s="5">
        <v>83917</v>
      </c>
      <c r="C480">
        <f t="shared" si="173"/>
        <v>180</v>
      </c>
      <c r="D480">
        <f t="shared" si="174"/>
        <v>159.95362995996584</v>
      </c>
      <c r="E480">
        <f t="shared" si="175"/>
        <v>2932</v>
      </c>
      <c r="F480" s="5">
        <v>1781</v>
      </c>
      <c r="G480">
        <f t="shared" si="176"/>
        <v>5</v>
      </c>
      <c r="H480">
        <f t="shared" si="177"/>
        <v>43</v>
      </c>
      <c r="I480" s="5">
        <v>78052</v>
      </c>
      <c r="J480">
        <f t="shared" si="194"/>
        <v>251</v>
      </c>
      <c r="K480">
        <f t="shared" si="168"/>
        <v>4084</v>
      </c>
      <c r="L480">
        <f t="shared" si="187"/>
        <v>4076.835515919598</v>
      </c>
      <c r="M480">
        <f t="shared" si="195"/>
        <v>0.98173076923076918</v>
      </c>
      <c r="N480">
        <f>L480/L479</f>
        <v>0.98154199536029763</v>
      </c>
      <c r="O480">
        <f t="shared" si="196"/>
        <v>0.88574248651695486</v>
      </c>
      <c r="P480">
        <f t="shared" si="197"/>
        <v>0.88093183779119932</v>
      </c>
      <c r="Q480" s="6">
        <f t="shared" ref="Q480" si="200">O480-1</f>
        <v>-0.11425751348304514</v>
      </c>
      <c r="R480" s="6">
        <f t="shared" ref="R480" si="201">P480-1</f>
        <v>-0.11906816220880068</v>
      </c>
    </row>
    <row r="481" spans="1:18" x14ac:dyDescent="0.3">
      <c r="A481" s="1">
        <v>44386</v>
      </c>
      <c r="B481">
        <f>SQRT(B482*B480)</f>
        <v>84054.886716954177</v>
      </c>
      <c r="C481">
        <f t="shared" si="173"/>
        <v>137.88671695417725</v>
      </c>
      <c r="D481">
        <f t="shared" si="174"/>
        <v>158.75</v>
      </c>
      <c r="E481">
        <f t="shared" si="175"/>
        <v>2785.8867169541772</v>
      </c>
      <c r="F481">
        <f>SQRT(F482*F480)</f>
        <v>1783.9974775766921</v>
      </c>
      <c r="G481">
        <f t="shared" si="176"/>
        <v>2.9974775766920629</v>
      </c>
      <c r="H481">
        <f t="shared" si="177"/>
        <v>42.997477576692063</v>
      </c>
      <c r="I481">
        <f>SQRT(I482*I480)</f>
        <v>78254.736700087364</v>
      </c>
      <c r="J481">
        <f t="shared" si="194"/>
        <v>202.73670008736372</v>
      </c>
      <c r="K481">
        <f t="shared" si="168"/>
        <v>4016.152539290124</v>
      </c>
      <c r="L481">
        <f t="shared" si="187"/>
        <v>3998.5038395156225</v>
      </c>
      <c r="M481">
        <f t="shared" ref="M481:M486" si="202">K481/K480</f>
        <v>0.98338700766163667</v>
      </c>
      <c r="N481">
        <f t="shared" ref="N481:N486" si="203">L481/L480</f>
        <v>0.98078615727858065</v>
      </c>
      <c r="O481">
        <f t="shared" ref="O481:O486" si="204">L481/L474</f>
        <v>0.88638732837452194</v>
      </c>
      <c r="P481">
        <f t="shared" ref="P481:P486" si="205">K481/K474</f>
        <v>0.88131501849684524</v>
      </c>
      <c r="Q481" s="6">
        <f t="shared" ref="Q481:Q484" si="206">O481-1</f>
        <v>-0.11361267162547806</v>
      </c>
      <c r="R481" s="6">
        <f t="shared" ref="R481:R484" si="207">P481-1</f>
        <v>-0.11868498150315476</v>
      </c>
    </row>
    <row r="482" spans="1:18" x14ac:dyDescent="0.3">
      <c r="A482" s="1">
        <v>44387</v>
      </c>
      <c r="B482" s="5">
        <v>84193</v>
      </c>
      <c r="C482">
        <f t="shared" si="173"/>
        <v>138.11328304582275</v>
      </c>
      <c r="D482">
        <f t="shared" si="174"/>
        <v>163.75</v>
      </c>
      <c r="E482">
        <f t="shared" si="175"/>
        <v>2691</v>
      </c>
      <c r="F482" s="5">
        <v>1787</v>
      </c>
      <c r="G482">
        <f t="shared" si="176"/>
        <v>3.0025224233079371</v>
      </c>
      <c r="H482">
        <f t="shared" si="177"/>
        <v>40</v>
      </c>
      <c r="I482" s="5">
        <v>78458</v>
      </c>
      <c r="J482">
        <f t="shared" si="194"/>
        <v>203.26329991263628</v>
      </c>
      <c r="K482">
        <f t="shared" si="168"/>
        <v>3948</v>
      </c>
      <c r="L482">
        <f t="shared" si="187"/>
        <v>3918.984858934366</v>
      </c>
      <c r="M482">
        <f t="shared" si="202"/>
        <v>0.98303039074751619</v>
      </c>
      <c r="N482">
        <f t="shared" si="203"/>
        <v>0.98011281625006785</v>
      </c>
      <c r="O482">
        <f t="shared" si="204"/>
        <v>0.88182440095127856</v>
      </c>
      <c r="P482">
        <f t="shared" si="205"/>
        <v>0.88223463687150838</v>
      </c>
      <c r="Q482" s="6">
        <f t="shared" si="206"/>
        <v>-0.11817559904872144</v>
      </c>
      <c r="R482" s="6">
        <f t="shared" si="207"/>
        <v>-0.11776536312849162</v>
      </c>
    </row>
    <row r="483" spans="1:18" x14ac:dyDescent="0.3">
      <c r="A483" s="1">
        <v>44388</v>
      </c>
      <c r="B483">
        <f>SQRT(B484*B482)</f>
        <v>84316.908820236058</v>
      </c>
      <c r="C483">
        <f t="shared" si="173"/>
        <v>123.90882023605809</v>
      </c>
      <c r="D483">
        <f t="shared" si="174"/>
        <v>157.25</v>
      </c>
      <c r="E483">
        <f t="shared" si="175"/>
        <v>2634.1093579257576</v>
      </c>
      <c r="F483">
        <f>SQRT(F484*F482)</f>
        <v>1790.4965791645625</v>
      </c>
      <c r="G483">
        <f t="shared" si="176"/>
        <v>3.4965791645624904</v>
      </c>
      <c r="H483">
        <f t="shared" si="177"/>
        <v>38.005209713631302</v>
      </c>
      <c r="I483">
        <f>SQRT(I484*I482)</f>
        <v>78685.66967370869</v>
      </c>
      <c r="J483">
        <f t="shared" si="194"/>
        <v>227.66967370868952</v>
      </c>
      <c r="K483">
        <f t="shared" si="168"/>
        <v>3840.7425673628022</v>
      </c>
      <c r="L483">
        <f t="shared" si="187"/>
        <v>3862.0582133868211</v>
      </c>
      <c r="M483">
        <f t="shared" si="202"/>
        <v>0.97283246387102384</v>
      </c>
      <c r="N483">
        <f t="shared" si="203"/>
        <v>0.98547413485975444</v>
      </c>
      <c r="O483">
        <f t="shared" si="204"/>
        <v>0.88090083819446174</v>
      </c>
      <c r="P483">
        <f t="shared" si="205"/>
        <v>0.8777325409316955</v>
      </c>
      <c r="Q483" s="6">
        <f t="shared" si="206"/>
        <v>-0.11909916180553826</v>
      </c>
      <c r="R483" s="6">
        <f t="shared" si="207"/>
        <v>-0.1222674590683045</v>
      </c>
    </row>
    <row r="484" spans="1:18" x14ac:dyDescent="0.3">
      <c r="A484" s="1">
        <v>44389</v>
      </c>
      <c r="B484" s="5">
        <v>84441</v>
      </c>
      <c r="C484">
        <f t="shared" si="173"/>
        <v>124.09117976394191</v>
      </c>
      <c r="D484">
        <f t="shared" si="174"/>
        <v>155.75</v>
      </c>
      <c r="E484">
        <f t="shared" si="175"/>
        <v>2577</v>
      </c>
      <c r="F484" s="5">
        <v>1794</v>
      </c>
      <c r="G484">
        <f t="shared" si="176"/>
        <v>3.5034208354375096</v>
      </c>
      <c r="H484">
        <f t="shared" si="177"/>
        <v>36</v>
      </c>
      <c r="I484" s="5">
        <v>78914</v>
      </c>
      <c r="J484">
        <f t="shared" si="194"/>
        <v>228.33032629131048</v>
      </c>
      <c r="K484">
        <f t="shared" si="168"/>
        <v>3733</v>
      </c>
      <c r="L484">
        <f t="shared" si="187"/>
        <v>3810.4558491034672</v>
      </c>
      <c r="M484">
        <f t="shared" si="202"/>
        <v>0.97194746446211777</v>
      </c>
      <c r="N484">
        <f t="shared" si="203"/>
        <v>0.98663863633528681</v>
      </c>
      <c r="O484">
        <f t="shared" si="204"/>
        <v>0.88501478551296564</v>
      </c>
      <c r="P484">
        <f t="shared" si="205"/>
        <v>0.87301216089803557</v>
      </c>
      <c r="Q484" s="6">
        <f t="shared" si="206"/>
        <v>-0.11498521448703436</v>
      </c>
      <c r="R484" s="6">
        <f t="shared" si="207"/>
        <v>-0.12698783910196443</v>
      </c>
    </row>
    <row r="485" spans="1:18" x14ac:dyDescent="0.3">
      <c r="A485" s="1">
        <v>44390</v>
      </c>
      <c r="B485" s="5">
        <v>84578</v>
      </c>
      <c r="C485">
        <f t="shared" si="173"/>
        <v>137</v>
      </c>
      <c r="D485">
        <f t="shared" si="174"/>
        <v>156.76416038072784</v>
      </c>
      <c r="E485">
        <f t="shared" si="175"/>
        <v>2593</v>
      </c>
      <c r="F485" s="5">
        <v>1798</v>
      </c>
      <c r="G485">
        <f t="shared" si="176"/>
        <v>4</v>
      </c>
      <c r="H485">
        <f t="shared" si="177"/>
        <v>30</v>
      </c>
      <c r="I485" s="5">
        <v>79104</v>
      </c>
      <c r="J485">
        <f t="shared" si="194"/>
        <v>190</v>
      </c>
      <c r="K485">
        <f t="shared" si="168"/>
        <v>3676</v>
      </c>
      <c r="L485">
        <f t="shared" si="187"/>
        <v>3762.8768832412188</v>
      </c>
      <c r="M485">
        <f t="shared" si="202"/>
        <v>0.98473077953388699</v>
      </c>
      <c r="N485">
        <f t="shared" si="203"/>
        <v>0.98751357639442461</v>
      </c>
      <c r="O485">
        <f t="shared" si="204"/>
        <v>0.88988114613566849</v>
      </c>
      <c r="P485">
        <f t="shared" si="205"/>
        <v>0.86882533679981089</v>
      </c>
      <c r="Q485" s="6">
        <f t="shared" ref="Q485:Q486" si="208">O485-1</f>
        <v>-0.11011885386433151</v>
      </c>
      <c r="R485" s="6">
        <f t="shared" ref="R485:R486" si="209">P485-1</f>
        <v>-0.13117466320018911</v>
      </c>
    </row>
    <row r="486" spans="1:18" x14ac:dyDescent="0.3">
      <c r="A486" s="1">
        <v>44391</v>
      </c>
      <c r="B486" s="5">
        <v>84850</v>
      </c>
      <c r="C486">
        <f t="shared" si="173"/>
        <v>272</v>
      </c>
      <c r="D486">
        <f t="shared" si="174"/>
        <v>156.17446326412755</v>
      </c>
      <c r="E486">
        <f t="shared" si="175"/>
        <v>2682</v>
      </c>
      <c r="F486" s="5">
        <v>1804</v>
      </c>
      <c r="G486">
        <f t="shared" si="176"/>
        <v>6</v>
      </c>
      <c r="H486">
        <f t="shared" si="177"/>
        <v>28</v>
      </c>
      <c r="I486" s="5">
        <v>79291</v>
      </c>
      <c r="J486">
        <f t="shared" si="194"/>
        <v>187</v>
      </c>
      <c r="K486">
        <f t="shared" si="168"/>
        <v>3755</v>
      </c>
      <c r="L486">
        <f t="shared" si="187"/>
        <v>3722.9597463646683</v>
      </c>
      <c r="M486">
        <f t="shared" si="202"/>
        <v>1.0214907508161044</v>
      </c>
      <c r="N486">
        <f t="shared" si="203"/>
        <v>0.98939185678534147</v>
      </c>
      <c r="O486">
        <f t="shared" si="204"/>
        <v>0.89634259803306515</v>
      </c>
      <c r="P486">
        <f t="shared" si="205"/>
        <v>0.90264423076923073</v>
      </c>
      <c r="Q486" s="6">
        <f t="shared" si="208"/>
        <v>-0.10365740196693485</v>
      </c>
      <c r="R486" s="6">
        <f t="shared" si="209"/>
        <v>-9.7355769230769273E-2</v>
      </c>
    </row>
    <row r="487" spans="1:18" x14ac:dyDescent="0.3">
      <c r="A487" s="1">
        <v>44392</v>
      </c>
      <c r="B487" s="5">
        <v>84995</v>
      </c>
      <c r="C487">
        <f t="shared" si="173"/>
        <v>145</v>
      </c>
      <c r="D487">
        <f t="shared" si="174"/>
        <v>157.38639747049274</v>
      </c>
      <c r="E487">
        <f t="shared" si="175"/>
        <v>2391</v>
      </c>
      <c r="F487" s="5">
        <v>1809</v>
      </c>
      <c r="G487">
        <f t="shared" ref="G487" si="210">F487-F486</f>
        <v>5</v>
      </c>
      <c r="H487">
        <f t="shared" ref="H487" si="211">SUM(G481:G487)</f>
        <v>28</v>
      </c>
      <c r="I487" s="5">
        <v>79469</v>
      </c>
      <c r="J487">
        <f t="shared" si="194"/>
        <v>178</v>
      </c>
      <c r="K487">
        <f t="shared" si="168"/>
        <v>3717</v>
      </c>
      <c r="L487">
        <f t="shared" ref="L487:L495" si="212">GEOMEAN(K484:K490)</f>
        <v>3696.2593374283597</v>
      </c>
      <c r="M487">
        <f t="shared" ref="M487:M495" si="213">K487/K486</f>
        <v>0.98988015978695076</v>
      </c>
      <c r="N487">
        <f t="shared" ref="N487:N495" si="214">L487/L486</f>
        <v>0.99282817683903768</v>
      </c>
      <c r="O487">
        <f t="shared" ref="O487" si="215">L487/L480</f>
        <v>0.90664912111240936</v>
      </c>
      <c r="P487">
        <f t="shared" ref="P487" si="216">K487/K480</f>
        <v>0.91013712047012729</v>
      </c>
      <c r="Q487" s="6">
        <f t="shared" ref="Q487" si="217">O487-1</f>
        <v>-9.3350878887590638E-2</v>
      </c>
      <c r="R487" s="6">
        <f t="shared" ref="R487" si="218">P487-1</f>
        <v>-8.9862879529872708E-2</v>
      </c>
    </row>
    <row r="488" spans="1:18" x14ac:dyDescent="0.3">
      <c r="A488" s="1">
        <v>44393</v>
      </c>
      <c r="B488" s="5">
        <v>85163</v>
      </c>
      <c r="C488">
        <f t="shared" si="173"/>
        <v>168</v>
      </c>
      <c r="D488">
        <f t="shared" si="174"/>
        <v>159.875</v>
      </c>
      <c r="E488">
        <f t="shared" si="175"/>
        <v>2328</v>
      </c>
      <c r="F488" s="5">
        <v>1815</v>
      </c>
      <c r="G488">
        <f t="shared" ref="G488:G521" si="219">F488-F487</f>
        <v>6</v>
      </c>
      <c r="H488">
        <f t="shared" ref="H488:H521" si="220">SUM(G482:G488)</f>
        <v>31.002522423307937</v>
      </c>
      <c r="I488" s="5">
        <v>79670</v>
      </c>
      <c r="J488">
        <f t="shared" si="194"/>
        <v>201</v>
      </c>
      <c r="K488">
        <f t="shared" si="168"/>
        <v>3678</v>
      </c>
      <c r="L488">
        <f t="shared" si="212"/>
        <v>3682.9617222919228</v>
      </c>
      <c r="M488">
        <f t="shared" si="213"/>
        <v>0.98950766747376917</v>
      </c>
      <c r="N488">
        <f t="shared" si="214"/>
        <v>0.99640241283889763</v>
      </c>
      <c r="O488">
        <f t="shared" ref="O488:O495" si="221">L488/L481</f>
        <v>0.92108495330045137</v>
      </c>
      <c r="P488">
        <f t="shared" ref="P488:P495" si="222">K488/K481</f>
        <v>0.91580186858393231</v>
      </c>
      <c r="Q488" s="6">
        <f t="shared" ref="Q488:Q489" si="223">O488-1</f>
        <v>-7.891504669954863E-2</v>
      </c>
      <c r="R488" s="6">
        <f t="shared" ref="R488:R489" si="224">P488-1</f>
        <v>-8.419813141606769E-2</v>
      </c>
    </row>
    <row r="489" spans="1:18" x14ac:dyDescent="0.3">
      <c r="A489" s="1">
        <v>44394</v>
      </c>
      <c r="B489" s="5">
        <v>85309</v>
      </c>
      <c r="C489">
        <f t="shared" si="173"/>
        <v>146</v>
      </c>
      <c r="D489">
        <f t="shared" si="174"/>
        <v>158.375</v>
      </c>
      <c r="E489">
        <f t="shared" si="175"/>
        <v>2294</v>
      </c>
      <c r="F489" s="5">
        <v>1819</v>
      </c>
      <c r="G489">
        <f t="shared" si="219"/>
        <v>4</v>
      </c>
      <c r="H489">
        <f t="shared" si="220"/>
        <v>32</v>
      </c>
      <c r="I489" s="5">
        <v>79826</v>
      </c>
      <c r="J489">
        <f t="shared" si="194"/>
        <v>156</v>
      </c>
      <c r="K489">
        <f t="shared" si="168"/>
        <v>3664</v>
      </c>
      <c r="L489">
        <f t="shared" si="212"/>
        <v>3674.7487025097644</v>
      </c>
      <c r="M489">
        <f t="shared" si="213"/>
        <v>0.99619358346927678</v>
      </c>
      <c r="N489">
        <f t="shared" si="214"/>
        <v>0.99776999588878501</v>
      </c>
      <c r="O489">
        <f t="shared" si="221"/>
        <v>0.93767871905200129</v>
      </c>
      <c r="P489">
        <f t="shared" si="222"/>
        <v>0.92806484295846003</v>
      </c>
      <c r="Q489" s="6">
        <f t="shared" si="223"/>
        <v>-6.2321280947998714E-2</v>
      </c>
      <c r="R489" s="6">
        <f t="shared" si="224"/>
        <v>-7.1935157041539965E-2</v>
      </c>
    </row>
    <row r="490" spans="1:18" x14ac:dyDescent="0.3">
      <c r="A490" s="1">
        <v>44395</v>
      </c>
      <c r="B490">
        <f>SQRT(B491*B489)</f>
        <v>85442.39570611302</v>
      </c>
      <c r="C490">
        <f t="shared" si="173"/>
        <v>133.39570611302042</v>
      </c>
      <c r="D490">
        <f t="shared" si="174"/>
        <v>172.875</v>
      </c>
      <c r="E490">
        <f t="shared" si="175"/>
        <v>2281.0247457927471</v>
      </c>
      <c r="F490" s="8">
        <f>SQRT(F491*F489)</f>
        <v>1820.4993820377967</v>
      </c>
      <c r="G490">
        <f t="shared" si="219"/>
        <v>1.4993820377967495</v>
      </c>
      <c r="H490">
        <f t="shared" si="220"/>
        <v>30.002802873234259</v>
      </c>
      <c r="I490">
        <f>SQRT(I491*I489)</f>
        <v>79969.870351276681</v>
      </c>
      <c r="J490">
        <f t="shared" si="194"/>
        <v>143.87035127668059</v>
      </c>
      <c r="K490">
        <f t="shared" si="168"/>
        <v>3652.0259727985394</v>
      </c>
      <c r="L490">
        <f t="shared" si="212"/>
        <v>3648.1755794470178</v>
      </c>
      <c r="M490">
        <f t="shared" si="213"/>
        <v>0.9967319794755839</v>
      </c>
      <c r="N490">
        <f t="shared" si="214"/>
        <v>0.99276872373759928</v>
      </c>
      <c r="O490">
        <f t="shared" si="221"/>
        <v>0.94461952095946278</v>
      </c>
      <c r="P490">
        <f t="shared" si="222"/>
        <v>0.95086455515974799</v>
      </c>
      <c r="Q490" s="6">
        <f t="shared" ref="Q490:Q492" si="225">O490-1</f>
        <v>-5.5380479040537223E-2</v>
      </c>
      <c r="R490" s="6">
        <f t="shared" ref="R490:R492" si="226">P490-1</f>
        <v>-4.9135444840252007E-2</v>
      </c>
    </row>
    <row r="491" spans="1:18" x14ac:dyDescent="0.3">
      <c r="A491" s="1">
        <v>44396</v>
      </c>
      <c r="B491" s="5">
        <v>85576</v>
      </c>
      <c r="C491">
        <f t="shared" si="173"/>
        <v>133.60429388697958</v>
      </c>
      <c r="D491">
        <f t="shared" si="174"/>
        <v>172.625</v>
      </c>
      <c r="E491">
        <f t="shared" si="175"/>
        <v>2268</v>
      </c>
      <c r="F491" s="5">
        <v>1822</v>
      </c>
      <c r="G491">
        <f t="shared" si="219"/>
        <v>1.5006179622032505</v>
      </c>
      <c r="H491">
        <f t="shared" si="220"/>
        <v>28</v>
      </c>
      <c r="I491" s="5">
        <v>80114</v>
      </c>
      <c r="J491">
        <f t="shared" si="194"/>
        <v>144.12964872331941</v>
      </c>
      <c r="K491">
        <f t="shared" si="168"/>
        <v>3640</v>
      </c>
      <c r="L491">
        <f t="shared" si="212"/>
        <v>3611.4723433611312</v>
      </c>
      <c r="M491">
        <f t="shared" si="213"/>
        <v>0.99670704072530902</v>
      </c>
      <c r="N491">
        <f t="shared" si="214"/>
        <v>0.98993929012280435</v>
      </c>
      <c r="O491">
        <f t="shared" si="221"/>
        <v>0.94777960600457989</v>
      </c>
      <c r="P491">
        <f t="shared" si="222"/>
        <v>0.97508706134476297</v>
      </c>
      <c r="Q491" s="6">
        <f t="shared" si="225"/>
        <v>-5.2220393995420111E-2</v>
      </c>
      <c r="R491" s="6">
        <f t="shared" si="226"/>
        <v>-2.4912938655237027E-2</v>
      </c>
    </row>
    <row r="492" spans="1:18" x14ac:dyDescent="0.3">
      <c r="A492" s="1">
        <v>44397</v>
      </c>
      <c r="B492" s="5">
        <v>85720</v>
      </c>
      <c r="C492">
        <f t="shared" si="173"/>
        <v>144</v>
      </c>
      <c r="D492">
        <f t="shared" si="174"/>
        <v>163.25</v>
      </c>
      <c r="E492">
        <f t="shared" si="175"/>
        <v>2180</v>
      </c>
      <c r="F492" s="5">
        <v>1826</v>
      </c>
      <c r="G492">
        <f t="shared" si="219"/>
        <v>4</v>
      </c>
      <c r="H492">
        <f t="shared" si="220"/>
        <v>28</v>
      </c>
      <c r="I492" s="5">
        <v>80275</v>
      </c>
      <c r="J492">
        <f t="shared" si="194"/>
        <v>161</v>
      </c>
      <c r="K492">
        <f t="shared" si="168"/>
        <v>3619</v>
      </c>
      <c r="L492">
        <f t="shared" si="212"/>
        <v>3574.4426499119818</v>
      </c>
      <c r="M492">
        <f t="shared" si="213"/>
        <v>0.99423076923076925</v>
      </c>
      <c r="N492">
        <f t="shared" si="214"/>
        <v>0.98974664903160059</v>
      </c>
      <c r="O492">
        <f t="shared" si="221"/>
        <v>0.94992282788510318</v>
      </c>
      <c r="P492">
        <f t="shared" si="222"/>
        <v>0.98449401523394997</v>
      </c>
      <c r="Q492" s="6">
        <f t="shared" si="225"/>
        <v>-5.0077172114896817E-2</v>
      </c>
      <c r="R492" s="6">
        <f t="shared" si="226"/>
        <v>-1.5505984766050029E-2</v>
      </c>
    </row>
    <row r="493" spans="1:18" x14ac:dyDescent="0.3">
      <c r="A493" s="1">
        <v>44398</v>
      </c>
      <c r="B493" s="5">
        <v>85845</v>
      </c>
      <c r="C493">
        <f t="shared" si="173"/>
        <v>125</v>
      </c>
      <c r="D493">
        <f t="shared" si="174"/>
        <v>156.99334603850184</v>
      </c>
      <c r="E493">
        <f t="shared" si="175"/>
        <v>2108</v>
      </c>
      <c r="F493" s="5">
        <v>1830</v>
      </c>
      <c r="G493">
        <f t="shared" si="219"/>
        <v>4</v>
      </c>
      <c r="H493">
        <f t="shared" si="220"/>
        <v>26</v>
      </c>
      <c r="I493" s="5">
        <v>80446</v>
      </c>
      <c r="J493">
        <f t="shared" si="194"/>
        <v>171</v>
      </c>
      <c r="K493">
        <f t="shared" si="168"/>
        <v>3569</v>
      </c>
      <c r="L493">
        <f t="shared" si="212"/>
        <v>3532.2853200361833</v>
      </c>
      <c r="M493">
        <f t="shared" si="213"/>
        <v>0.98618402873722022</v>
      </c>
      <c r="N493">
        <f t="shared" si="214"/>
        <v>0.98820590116984064</v>
      </c>
      <c r="O493">
        <f t="shared" si="221"/>
        <v>0.94878418266147746</v>
      </c>
      <c r="P493">
        <f t="shared" si="222"/>
        <v>0.95046604527296941</v>
      </c>
      <c r="Q493" s="6">
        <f t="shared" ref="Q493:Q495" si="227">O493-1</f>
        <v>-5.121581733852254E-2</v>
      </c>
      <c r="R493" s="6">
        <f t="shared" ref="R493:R495" si="228">P493-1</f>
        <v>-4.9533954727030594E-2</v>
      </c>
    </row>
    <row r="494" spans="1:18" x14ac:dyDescent="0.3">
      <c r="A494" s="1">
        <v>44399</v>
      </c>
      <c r="B494" s="5">
        <v>86233</v>
      </c>
      <c r="C494">
        <f t="shared" si="173"/>
        <v>388</v>
      </c>
      <c r="D494">
        <f t="shared" si="174"/>
        <v>152.32553673587245</v>
      </c>
      <c r="E494">
        <f t="shared" si="175"/>
        <v>2316</v>
      </c>
      <c r="F494" s="5">
        <v>1832</v>
      </c>
      <c r="G494">
        <f t="shared" si="219"/>
        <v>2</v>
      </c>
      <c r="H494">
        <f t="shared" si="220"/>
        <v>23</v>
      </c>
      <c r="I494" s="5">
        <v>80938</v>
      </c>
      <c r="J494">
        <f t="shared" si="194"/>
        <v>492</v>
      </c>
      <c r="K494">
        <f t="shared" si="168"/>
        <v>3463</v>
      </c>
      <c r="L494">
        <f t="shared" si="212"/>
        <v>3482.3512831767862</v>
      </c>
      <c r="M494">
        <f t="shared" si="213"/>
        <v>0.97029980386662928</v>
      </c>
      <c r="N494">
        <f t="shared" si="214"/>
        <v>0.98586353243432623</v>
      </c>
      <c r="O494">
        <f t="shared" si="221"/>
        <v>0.94212850486827637</v>
      </c>
      <c r="P494">
        <f t="shared" si="222"/>
        <v>0.93166532149582992</v>
      </c>
      <c r="Q494" s="6">
        <f t="shared" si="227"/>
        <v>-5.7871495131723627E-2</v>
      </c>
      <c r="R494" s="6">
        <f t="shared" si="228"/>
        <v>-6.8334678504170077E-2</v>
      </c>
    </row>
    <row r="495" spans="1:18" x14ac:dyDescent="0.3">
      <c r="A495" s="1">
        <v>44400</v>
      </c>
      <c r="B495" s="5">
        <v>86376</v>
      </c>
      <c r="C495">
        <f t="shared" si="173"/>
        <v>143</v>
      </c>
      <c r="D495">
        <f t="shared" si="174"/>
        <v>151.61320126332976</v>
      </c>
      <c r="E495">
        <f t="shared" si="175"/>
        <v>2321.1132830458228</v>
      </c>
      <c r="F495" s="5">
        <v>1835</v>
      </c>
      <c r="G495">
        <f t="shared" si="219"/>
        <v>3</v>
      </c>
      <c r="H495">
        <f t="shared" si="220"/>
        <v>20</v>
      </c>
      <c r="I495" s="5">
        <v>81119</v>
      </c>
      <c r="J495">
        <f t="shared" si="194"/>
        <v>181</v>
      </c>
      <c r="K495">
        <f t="shared" si="168"/>
        <v>3422</v>
      </c>
      <c r="L495">
        <f t="shared" si="212"/>
        <v>3424.7674545896161</v>
      </c>
      <c r="M495">
        <f t="shared" si="213"/>
        <v>0.98816055443257289</v>
      </c>
      <c r="N495">
        <f t="shared" si="214"/>
        <v>0.98346409540434443</v>
      </c>
      <c r="O495">
        <f t="shared" si="221"/>
        <v>0.92989493587741356</v>
      </c>
      <c r="P495">
        <f t="shared" si="222"/>
        <v>0.93039695486677543</v>
      </c>
      <c r="Q495" s="6">
        <f t="shared" si="227"/>
        <v>-7.0105064122586436E-2</v>
      </c>
      <c r="R495" s="6">
        <f t="shared" si="228"/>
        <v>-6.9603045133224573E-2</v>
      </c>
    </row>
    <row r="496" spans="1:18" x14ac:dyDescent="0.3">
      <c r="A496" s="1">
        <v>44401</v>
      </c>
      <c r="B496" s="5">
        <v>86469</v>
      </c>
      <c r="C496">
        <f t="shared" si="173"/>
        <v>93</v>
      </c>
      <c r="D496">
        <f t="shared" ref="D496:D513" si="229">AVERAGE(C493:C500)</f>
        <v>149.625</v>
      </c>
      <c r="E496">
        <f t="shared" ref="E496:E513" si="230">SUM(C483:C496)</f>
        <v>2276</v>
      </c>
      <c r="F496" s="5">
        <v>1838</v>
      </c>
      <c r="G496">
        <f t="shared" si="219"/>
        <v>3</v>
      </c>
      <c r="H496">
        <f t="shared" si="220"/>
        <v>19</v>
      </c>
      <c r="I496" s="5">
        <v>81259</v>
      </c>
      <c r="J496">
        <f t="shared" si="194"/>
        <v>140</v>
      </c>
      <c r="K496">
        <f t="shared" si="168"/>
        <v>3372</v>
      </c>
      <c r="L496">
        <f t="shared" ref="L496" si="231">GEOMEAN(K493:K499)</f>
        <v>3367.1238745541668</v>
      </c>
      <c r="M496">
        <f t="shared" ref="M496" si="232">K496/K495</f>
        <v>0.9853886616014027</v>
      </c>
      <c r="N496">
        <f t="shared" ref="N496" si="233">L496/L495</f>
        <v>0.98316861486224427</v>
      </c>
      <c r="O496">
        <f t="shared" ref="O496" si="234">L496/L489</f>
        <v>0.91628683949313394</v>
      </c>
      <c r="P496">
        <f t="shared" ref="P496" si="235">K496/K489</f>
        <v>0.92030567685589515</v>
      </c>
      <c r="Q496" s="6">
        <f t="shared" ref="Q496" si="236">O496-1</f>
        <v>-8.3713160506866058E-2</v>
      </c>
      <c r="R496" s="6">
        <f t="shared" ref="R496" si="237">P496-1</f>
        <v>-7.9694323144104851E-2</v>
      </c>
    </row>
    <row r="497" spans="1:18" x14ac:dyDescent="0.3">
      <c r="A497" s="1">
        <v>44402</v>
      </c>
      <c r="B497">
        <f>SQRT(B498*B496)</f>
        <v>86564.946768308015</v>
      </c>
      <c r="C497">
        <f t="shared" si="173"/>
        <v>95.946768308014725</v>
      </c>
      <c r="D497">
        <f t="shared" si="229"/>
        <v>145.625</v>
      </c>
      <c r="E497">
        <f t="shared" si="230"/>
        <v>2248.0379480719566</v>
      </c>
      <c r="F497" s="5">
        <f>SQRT(F498*F496)</f>
        <v>1838</v>
      </c>
      <c r="G497">
        <f t="shared" si="219"/>
        <v>0</v>
      </c>
      <c r="H497">
        <f t="shared" si="220"/>
        <v>17.50061796220325</v>
      </c>
      <c r="I497" s="7">
        <f>SQRT(I498*I496)</f>
        <v>81421.33784211606</v>
      </c>
      <c r="J497">
        <f t="shared" si="194"/>
        <v>162.33784211605962</v>
      </c>
      <c r="K497">
        <f t="shared" si="168"/>
        <v>3305.6089261919551</v>
      </c>
      <c r="L497">
        <f t="shared" ref="L497:L520" si="238">GEOMEAN(K494:K500)</f>
        <v>3313.2565143009442</v>
      </c>
      <c r="M497">
        <f t="shared" ref="M497:M502" si="239">K497/K496</f>
        <v>0.98031106945194402</v>
      </c>
      <c r="N497">
        <f t="shared" ref="N497:N502" si="240">L497/L496</f>
        <v>0.98400196658628869</v>
      </c>
      <c r="O497">
        <f t="shared" ref="O497:O502" si="241">L497/L490</f>
        <v>0.9081954643211444</v>
      </c>
      <c r="P497">
        <f t="shared" ref="P497:P502" si="242">K497/K490</f>
        <v>0.90514387104943683</v>
      </c>
      <c r="Q497" s="6">
        <f t="shared" ref="Q497:Q500" si="243">O497-1</f>
        <v>-9.1804535678855603E-2</v>
      </c>
      <c r="R497" s="6">
        <f t="shared" ref="R497:R500" si="244">P497-1</f>
        <v>-9.4856128950563168E-2</v>
      </c>
    </row>
    <row r="498" spans="1:18" x14ac:dyDescent="0.3">
      <c r="A498" s="1">
        <v>44403</v>
      </c>
      <c r="B498" s="5">
        <v>86661</v>
      </c>
      <c r="C498">
        <f t="shared" si="173"/>
        <v>96.053231691985275</v>
      </c>
      <c r="D498">
        <f t="shared" si="229"/>
        <v>112.375</v>
      </c>
      <c r="E498">
        <f t="shared" si="230"/>
        <v>2220</v>
      </c>
      <c r="F498" s="5">
        <v>1838</v>
      </c>
      <c r="G498">
        <f t="shared" si="219"/>
        <v>0</v>
      </c>
      <c r="H498">
        <f t="shared" si="220"/>
        <v>16</v>
      </c>
      <c r="I498" s="5">
        <v>81584</v>
      </c>
      <c r="J498">
        <f t="shared" si="194"/>
        <v>162.66215788394038</v>
      </c>
      <c r="K498">
        <f t="shared" si="168"/>
        <v>3239</v>
      </c>
      <c r="L498">
        <f t="shared" si="238"/>
        <v>3262.907079290801</v>
      </c>
      <c r="M498">
        <f t="shared" si="239"/>
        <v>0.9798497258208072</v>
      </c>
      <c r="N498">
        <f t="shared" si="240"/>
        <v>0.9848036411328791</v>
      </c>
      <c r="O498">
        <f t="shared" si="241"/>
        <v>0.90348388941394275</v>
      </c>
      <c r="P498">
        <f t="shared" si="242"/>
        <v>0.88983516483516478</v>
      </c>
      <c r="Q498" s="6">
        <f t="shared" si="243"/>
        <v>-9.6516110586057247E-2</v>
      </c>
      <c r="R498" s="6">
        <f t="shared" si="244"/>
        <v>-0.11016483516483522</v>
      </c>
    </row>
    <row r="499" spans="1:18" x14ac:dyDescent="0.3">
      <c r="A499" s="1">
        <v>44404</v>
      </c>
      <c r="B499">
        <f>SQRT(B500*B498)</f>
        <v>86788.905610106638</v>
      </c>
      <c r="C499">
        <f t="shared" si="173"/>
        <v>127.90561010663805</v>
      </c>
      <c r="D499">
        <f t="shared" si="229"/>
        <v>98.375</v>
      </c>
      <c r="E499">
        <f t="shared" si="230"/>
        <v>2210.9056101066381</v>
      </c>
      <c r="F499">
        <f>SQRT(F500*F498)</f>
        <v>1840.4983020910397</v>
      </c>
      <c r="G499">
        <f t="shared" si="219"/>
        <v>2.4983020910397045</v>
      </c>
      <c r="H499">
        <f t="shared" si="220"/>
        <v>14.498302091039704</v>
      </c>
      <c r="I499">
        <f>SQRT(I500*I498)</f>
        <v>81734.860518630609</v>
      </c>
      <c r="J499">
        <f t="shared" si="194"/>
        <v>150.86051863060857</v>
      </c>
      <c r="K499">
        <f t="shared" si="168"/>
        <v>3213.5467893849855</v>
      </c>
      <c r="L499">
        <f t="shared" si="238"/>
        <v>3210.6030398791854</v>
      </c>
      <c r="M499">
        <f t="shared" si="239"/>
        <v>0.99214164537974237</v>
      </c>
      <c r="N499">
        <f t="shared" si="240"/>
        <v>0.98397011065881046</v>
      </c>
      <c r="O499">
        <f t="shared" si="241"/>
        <v>0.89821081335806141</v>
      </c>
      <c r="P499">
        <f t="shared" si="242"/>
        <v>0.88796540187482331</v>
      </c>
      <c r="Q499" s="6">
        <f t="shared" si="243"/>
        <v>-0.10178918664193859</v>
      </c>
      <c r="R499" s="6">
        <f t="shared" si="244"/>
        <v>-0.11203459812517669</v>
      </c>
    </row>
    <row r="500" spans="1:18" x14ac:dyDescent="0.3">
      <c r="A500" s="1">
        <v>44405</v>
      </c>
      <c r="B500" s="5">
        <v>86917</v>
      </c>
      <c r="C500">
        <f t="shared" si="173"/>
        <v>128.09438989336195</v>
      </c>
      <c r="D500">
        <f t="shared" si="229"/>
        <v>100.86585587292575</v>
      </c>
      <c r="E500">
        <f t="shared" si="230"/>
        <v>2067</v>
      </c>
      <c r="F500" s="5">
        <v>1843</v>
      </c>
      <c r="G500">
        <f t="shared" si="219"/>
        <v>2.5016979089602955</v>
      </c>
      <c r="H500">
        <f t="shared" si="220"/>
        <v>13</v>
      </c>
      <c r="I500" s="5">
        <v>81886</v>
      </c>
      <c r="J500">
        <f t="shared" si="194"/>
        <v>151.13948136939143</v>
      </c>
      <c r="K500">
        <f t="shared" si="168"/>
        <v>3188</v>
      </c>
      <c r="L500">
        <f t="shared" si="238"/>
        <v>3146.3419491598497</v>
      </c>
      <c r="M500">
        <f t="shared" si="239"/>
        <v>0.99205028242645421</v>
      </c>
      <c r="N500">
        <f t="shared" si="240"/>
        <v>0.97998472874997533</v>
      </c>
      <c r="O500">
        <f t="shared" si="241"/>
        <v>0.89073833625864063</v>
      </c>
      <c r="P500">
        <f t="shared" si="242"/>
        <v>0.89324740823760151</v>
      </c>
      <c r="Q500" s="6">
        <f t="shared" si="243"/>
        <v>-0.10926166374135937</v>
      </c>
      <c r="R500" s="6">
        <f t="shared" si="244"/>
        <v>-0.10675259176239849</v>
      </c>
    </row>
    <row r="501" spans="1:18" x14ac:dyDescent="0.3">
      <c r="A501" s="1">
        <v>44406</v>
      </c>
      <c r="B501" s="5">
        <v>87010</v>
      </c>
      <c r="C501">
        <f t="shared" si="173"/>
        <v>93</v>
      </c>
      <c r="D501">
        <f t="shared" si="229"/>
        <v>103.00665396149816</v>
      </c>
      <c r="E501">
        <f t="shared" si="230"/>
        <v>2015</v>
      </c>
      <c r="F501" s="5">
        <v>1844</v>
      </c>
      <c r="G501">
        <f t="shared" si="219"/>
        <v>1</v>
      </c>
      <c r="H501">
        <f t="shared" si="220"/>
        <v>12</v>
      </c>
      <c r="I501" s="5">
        <v>82055</v>
      </c>
      <c r="J501">
        <f t="shared" si="194"/>
        <v>169</v>
      </c>
      <c r="K501">
        <f t="shared" si="168"/>
        <v>3111</v>
      </c>
      <c r="L501">
        <f t="shared" si="238"/>
        <v>3085.4663998087049</v>
      </c>
      <c r="M501">
        <f t="shared" si="239"/>
        <v>0.97584692597239653</v>
      </c>
      <c r="N501">
        <f t="shared" si="240"/>
        <v>0.98065196016999989</v>
      </c>
      <c r="O501">
        <f t="shared" si="241"/>
        <v>0.88602962449956457</v>
      </c>
      <c r="P501">
        <f t="shared" si="242"/>
        <v>0.89835402829916255</v>
      </c>
      <c r="Q501" s="6">
        <f t="shared" ref="Q501:Q502" si="245">O501-1</f>
        <v>-0.11397037550043543</v>
      </c>
      <c r="R501" s="6">
        <f t="shared" ref="R501:R502" si="246">P501-1</f>
        <v>-0.10164597170083745</v>
      </c>
    </row>
    <row r="502" spans="1:18" x14ac:dyDescent="0.3">
      <c r="A502" s="1">
        <v>44407</v>
      </c>
      <c r="B502" s="5">
        <v>87132</v>
      </c>
      <c r="C502">
        <f t="shared" si="173"/>
        <v>122</v>
      </c>
      <c r="D502">
        <f t="shared" si="229"/>
        <v>105.5</v>
      </c>
      <c r="E502">
        <f t="shared" si="230"/>
        <v>1969</v>
      </c>
      <c r="F502" s="5">
        <v>1845</v>
      </c>
      <c r="G502">
        <f t="shared" si="219"/>
        <v>1</v>
      </c>
      <c r="H502">
        <f t="shared" si="220"/>
        <v>10</v>
      </c>
      <c r="I502" s="5">
        <v>82231</v>
      </c>
      <c r="J502">
        <f t="shared" si="194"/>
        <v>176</v>
      </c>
      <c r="K502">
        <f t="shared" si="168"/>
        <v>3056</v>
      </c>
      <c r="L502">
        <f t="shared" si="238"/>
        <v>3027.9094604176298</v>
      </c>
      <c r="M502">
        <f t="shared" si="239"/>
        <v>0.98232079717132759</v>
      </c>
      <c r="N502">
        <f t="shared" si="240"/>
        <v>0.98134578960424157</v>
      </c>
      <c r="O502">
        <f t="shared" si="241"/>
        <v>0.88412118503399495</v>
      </c>
      <c r="P502">
        <f t="shared" si="242"/>
        <v>0.89304500292226763</v>
      </c>
      <c r="Q502" s="6">
        <f t="shared" si="245"/>
        <v>-0.11587881496600505</v>
      </c>
      <c r="R502" s="6">
        <f t="shared" si="246"/>
        <v>-0.10695499707773237</v>
      </c>
    </row>
    <row r="503" spans="1:18" x14ac:dyDescent="0.3">
      <c r="A503" s="1">
        <v>44408</v>
      </c>
      <c r="B503" s="5">
        <v>87163</v>
      </c>
      <c r="C503">
        <f t="shared" si="173"/>
        <v>31</v>
      </c>
      <c r="D503">
        <f t="shared" si="229"/>
        <v>102.51179873667024</v>
      </c>
      <c r="E503">
        <f t="shared" si="230"/>
        <v>1854</v>
      </c>
      <c r="F503" s="5">
        <v>1846</v>
      </c>
      <c r="G503">
        <f t="shared" si="219"/>
        <v>1</v>
      </c>
      <c r="H503">
        <f t="shared" si="220"/>
        <v>8</v>
      </c>
      <c r="I503" s="5">
        <v>82390</v>
      </c>
      <c r="J503">
        <f t="shared" si="194"/>
        <v>159</v>
      </c>
      <c r="K503">
        <f t="shared" si="168"/>
        <v>2927</v>
      </c>
      <c r="L503">
        <f t="shared" si="238"/>
        <v>2970.5679253492858</v>
      </c>
      <c r="M503">
        <f t="shared" ref="M503:M513" si="247">K503/K502</f>
        <v>0.95778795811518325</v>
      </c>
      <c r="N503">
        <f t="shared" ref="N503:N513" si="248">L503/L502</f>
        <v>0.98106233498129924</v>
      </c>
      <c r="O503">
        <f t="shared" ref="O503:O508" si="249">L503/L496</f>
        <v>0.88222709826576007</v>
      </c>
      <c r="P503">
        <f t="shared" ref="P503:P508" si="250">K503/K496</f>
        <v>0.86803084223013049</v>
      </c>
      <c r="Q503" s="6">
        <f t="shared" ref="Q503:Q506" si="251">O503-1</f>
        <v>-0.11777290173423993</v>
      </c>
      <c r="R503" s="6">
        <f t="shared" ref="R503:R506" si="252">P503-1</f>
        <v>-0.13196915776986951</v>
      </c>
    </row>
    <row r="504" spans="1:18" x14ac:dyDescent="0.3">
      <c r="A504" s="1">
        <v>44409</v>
      </c>
      <c r="B504">
        <f>SQRT(B505*B503)</f>
        <v>87275.926846983406</v>
      </c>
      <c r="C504">
        <f t="shared" si="173"/>
        <v>112.92684698340599</v>
      </c>
      <c r="D504">
        <f t="shared" si="229"/>
        <v>108.125</v>
      </c>
      <c r="E504">
        <f t="shared" si="230"/>
        <v>1833.5311408703856</v>
      </c>
      <c r="F504">
        <f>SQRT(F505*F503)</f>
        <v>1847.4993910689118</v>
      </c>
      <c r="G504">
        <f t="shared" si="219"/>
        <v>1.4993910689117911</v>
      </c>
      <c r="H504">
        <f t="shared" si="220"/>
        <v>9.4993910689117911</v>
      </c>
      <c r="I504">
        <f>SQRT(I505*I503)</f>
        <v>82545.353533678688</v>
      </c>
      <c r="J504">
        <f t="shared" si="194"/>
        <v>155.35353367868811</v>
      </c>
      <c r="K504">
        <f t="shared" ref="K504:K567" si="253">B504-F504-I504</f>
        <v>2883.0739222358097</v>
      </c>
      <c r="L504">
        <f t="shared" si="238"/>
        <v>2910.4672184912883</v>
      </c>
      <c r="M504">
        <f t="shared" si="247"/>
        <v>0.9849927988506354</v>
      </c>
      <c r="N504">
        <f t="shared" si="248"/>
        <v>0.97976794055267036</v>
      </c>
      <c r="O504">
        <f t="shared" si="249"/>
        <v>0.87843099558663684</v>
      </c>
      <c r="P504">
        <f t="shared" si="250"/>
        <v>0.87217634832475377</v>
      </c>
      <c r="Q504" s="6">
        <f t="shared" si="251"/>
        <v>-0.12156900441336316</v>
      </c>
      <c r="R504" s="6">
        <f t="shared" si="252"/>
        <v>-0.12782365167524623</v>
      </c>
    </row>
    <row r="505" spans="1:18" x14ac:dyDescent="0.3">
      <c r="A505" s="1">
        <v>44410</v>
      </c>
      <c r="B505" s="5">
        <v>87389</v>
      </c>
      <c r="C505">
        <f t="shared" si="173"/>
        <v>113.07315301659401</v>
      </c>
      <c r="D505">
        <f t="shared" si="229"/>
        <v>111.625</v>
      </c>
      <c r="E505">
        <f t="shared" si="230"/>
        <v>1813</v>
      </c>
      <c r="F505" s="5">
        <v>1849</v>
      </c>
      <c r="G505">
        <f t="shared" si="219"/>
        <v>1.5006089310882089</v>
      </c>
      <c r="H505">
        <f t="shared" si="220"/>
        <v>11</v>
      </c>
      <c r="I505" s="5">
        <v>82701</v>
      </c>
      <c r="J505">
        <f t="shared" si="194"/>
        <v>155.64646632131189</v>
      </c>
      <c r="K505">
        <f t="shared" si="253"/>
        <v>2839</v>
      </c>
      <c r="L505">
        <f t="shared" si="238"/>
        <v>2860.5230734983102</v>
      </c>
      <c r="M505">
        <f t="shared" si="247"/>
        <v>0.98471287125318296</v>
      </c>
      <c r="N505">
        <f t="shared" si="248"/>
        <v>0.98283981874949</v>
      </c>
      <c r="O505">
        <f t="shared" si="249"/>
        <v>0.87667929364389074</v>
      </c>
      <c r="P505">
        <f t="shared" si="250"/>
        <v>0.87650509416486566</v>
      </c>
      <c r="Q505" s="6">
        <f t="shared" si="251"/>
        <v>-0.12332070635610926</v>
      </c>
      <c r="R505" s="6">
        <f t="shared" si="252"/>
        <v>-0.12349490583513434</v>
      </c>
    </row>
    <row r="506" spans="1:18" x14ac:dyDescent="0.3">
      <c r="A506" s="1">
        <v>44411</v>
      </c>
      <c r="B506" s="5">
        <v>87505</v>
      </c>
      <c r="C506">
        <f t="shared" si="173"/>
        <v>116</v>
      </c>
      <c r="D506">
        <f t="shared" si="229"/>
        <v>108.5</v>
      </c>
      <c r="E506">
        <f t="shared" si="230"/>
        <v>1785</v>
      </c>
      <c r="F506" s="5">
        <v>1852</v>
      </c>
      <c r="G506">
        <f t="shared" si="219"/>
        <v>3</v>
      </c>
      <c r="H506">
        <f t="shared" si="220"/>
        <v>11.501697908960296</v>
      </c>
      <c r="I506" s="5">
        <v>82842</v>
      </c>
      <c r="J506">
        <f t="shared" si="194"/>
        <v>141</v>
      </c>
      <c r="K506">
        <f t="shared" si="253"/>
        <v>2811</v>
      </c>
      <c r="L506">
        <f t="shared" si="238"/>
        <v>2811.543357310547</v>
      </c>
      <c r="M506">
        <f t="shared" si="247"/>
        <v>0.99013737231419519</v>
      </c>
      <c r="N506">
        <f t="shared" si="248"/>
        <v>0.98287735671788767</v>
      </c>
      <c r="O506">
        <f t="shared" si="249"/>
        <v>0.87570569216689742</v>
      </c>
      <c r="P506">
        <f t="shared" si="250"/>
        <v>0.87473442405921042</v>
      </c>
      <c r="Q506" s="6">
        <f t="shared" si="251"/>
        <v>-0.12429430783310258</v>
      </c>
      <c r="R506" s="6">
        <f t="shared" si="252"/>
        <v>-0.12526557594078958</v>
      </c>
    </row>
    <row r="507" spans="1:18" x14ac:dyDescent="0.3">
      <c r="A507" s="1">
        <v>44412</v>
      </c>
      <c r="B507" s="5">
        <v>87609</v>
      </c>
      <c r="C507">
        <f t="shared" si="173"/>
        <v>104</v>
      </c>
      <c r="D507">
        <f t="shared" si="229"/>
        <v>113.93356139476236</v>
      </c>
      <c r="E507">
        <f t="shared" si="230"/>
        <v>1764</v>
      </c>
      <c r="F507" s="5">
        <v>1859</v>
      </c>
      <c r="G507">
        <f t="shared" si="219"/>
        <v>7</v>
      </c>
      <c r="H507">
        <f t="shared" si="220"/>
        <v>16</v>
      </c>
      <c r="I507" s="5">
        <v>82987</v>
      </c>
      <c r="J507">
        <f t="shared" si="194"/>
        <v>145</v>
      </c>
      <c r="K507">
        <f t="shared" si="253"/>
        <v>2763</v>
      </c>
      <c r="L507">
        <f t="shared" si="238"/>
        <v>2772.9391067618049</v>
      </c>
      <c r="M507">
        <f t="shared" si="247"/>
        <v>0.98292422625400211</v>
      </c>
      <c r="N507">
        <f t="shared" si="248"/>
        <v>0.98626937391935865</v>
      </c>
      <c r="O507">
        <f t="shared" si="249"/>
        <v>0.88132159554439005</v>
      </c>
      <c r="P507">
        <f t="shared" si="250"/>
        <v>0.86668757841907151</v>
      </c>
      <c r="Q507" s="6">
        <f t="shared" ref="Q507" si="254">O507-1</f>
        <v>-0.11867840445560995</v>
      </c>
      <c r="R507" s="6">
        <f t="shared" ref="R507" si="255">P507-1</f>
        <v>-0.13331242158092849</v>
      </c>
    </row>
    <row r="508" spans="1:18" x14ac:dyDescent="0.3">
      <c r="A508" s="1">
        <v>44413</v>
      </c>
      <c r="B508" s="5">
        <v>87782</v>
      </c>
      <c r="C508">
        <f t="shared" si="173"/>
        <v>173</v>
      </c>
      <c r="D508">
        <f t="shared" si="229"/>
        <v>109.13414412707425</v>
      </c>
      <c r="E508">
        <f t="shared" si="230"/>
        <v>1549</v>
      </c>
      <c r="F508" s="5">
        <v>1860</v>
      </c>
      <c r="G508">
        <f t="shared" si="219"/>
        <v>1</v>
      </c>
      <c r="H508">
        <f t="shared" si="220"/>
        <v>16</v>
      </c>
      <c r="I508" s="5">
        <v>83166</v>
      </c>
      <c r="J508">
        <f t="shared" si="194"/>
        <v>179</v>
      </c>
      <c r="K508">
        <f t="shared" si="253"/>
        <v>2756</v>
      </c>
      <c r="L508">
        <f t="shared" si="238"/>
        <v>2732.0867445789568</v>
      </c>
      <c r="M508">
        <f t="shared" si="247"/>
        <v>0.99746652189648932</v>
      </c>
      <c r="N508">
        <f t="shared" si="248"/>
        <v>0.9852674867315947</v>
      </c>
      <c r="O508">
        <f t="shared" si="249"/>
        <v>0.88546961482009423</v>
      </c>
      <c r="P508">
        <f t="shared" si="250"/>
        <v>0.88588878174220509</v>
      </c>
      <c r="Q508" s="6">
        <f t="shared" ref="Q508" si="256">O508-1</f>
        <v>-0.11453038517990577</v>
      </c>
      <c r="R508" s="6">
        <f t="shared" ref="R508" si="257">P508-1</f>
        <v>-0.11411121825779491</v>
      </c>
    </row>
    <row r="509" spans="1:18" x14ac:dyDescent="0.3">
      <c r="A509" s="1">
        <v>44414</v>
      </c>
      <c r="B509" s="5">
        <v>87903</v>
      </c>
      <c r="C509">
        <f t="shared" si="173"/>
        <v>121</v>
      </c>
      <c r="D509">
        <f t="shared" si="229"/>
        <v>113.125</v>
      </c>
      <c r="E509">
        <f t="shared" si="230"/>
        <v>1527</v>
      </c>
      <c r="F509" s="5">
        <v>1864</v>
      </c>
      <c r="G509">
        <f t="shared" si="219"/>
        <v>4</v>
      </c>
      <c r="H509">
        <f t="shared" si="220"/>
        <v>19</v>
      </c>
      <c r="I509" s="5">
        <v>83331</v>
      </c>
      <c r="J509">
        <f t="shared" si="194"/>
        <v>165</v>
      </c>
      <c r="K509">
        <f t="shared" si="253"/>
        <v>2708</v>
      </c>
      <c r="L509">
        <f t="shared" si="238"/>
        <v>2688.9947795551075</v>
      </c>
      <c r="M509">
        <f t="shared" si="247"/>
        <v>0.98258345428156746</v>
      </c>
      <c r="N509">
        <f t="shared" si="248"/>
        <v>0.98422745357212649</v>
      </c>
      <c r="O509">
        <f t="shared" ref="O509" si="258">L509/L502</f>
        <v>0.88806974406170758</v>
      </c>
      <c r="P509">
        <f t="shared" ref="P509" si="259">K509/K502</f>
        <v>0.88612565445026181</v>
      </c>
      <c r="Q509" s="6">
        <f t="shared" ref="Q509" si="260">O509-1</f>
        <v>-0.11193025593829242</v>
      </c>
      <c r="R509" s="6">
        <f t="shared" ref="R509" si="261">P509-1</f>
        <v>-0.11387434554973819</v>
      </c>
    </row>
    <row r="510" spans="1:18" x14ac:dyDescent="0.3">
      <c r="A510" s="1">
        <v>44415</v>
      </c>
      <c r="B510" s="5">
        <v>88000</v>
      </c>
      <c r="C510">
        <f t="shared" si="173"/>
        <v>97</v>
      </c>
      <c r="D510">
        <f t="shared" si="229"/>
        <v>118</v>
      </c>
      <c r="E510">
        <f t="shared" si="230"/>
        <v>1531</v>
      </c>
      <c r="F510" s="5">
        <v>1864</v>
      </c>
      <c r="G510">
        <f t="shared" si="219"/>
        <v>0</v>
      </c>
      <c r="H510">
        <f t="shared" si="220"/>
        <v>18</v>
      </c>
      <c r="I510" s="5">
        <v>83479</v>
      </c>
      <c r="J510">
        <f t="shared" si="194"/>
        <v>148</v>
      </c>
      <c r="K510">
        <f t="shared" si="253"/>
        <v>2657</v>
      </c>
      <c r="L510">
        <f t="shared" si="238"/>
        <v>2645.3858660903966</v>
      </c>
      <c r="M510">
        <f t="shared" si="247"/>
        <v>0.98116691285081237</v>
      </c>
      <c r="N510">
        <f t="shared" si="248"/>
        <v>0.98378244770265932</v>
      </c>
      <c r="O510">
        <f t="shared" ref="O510" si="262">L510/L503</f>
        <v>0.89053202369689843</v>
      </c>
      <c r="P510">
        <f t="shared" ref="P510" si="263">K510/K503</f>
        <v>0.90775538093611208</v>
      </c>
      <c r="Q510" s="6">
        <f t="shared" ref="Q510" si="264">O510-1</f>
        <v>-0.10946797630310157</v>
      </c>
      <c r="R510" s="6">
        <f t="shared" ref="R510" si="265">P510-1</f>
        <v>-9.2244619063887923E-2</v>
      </c>
    </row>
    <row r="511" spans="1:18" x14ac:dyDescent="0.3">
      <c r="A511" s="1">
        <v>44416</v>
      </c>
      <c r="B511">
        <f>SQRT(B512*B510)</f>
        <v>88074.468491158099</v>
      </c>
      <c r="C511">
        <f t="shared" si="173"/>
        <v>74.468491158098914</v>
      </c>
      <c r="D511">
        <f t="shared" si="229"/>
        <v>113.875</v>
      </c>
      <c r="E511">
        <f t="shared" si="230"/>
        <v>1509.5217228500842</v>
      </c>
      <c r="F511">
        <f>SQRT(F512*F510)</f>
        <v>1865.4993969444215</v>
      </c>
      <c r="G511">
        <f t="shared" si="219"/>
        <v>1.4993969444215054</v>
      </c>
      <c r="H511">
        <f t="shared" si="220"/>
        <v>18.000005875509714</v>
      </c>
      <c r="I511">
        <f>SQRT(I512*I510)</f>
        <v>83610.396590376244</v>
      </c>
      <c r="J511">
        <f t="shared" si="194"/>
        <v>131.39659037624369</v>
      </c>
      <c r="K511">
        <f t="shared" si="253"/>
        <v>2598.5725038374367</v>
      </c>
      <c r="L511">
        <f t="shared" si="238"/>
        <v>2608.0024872493682</v>
      </c>
      <c r="M511">
        <f t="shared" si="247"/>
        <v>0.97800997509877174</v>
      </c>
      <c r="N511">
        <f t="shared" si="248"/>
        <v>0.98586845899487729</v>
      </c>
      <c r="O511">
        <f t="shared" ref="O511:O513" si="266">L511/L504</f>
        <v>0.89607691530753264</v>
      </c>
      <c r="P511">
        <f t="shared" ref="P511:P513" si="267">K511/K504</f>
        <v>0.90132010969120635</v>
      </c>
      <c r="Q511" s="6">
        <f t="shared" ref="Q511:Q512" si="268">O511-1</f>
        <v>-0.10392308469246736</v>
      </c>
      <c r="R511" s="6">
        <f t="shared" ref="R511:R512" si="269">P511-1</f>
        <v>-9.867989030879365E-2</v>
      </c>
    </row>
    <row r="512" spans="1:18" x14ac:dyDescent="0.3">
      <c r="A512" s="1">
        <v>44417</v>
      </c>
      <c r="B512" s="5">
        <v>88149</v>
      </c>
      <c r="C512">
        <f t="shared" si="173"/>
        <v>74.531508841901086</v>
      </c>
      <c r="D512">
        <f t="shared" si="229"/>
        <v>101.375</v>
      </c>
      <c r="E512">
        <f t="shared" si="230"/>
        <v>1488</v>
      </c>
      <c r="F512" s="5">
        <v>1867</v>
      </c>
      <c r="G512">
        <f t="shared" si="219"/>
        <v>1.5006030555784946</v>
      </c>
      <c r="H512">
        <f t="shared" si="220"/>
        <v>18</v>
      </c>
      <c r="I512" s="5">
        <v>83742</v>
      </c>
      <c r="J512">
        <f t="shared" si="194"/>
        <v>131.60340962375631</v>
      </c>
      <c r="K512">
        <f t="shared" si="253"/>
        <v>2540</v>
      </c>
      <c r="L512">
        <f t="shared" si="238"/>
        <v>2566.310869789248</v>
      </c>
      <c r="M512">
        <f t="shared" si="247"/>
        <v>0.97745973847143386</v>
      </c>
      <c r="N512">
        <f t="shared" si="248"/>
        <v>0.98401396560626297</v>
      </c>
      <c r="O512">
        <f t="shared" si="266"/>
        <v>0.89714741110294494</v>
      </c>
      <c r="P512">
        <f t="shared" si="267"/>
        <v>0.89468122578372666</v>
      </c>
      <c r="Q512" s="6">
        <f t="shared" si="268"/>
        <v>-0.10285258889705506</v>
      </c>
      <c r="R512" s="6">
        <f t="shared" si="269"/>
        <v>-0.10531877421627334</v>
      </c>
    </row>
    <row r="513" spans="1:18" x14ac:dyDescent="0.3">
      <c r="A513" s="1">
        <v>44418</v>
      </c>
      <c r="B513" s="5">
        <v>88294</v>
      </c>
      <c r="C513">
        <f t="shared" si="173"/>
        <v>145</v>
      </c>
      <c r="D513">
        <f t="shared" si="229"/>
        <v>93.75</v>
      </c>
      <c r="E513">
        <f t="shared" si="230"/>
        <v>1505.0943898933619</v>
      </c>
      <c r="F513" s="5">
        <v>1869</v>
      </c>
      <c r="G513">
        <f t="shared" si="219"/>
        <v>2</v>
      </c>
      <c r="H513">
        <f t="shared" si="220"/>
        <v>17</v>
      </c>
      <c r="I513" s="5">
        <v>83918</v>
      </c>
      <c r="J513">
        <f t="shared" si="194"/>
        <v>176</v>
      </c>
      <c r="K513">
        <f t="shared" si="253"/>
        <v>2507</v>
      </c>
      <c r="L513">
        <f t="shared" si="238"/>
        <v>2527.2020486472102</v>
      </c>
      <c r="M513">
        <f t="shared" si="247"/>
        <v>0.98700787401574808</v>
      </c>
      <c r="N513">
        <f t="shared" si="248"/>
        <v>0.98476068445080878</v>
      </c>
      <c r="O513">
        <f t="shared" si="266"/>
        <v>0.89886646850954821</v>
      </c>
      <c r="P513">
        <f t="shared" si="267"/>
        <v>0.89185343294201347</v>
      </c>
      <c r="Q513" s="6">
        <f t="shared" ref="Q513" si="270">O513-1</f>
        <v>-0.10113353149045179</v>
      </c>
      <c r="R513" s="6">
        <f t="shared" ref="R513" si="271">P513-1</f>
        <v>-0.10814656705798653</v>
      </c>
    </row>
    <row r="514" spans="1:18" x14ac:dyDescent="0.3">
      <c r="A514" s="1">
        <v>44419</v>
      </c>
      <c r="B514" s="9">
        <v>88449</v>
      </c>
      <c r="C514">
        <f t="shared" si="173"/>
        <v>155</v>
      </c>
      <c r="D514">
        <f t="shared" ref="D514:D577" si="272">AVERAGE(C511:C518)</f>
        <v>89.12246373106791</v>
      </c>
      <c r="E514">
        <f t="shared" ref="E514:E577" si="273">SUM(C501:C514)</f>
        <v>1532</v>
      </c>
      <c r="F514" s="5">
        <v>1874</v>
      </c>
      <c r="G514">
        <f t="shared" si="219"/>
        <v>5</v>
      </c>
      <c r="H514">
        <f t="shared" si="220"/>
        <v>15</v>
      </c>
      <c r="I514" s="5">
        <v>84074</v>
      </c>
      <c r="J514">
        <f t="shared" si="194"/>
        <v>156</v>
      </c>
      <c r="K514">
        <f t="shared" si="253"/>
        <v>2501</v>
      </c>
      <c r="L514">
        <f t="shared" si="238"/>
        <v>2489.4040778600024</v>
      </c>
      <c r="M514">
        <f t="shared" ref="M514:M517" si="274">K514/K513</f>
        <v>0.99760670123653772</v>
      </c>
      <c r="N514">
        <f t="shared" ref="N514:N517" si="275">L514/L513</f>
        <v>0.98504355011605005</v>
      </c>
      <c r="O514">
        <f t="shared" ref="O514:O516" si="276">L514/L507</f>
        <v>0.89774927685559236</v>
      </c>
      <c r="P514">
        <f t="shared" ref="P514:P516" si="277">K514/K507</f>
        <v>0.90517553384002891</v>
      </c>
      <c r="Q514" s="6">
        <f t="shared" ref="Q514:Q515" si="278">O514-1</f>
        <v>-0.10225072314440764</v>
      </c>
      <c r="R514" s="6">
        <f t="shared" ref="R514:R515" si="279">P514-1</f>
        <v>-9.4824466159971088E-2</v>
      </c>
    </row>
    <row r="515" spans="1:18" x14ac:dyDescent="0.3">
      <c r="A515" s="1">
        <v>44420</v>
      </c>
      <c r="B515" s="5">
        <v>88520</v>
      </c>
      <c r="C515">
        <f t="shared" si="173"/>
        <v>71</v>
      </c>
      <c r="D515">
        <f t="shared" si="272"/>
        <v>87.316438605237636</v>
      </c>
      <c r="E515">
        <f t="shared" si="273"/>
        <v>1510</v>
      </c>
      <c r="F515" s="5">
        <v>1875</v>
      </c>
      <c r="G515">
        <f t="shared" si="219"/>
        <v>1</v>
      </c>
      <c r="H515">
        <f t="shared" si="220"/>
        <v>15</v>
      </c>
      <c r="I515" s="5">
        <v>84183</v>
      </c>
      <c r="J515">
        <f t="shared" si="194"/>
        <v>109</v>
      </c>
      <c r="K515">
        <f t="shared" si="253"/>
        <v>2462</v>
      </c>
      <c r="L515">
        <f t="shared" si="238"/>
        <v>2454.6523588490163</v>
      </c>
      <c r="M515">
        <f t="shared" si="274"/>
        <v>0.98440623750499801</v>
      </c>
      <c r="N515">
        <f t="shared" si="275"/>
        <v>0.98604014538256068</v>
      </c>
      <c r="O515">
        <f t="shared" si="276"/>
        <v>0.89845330267041135</v>
      </c>
      <c r="P515">
        <f t="shared" si="277"/>
        <v>0.89332365747460085</v>
      </c>
      <c r="Q515" s="6">
        <f t="shared" si="278"/>
        <v>-0.10154669732958865</v>
      </c>
      <c r="R515" s="6">
        <f t="shared" si="279"/>
        <v>-0.10667634252539915</v>
      </c>
    </row>
    <row r="516" spans="1:18" x14ac:dyDescent="0.3">
      <c r="A516" s="1">
        <v>44421</v>
      </c>
      <c r="B516" s="5">
        <v>88593</v>
      </c>
      <c r="C516">
        <f t="shared" si="173"/>
        <v>73</v>
      </c>
      <c r="D516">
        <f t="shared" si="272"/>
        <v>88.5</v>
      </c>
      <c r="E516">
        <f t="shared" si="273"/>
        <v>1461</v>
      </c>
      <c r="F516" s="5">
        <v>1878</v>
      </c>
      <c r="G516">
        <f t="shared" si="219"/>
        <v>3</v>
      </c>
      <c r="H516">
        <f t="shared" si="220"/>
        <v>14</v>
      </c>
      <c r="I516" s="5">
        <v>84283</v>
      </c>
      <c r="J516">
        <f t="shared" si="194"/>
        <v>100</v>
      </c>
      <c r="K516">
        <f t="shared" si="253"/>
        <v>2432</v>
      </c>
      <c r="L516">
        <f t="shared" si="238"/>
        <v>2422.9387007587802</v>
      </c>
      <c r="M516">
        <f t="shared" si="274"/>
        <v>0.98781478472786355</v>
      </c>
      <c r="N516">
        <f t="shared" si="275"/>
        <v>0.98708018348263926</v>
      </c>
      <c r="O516">
        <f t="shared" si="276"/>
        <v>0.90105742085510998</v>
      </c>
      <c r="P516">
        <f t="shared" si="277"/>
        <v>0.89807976366322007</v>
      </c>
      <c r="Q516" s="6">
        <f t="shared" ref="Q516" si="280">O516-1</f>
        <v>-9.8942579144890019E-2</v>
      </c>
      <c r="R516" s="6">
        <f t="shared" ref="R516" si="281">P516-1</f>
        <v>-0.10192023633677993</v>
      </c>
    </row>
    <row r="517" spans="1:18" x14ac:dyDescent="0.3">
      <c r="A517" s="1">
        <v>44422</v>
      </c>
      <c r="B517" s="5">
        <v>88653</v>
      </c>
      <c r="C517">
        <f t="shared" si="173"/>
        <v>60</v>
      </c>
      <c r="D517">
        <f t="shared" si="272"/>
        <v>84.75</v>
      </c>
      <c r="E517">
        <f t="shared" si="273"/>
        <v>1490</v>
      </c>
      <c r="F517" s="5">
        <v>1880</v>
      </c>
      <c r="G517">
        <f t="shared" si="219"/>
        <v>2</v>
      </c>
      <c r="H517">
        <f t="shared" si="220"/>
        <v>16</v>
      </c>
      <c r="I517" s="5">
        <v>84382</v>
      </c>
      <c r="J517">
        <f t="shared" si="194"/>
        <v>99</v>
      </c>
      <c r="K517">
        <f t="shared" si="253"/>
        <v>2391</v>
      </c>
      <c r="L517">
        <f t="shared" si="238"/>
        <v>2392.9951100969984</v>
      </c>
      <c r="M517">
        <f t="shared" si="274"/>
        <v>0.98314144736842102</v>
      </c>
      <c r="N517">
        <f t="shared" si="275"/>
        <v>0.98764162269049371</v>
      </c>
      <c r="O517">
        <f t="shared" ref="O517" si="282">L517/L510</f>
        <v>0.90459208267926317</v>
      </c>
      <c r="P517">
        <f t="shared" ref="P517" si="283">K517/K510</f>
        <v>0.89988709070380124</v>
      </c>
      <c r="Q517" s="6">
        <f t="shared" ref="Q517" si="284">O517-1</f>
        <v>-9.5407917320736835E-2</v>
      </c>
      <c r="R517" s="6">
        <f t="shared" ref="R517" si="285">P517-1</f>
        <v>-0.10011290929619876</v>
      </c>
    </row>
    <row r="518" spans="1:18" x14ac:dyDescent="0.3">
      <c r="A518" s="1">
        <v>44423</v>
      </c>
      <c r="B518">
        <f>SQRT(B519*B517)</f>
        <v>88712.979709848543</v>
      </c>
      <c r="C518">
        <f t="shared" si="173"/>
        <v>59.97970984854328</v>
      </c>
      <c r="D518">
        <f t="shared" si="272"/>
        <v>74.5</v>
      </c>
      <c r="E518">
        <f t="shared" si="273"/>
        <v>1437.0528628651373</v>
      </c>
      <c r="F518">
        <f>SQRT(F519*F517)</f>
        <v>1882.4983399727078</v>
      </c>
      <c r="G518">
        <f t="shared" si="219"/>
        <v>2.498339972707754</v>
      </c>
      <c r="H518">
        <f t="shared" si="220"/>
        <v>16.998943028286249</v>
      </c>
      <c r="I518">
        <f>SQRT(I519*I517)</f>
        <v>84475.44825569143</v>
      </c>
      <c r="J518">
        <f t="shared" si="194"/>
        <v>93.448255691429949</v>
      </c>
      <c r="K518">
        <f t="shared" si="253"/>
        <v>2355.0331141844072</v>
      </c>
      <c r="L518">
        <f t="shared" si="238"/>
        <v>2366.7214138854606</v>
      </c>
      <c r="M518">
        <f t="shared" ref="M518:M519" si="286">K518/K517</f>
        <v>0.98495738778101516</v>
      </c>
      <c r="N518">
        <f t="shared" ref="N518:N519" si="287">L518/L517</f>
        <v>0.98902058090270284</v>
      </c>
      <c r="O518">
        <f t="shared" ref="O518:O519" si="288">L518/L511</f>
        <v>0.90748433924294902</v>
      </c>
      <c r="P518">
        <f t="shared" ref="P518:P519" si="289">K518/K511</f>
        <v>0.90627954798514065</v>
      </c>
      <c r="Q518" s="6">
        <f t="shared" ref="Q518:Q519" si="290">O518-1</f>
        <v>-9.2515660757050977E-2</v>
      </c>
      <c r="R518" s="6">
        <f t="shared" ref="R518:R519" si="291">P518-1</f>
        <v>-9.3720452014859346E-2</v>
      </c>
    </row>
    <row r="519" spans="1:18" x14ac:dyDescent="0.3">
      <c r="A519" s="1">
        <v>44424</v>
      </c>
      <c r="B519" s="5">
        <v>88773</v>
      </c>
      <c r="C519">
        <f t="shared" ref="C519:C582" si="292">B519-B518</f>
        <v>60.02029015145672</v>
      </c>
      <c r="D519">
        <f t="shared" si="272"/>
        <v>74.625</v>
      </c>
      <c r="E519">
        <f t="shared" si="273"/>
        <v>1384</v>
      </c>
      <c r="F519" s="5">
        <v>1885</v>
      </c>
      <c r="G519">
        <f t="shared" si="219"/>
        <v>2.501660027292246</v>
      </c>
      <c r="H519">
        <f t="shared" si="220"/>
        <v>18</v>
      </c>
      <c r="I519" s="5">
        <v>84569</v>
      </c>
      <c r="J519">
        <f t="shared" si="194"/>
        <v>93.551744308570051</v>
      </c>
      <c r="K519">
        <f t="shared" si="253"/>
        <v>2319</v>
      </c>
      <c r="L519">
        <f t="shared" si="238"/>
        <v>2340.163442415454</v>
      </c>
      <c r="M519">
        <f t="shared" si="286"/>
        <v>0.98469952971472929</v>
      </c>
      <c r="N519">
        <f t="shared" si="287"/>
        <v>0.98877858149497777</v>
      </c>
      <c r="O519">
        <f t="shared" si="288"/>
        <v>0.91187839710456986</v>
      </c>
      <c r="P519">
        <f t="shared" si="289"/>
        <v>0.91299212598425195</v>
      </c>
      <c r="Q519" s="6">
        <f t="shared" si="290"/>
        <v>-8.812160289543014E-2</v>
      </c>
      <c r="R519" s="6">
        <f t="shared" si="291"/>
        <v>-8.7007874015748055E-2</v>
      </c>
    </row>
    <row r="520" spans="1:18" x14ac:dyDescent="0.3">
      <c r="A520" s="1">
        <v>44425</v>
      </c>
      <c r="B520" s="5">
        <v>88857</v>
      </c>
      <c r="C520">
        <f t="shared" si="292"/>
        <v>84</v>
      </c>
      <c r="D520">
        <f t="shared" si="272"/>
        <v>83.375</v>
      </c>
      <c r="E520">
        <f t="shared" si="273"/>
        <v>1352</v>
      </c>
      <c r="F520" s="5">
        <v>1885</v>
      </c>
      <c r="G520">
        <f t="shared" si="219"/>
        <v>0</v>
      </c>
      <c r="H520">
        <f t="shared" si="220"/>
        <v>16</v>
      </c>
      <c r="I520" s="5">
        <v>84674</v>
      </c>
      <c r="J520">
        <f t="shared" si="194"/>
        <v>105</v>
      </c>
      <c r="K520">
        <f t="shared" si="253"/>
        <v>2298</v>
      </c>
      <c r="L520">
        <f t="shared" si="238"/>
        <v>2310.1671425303216</v>
      </c>
      <c r="M520">
        <f t="shared" ref="M520" si="293">K520/K519</f>
        <v>0.9909443725743855</v>
      </c>
      <c r="N520">
        <f t="shared" ref="N520" si="294">L520/L519</f>
        <v>0.98718196372892186</v>
      </c>
      <c r="O520">
        <f t="shared" ref="O520" si="295">L520/L513</f>
        <v>0.91412047713673483</v>
      </c>
      <c r="P520">
        <f t="shared" ref="P520" si="296">K520/K513</f>
        <v>0.91663342640606305</v>
      </c>
      <c r="Q520" s="6">
        <f t="shared" ref="Q520" si="297">O520-1</f>
        <v>-8.5879522863265167E-2</v>
      </c>
      <c r="R520" s="6">
        <f t="shared" ref="R520" si="298">P520-1</f>
        <v>-8.3366573593936955E-2</v>
      </c>
    </row>
    <row r="521" spans="1:18" x14ac:dyDescent="0.3">
      <c r="A521" s="1">
        <v>44426</v>
      </c>
      <c r="B521" s="5">
        <v>88972</v>
      </c>
      <c r="C521">
        <f t="shared" si="292"/>
        <v>115</v>
      </c>
      <c r="D521">
        <f t="shared" si="272"/>
        <v>82.810344543851897</v>
      </c>
      <c r="E521">
        <f t="shared" si="273"/>
        <v>1363</v>
      </c>
      <c r="F521" s="5">
        <v>1888</v>
      </c>
      <c r="G521">
        <f t="shared" si="219"/>
        <v>3</v>
      </c>
      <c r="H521">
        <f t="shared" si="220"/>
        <v>14</v>
      </c>
      <c r="I521" s="5">
        <v>84769</v>
      </c>
      <c r="J521">
        <f t="shared" si="194"/>
        <v>95</v>
      </c>
      <c r="K521">
        <f t="shared" si="253"/>
        <v>2315</v>
      </c>
      <c r="L521">
        <f t="shared" ref="L521" si="299">GEOMEAN(K518:K524)</f>
        <v>2294.6759348397231</v>
      </c>
      <c r="M521">
        <f t="shared" ref="M521" si="300">K521/K520</f>
        <v>1.0073977371627503</v>
      </c>
      <c r="N521">
        <f t="shared" ref="N521" si="301">L521/L520</f>
        <v>0.99329433468020367</v>
      </c>
      <c r="O521">
        <f t="shared" ref="O521" si="302">L521/L514</f>
        <v>0.92177720573685418</v>
      </c>
      <c r="P521">
        <f t="shared" ref="P521" si="303">K521/K514</f>
        <v>0.92562974810075971</v>
      </c>
      <c r="Q521" s="6">
        <f t="shared" ref="Q521" si="304">O521-1</f>
        <v>-7.8222794263145823E-2</v>
      </c>
      <c r="R521" s="6">
        <f t="shared" ref="R521" si="305">P521-1</f>
        <v>-7.4370251899240292E-2</v>
      </c>
    </row>
    <row r="522" spans="1:18" x14ac:dyDescent="0.3">
      <c r="A522" s="1">
        <v>44427</v>
      </c>
      <c r="B522" s="5">
        <v>89045</v>
      </c>
      <c r="C522">
        <f t="shared" si="292"/>
        <v>73</v>
      </c>
      <c r="D522">
        <f t="shared" si="272"/>
        <v>82.25253626893209</v>
      </c>
      <c r="E522">
        <f t="shared" si="273"/>
        <v>1263</v>
      </c>
      <c r="F522" s="5">
        <v>1889</v>
      </c>
      <c r="G522">
        <f t="shared" ref="G522:G543" si="306">F522-F521</f>
        <v>1</v>
      </c>
      <c r="H522">
        <f t="shared" ref="H522:H543" si="307">SUM(G516:G522)</f>
        <v>14</v>
      </c>
      <c r="I522" s="5">
        <v>84881</v>
      </c>
      <c r="J522">
        <f t="shared" si="194"/>
        <v>112</v>
      </c>
      <c r="K522">
        <f t="shared" si="253"/>
        <v>2275</v>
      </c>
      <c r="L522">
        <f t="shared" ref="L522" si="308">GEOMEAN(K519:K525)</f>
        <v>2278.541058321674</v>
      </c>
      <c r="M522">
        <f t="shared" ref="M522" si="309">K522/K521</f>
        <v>0.98272138228941686</v>
      </c>
      <c r="N522">
        <f t="shared" ref="N522" si="310">L522/L521</f>
        <v>0.99296855984190369</v>
      </c>
      <c r="O522">
        <f t="shared" ref="O522" si="311">L522/L515</f>
        <v>0.92825407643063529</v>
      </c>
      <c r="P522">
        <f t="shared" ref="P522" si="312">K522/K515</f>
        <v>0.92404549147034931</v>
      </c>
      <c r="Q522" s="6">
        <f t="shared" ref="Q522" si="313">O522-1</f>
        <v>-7.1745923569364711E-2</v>
      </c>
      <c r="R522" s="6">
        <f t="shared" ref="R522" si="314">P522-1</f>
        <v>-7.5954508529650688E-2</v>
      </c>
    </row>
    <row r="523" spans="1:18" x14ac:dyDescent="0.3">
      <c r="A523" s="1">
        <v>44428</v>
      </c>
      <c r="B523" s="9">
        <v>89117</v>
      </c>
      <c r="C523">
        <f t="shared" si="292"/>
        <v>72</v>
      </c>
      <c r="D523">
        <f t="shared" si="272"/>
        <v>84.375</v>
      </c>
      <c r="E523">
        <f t="shared" si="273"/>
        <v>1214</v>
      </c>
      <c r="F523" s="5">
        <v>1889</v>
      </c>
      <c r="G523">
        <f t="shared" si="306"/>
        <v>0</v>
      </c>
      <c r="H523">
        <f t="shared" si="307"/>
        <v>11</v>
      </c>
      <c r="I523" s="5">
        <v>85006</v>
      </c>
      <c r="J523">
        <f t="shared" si="194"/>
        <v>125</v>
      </c>
      <c r="K523">
        <f t="shared" si="253"/>
        <v>2222</v>
      </c>
      <c r="L523">
        <f t="shared" ref="L523:L526" si="315">GEOMEAN(K520:K526)</f>
        <v>2261.7517740897042</v>
      </c>
      <c r="M523">
        <f t="shared" ref="M523:M526" si="316">K523/K522</f>
        <v>0.9767032967032967</v>
      </c>
      <c r="N523">
        <f t="shared" ref="N523:N526" si="317">L523/L522</f>
        <v>0.99263156388134766</v>
      </c>
      <c r="O523">
        <f t="shared" ref="O523" si="318">L523/L516</f>
        <v>0.93347461633321638</v>
      </c>
      <c r="P523">
        <f t="shared" ref="P523" si="319">K523/K516</f>
        <v>0.91365131578947367</v>
      </c>
      <c r="Q523" s="6">
        <f t="shared" ref="Q523" si="320">O523-1</f>
        <v>-6.6525383666783622E-2</v>
      </c>
      <c r="R523" s="6">
        <f t="shared" ref="R523" si="321">P523-1</f>
        <v>-8.6348684210526327E-2</v>
      </c>
    </row>
    <row r="524" spans="1:18" x14ac:dyDescent="0.3">
      <c r="A524" s="1">
        <v>44429</v>
      </c>
      <c r="B524" s="5">
        <v>89260</v>
      </c>
      <c r="C524">
        <f t="shared" si="292"/>
        <v>143</v>
      </c>
      <c r="D524">
        <f t="shared" si="272"/>
        <v>85</v>
      </c>
      <c r="E524">
        <f t="shared" si="273"/>
        <v>1260</v>
      </c>
      <c r="F524" s="5">
        <v>1890</v>
      </c>
      <c r="G524">
        <f t="shared" si="306"/>
        <v>1</v>
      </c>
      <c r="H524">
        <f t="shared" si="307"/>
        <v>10</v>
      </c>
      <c r="I524" s="5">
        <v>85089</v>
      </c>
      <c r="J524">
        <f t="shared" si="194"/>
        <v>83</v>
      </c>
      <c r="K524">
        <f t="shared" si="253"/>
        <v>2281</v>
      </c>
      <c r="L524">
        <f t="shared" si="315"/>
        <v>2245.6649398571944</v>
      </c>
      <c r="M524">
        <f t="shared" si="316"/>
        <v>1.0265526552655266</v>
      </c>
      <c r="N524">
        <f t="shared" si="317"/>
        <v>0.9928874448483701</v>
      </c>
      <c r="O524">
        <f t="shared" ref="O524:O526" si="322">L524/L517</f>
        <v>0.93843273242884651</v>
      </c>
      <c r="P524">
        <f t="shared" ref="P524:P526" si="323">K524/K517</f>
        <v>0.95399414470932664</v>
      </c>
      <c r="Q524" s="6">
        <f t="shared" ref="Q524:Q526" si="324">O524-1</f>
        <v>-6.1567267571153494E-2</v>
      </c>
      <c r="R524" s="6">
        <f t="shared" ref="R524:R526" si="325">P524-1</f>
        <v>-4.6005855290673359E-2</v>
      </c>
    </row>
    <row r="525" spans="1:18" x14ac:dyDescent="0.3">
      <c r="A525" s="1">
        <v>44430</v>
      </c>
      <c r="B525">
        <f>SQRT(B526*B524)</f>
        <v>89315.482756350815</v>
      </c>
      <c r="C525">
        <f t="shared" si="292"/>
        <v>55.48275635081518</v>
      </c>
      <c r="D525">
        <f t="shared" si="272"/>
        <v>81.027777777777374</v>
      </c>
      <c r="E525">
        <f t="shared" si="273"/>
        <v>1241.0142651927163</v>
      </c>
      <c r="F525">
        <f>SQRT(F526*F524)</f>
        <v>1890.9997355896166</v>
      </c>
      <c r="G525">
        <f t="shared" si="306"/>
        <v>0.99973558961664821</v>
      </c>
      <c r="H525">
        <f t="shared" si="307"/>
        <v>8.5013956169088942</v>
      </c>
      <c r="I525">
        <f>SQRT(I526*I524)</f>
        <v>85182.948135175509</v>
      </c>
      <c r="J525">
        <f t="shared" si="194"/>
        <v>93.948135175509378</v>
      </c>
      <c r="K525">
        <f t="shared" si="253"/>
        <v>2241.5348855856864</v>
      </c>
      <c r="L525">
        <f t="shared" si="315"/>
        <v>2227.6370543325929</v>
      </c>
      <c r="M525">
        <f t="shared" si="316"/>
        <v>0.98269832774471133</v>
      </c>
      <c r="N525">
        <f t="shared" si="317"/>
        <v>0.99197213920713034</v>
      </c>
      <c r="O525">
        <f t="shared" si="322"/>
        <v>0.94123332018003247</v>
      </c>
      <c r="P525">
        <f t="shared" si="323"/>
        <v>0.95180610076558203</v>
      </c>
      <c r="Q525" s="6">
        <f t="shared" si="324"/>
        <v>-5.8766679819967527E-2</v>
      </c>
      <c r="R525" s="6">
        <f t="shared" si="325"/>
        <v>-4.819389923441797E-2</v>
      </c>
    </row>
    <row r="526" spans="1:18" x14ac:dyDescent="0.3">
      <c r="A526" s="1">
        <v>44431</v>
      </c>
      <c r="B526" s="5">
        <v>89371</v>
      </c>
      <c r="C526">
        <f t="shared" si="292"/>
        <v>55.51724364918482</v>
      </c>
      <c r="D526">
        <f t="shared" si="272"/>
        <v>82.305555555554747</v>
      </c>
      <c r="E526">
        <f t="shared" si="273"/>
        <v>1222</v>
      </c>
      <c r="F526" s="5">
        <v>1892</v>
      </c>
      <c r="G526">
        <f t="shared" si="306"/>
        <v>1.0002644103833518</v>
      </c>
      <c r="H526">
        <f t="shared" si="307"/>
        <v>7</v>
      </c>
      <c r="I526" s="5">
        <v>85277</v>
      </c>
      <c r="J526">
        <f t="shared" si="194"/>
        <v>94.051864824490622</v>
      </c>
      <c r="K526">
        <f t="shared" si="253"/>
        <v>2202</v>
      </c>
      <c r="L526">
        <f t="shared" si="315"/>
        <v>2215.6667667477877</v>
      </c>
      <c r="M526">
        <f t="shared" si="316"/>
        <v>0.98236258296048939</v>
      </c>
      <c r="N526">
        <f t="shared" si="317"/>
        <v>0.99462646414436151</v>
      </c>
      <c r="O526">
        <f t="shared" si="322"/>
        <v>0.94680000831943423</v>
      </c>
      <c r="P526">
        <f t="shared" si="323"/>
        <v>0.94954721862871927</v>
      </c>
      <c r="Q526" s="6">
        <f t="shared" si="324"/>
        <v>-5.3199991680565772E-2</v>
      </c>
      <c r="R526" s="6">
        <f t="shared" si="325"/>
        <v>-5.045278137128073E-2</v>
      </c>
    </row>
    <row r="527" spans="1:18" x14ac:dyDescent="0.3">
      <c r="A527" s="1">
        <v>44432</v>
      </c>
      <c r="B527" s="5">
        <v>89448</v>
      </c>
      <c r="C527">
        <f t="shared" si="292"/>
        <v>77</v>
      </c>
      <c r="D527">
        <f t="shared" si="272"/>
        <v>83.708333333332121</v>
      </c>
      <c r="E527">
        <f t="shared" si="273"/>
        <v>1154</v>
      </c>
      <c r="F527" s="5">
        <v>1893</v>
      </c>
      <c r="G527">
        <f t="shared" si="306"/>
        <v>1</v>
      </c>
      <c r="H527">
        <f t="shared" si="307"/>
        <v>8</v>
      </c>
      <c r="I527" s="5">
        <v>85369</v>
      </c>
      <c r="J527">
        <f t="shared" si="194"/>
        <v>92</v>
      </c>
      <c r="K527">
        <f t="shared" si="253"/>
        <v>2186</v>
      </c>
      <c r="L527">
        <f t="shared" ref="L527:L528" si="326">GEOMEAN(K524:K530)</f>
        <v>2211.8849689402491</v>
      </c>
      <c r="M527">
        <f t="shared" ref="M527" si="327">K527/K526</f>
        <v>0.9927338782924614</v>
      </c>
      <c r="N527">
        <f t="shared" ref="N527" si="328">L527/L526</f>
        <v>0.99829315587330414</v>
      </c>
      <c r="O527">
        <f t="shared" ref="O527" si="329">L527/L520</f>
        <v>0.9574566827738602</v>
      </c>
      <c r="P527">
        <f t="shared" ref="P527" si="330">K527/K520</f>
        <v>0.95126196692776332</v>
      </c>
      <c r="Q527" s="6">
        <f t="shared" ref="Q527" si="331">O527-1</f>
        <v>-4.2543317226139798E-2</v>
      </c>
      <c r="R527" s="6">
        <f t="shared" ref="R527" si="332">P527-1</f>
        <v>-4.8738033072236675E-2</v>
      </c>
    </row>
    <row r="528" spans="1:18" x14ac:dyDescent="0.3">
      <c r="A528" s="1">
        <v>44433</v>
      </c>
      <c r="B528" s="5">
        <v>89537</v>
      </c>
      <c r="C528">
        <f t="shared" si="292"/>
        <v>89</v>
      </c>
      <c r="D528">
        <f t="shared" si="272"/>
        <v>76.236111111109494</v>
      </c>
      <c r="E528">
        <f t="shared" si="273"/>
        <v>1088</v>
      </c>
      <c r="F528" s="5">
        <v>1894</v>
      </c>
      <c r="G528">
        <f t="shared" si="306"/>
        <v>1</v>
      </c>
      <c r="H528">
        <f t="shared" si="307"/>
        <v>6</v>
      </c>
      <c r="I528" s="5">
        <v>85455</v>
      </c>
      <c r="J528">
        <f t="shared" si="194"/>
        <v>86</v>
      </c>
      <c r="K528">
        <f t="shared" si="253"/>
        <v>2188</v>
      </c>
      <c r="L528">
        <f t="shared" si="326"/>
        <v>2200.4010724954505</v>
      </c>
      <c r="M528">
        <f t="shared" ref="M528" si="333">K528/K527</f>
        <v>1.0009149130832571</v>
      </c>
      <c r="N528">
        <f t="shared" ref="N528" si="334">L528/L527</f>
        <v>0.99480809508357904</v>
      </c>
      <c r="O528">
        <f t="shared" ref="O528" si="335">L528/L521</f>
        <v>0.95891582732319125</v>
      </c>
      <c r="P528">
        <f t="shared" ref="P528" si="336">K528/K521</f>
        <v>0.9451403887688985</v>
      </c>
      <c r="Q528" s="6">
        <f t="shared" ref="Q528" si="337">O528-1</f>
        <v>-4.108417267680875E-2</v>
      </c>
      <c r="R528" s="6">
        <f t="shared" ref="R528" si="338">P528-1</f>
        <v>-5.4859611231101502E-2</v>
      </c>
    </row>
    <row r="529" spans="1:18" x14ac:dyDescent="0.3">
      <c r="A529" s="1">
        <v>44434</v>
      </c>
      <c r="B529" s="7">
        <f>(B$537-B$528)/9+B528</f>
        <v>89620.222222222219</v>
      </c>
      <c r="C529">
        <f t="shared" si="292"/>
        <v>83.222222222218988</v>
      </c>
      <c r="D529">
        <f t="shared" si="272"/>
        <v>79.70354434503497</v>
      </c>
      <c r="E529">
        <f t="shared" si="273"/>
        <v>1100.222222222219</v>
      </c>
      <c r="F529" s="5">
        <v>1896</v>
      </c>
      <c r="G529">
        <f t="shared" si="306"/>
        <v>2</v>
      </c>
      <c r="H529">
        <f t="shared" si="307"/>
        <v>7</v>
      </c>
      <c r="I529" s="7">
        <f>(I$542-I$528)/14+I528</f>
        <v>85533.428571428565</v>
      </c>
      <c r="J529">
        <f t="shared" si="194"/>
        <v>78.428571428565192</v>
      </c>
      <c r="K529">
        <f t="shared" si="253"/>
        <v>2190.7936507936538</v>
      </c>
      <c r="L529">
        <f t="shared" ref="L529" si="339">GEOMEAN(K526:K532)</f>
        <v>2194.8395133360755</v>
      </c>
      <c r="M529">
        <f t="shared" ref="M529" si="340">K529/K528</f>
        <v>1.0012768056643755</v>
      </c>
      <c r="N529">
        <f t="shared" ref="N529" si="341">L529/L528</f>
        <v>0.99747247934529149</v>
      </c>
      <c r="O529">
        <f t="shared" ref="O529" si="342">L529/L522</f>
        <v>0.96326529000655736</v>
      </c>
      <c r="P529">
        <f t="shared" ref="P529" si="343">K529/K522</f>
        <v>0.96298622012907864</v>
      </c>
      <c r="Q529" s="6">
        <f t="shared" ref="Q529" si="344">O529-1</f>
        <v>-3.6734709993442638E-2</v>
      </c>
      <c r="R529" s="6">
        <f t="shared" ref="R529" si="345">P529-1</f>
        <v>-3.7013779870921359E-2</v>
      </c>
    </row>
    <row r="530" spans="1:18" x14ac:dyDescent="0.3">
      <c r="A530" s="1">
        <v>44435</v>
      </c>
      <c r="B530" s="7">
        <f t="shared" ref="B530:B536" si="346">(B$537-B$528)/9+B529</f>
        <v>89703.444444444438</v>
      </c>
      <c r="C530">
        <f t="shared" si="292"/>
        <v>83.222222222218988</v>
      </c>
      <c r="D530">
        <f t="shared" si="272"/>
        <v>83.166666666664241</v>
      </c>
      <c r="E530">
        <f t="shared" si="273"/>
        <v>1110.444444444438</v>
      </c>
      <c r="F530" s="5">
        <v>1896</v>
      </c>
      <c r="G530">
        <f t="shared" si="306"/>
        <v>0</v>
      </c>
      <c r="H530">
        <f t="shared" si="307"/>
        <v>7</v>
      </c>
      <c r="I530" s="7">
        <f t="shared" ref="I530:I541" si="347">(I$542-I$528)/14+I529</f>
        <v>85611.85714285713</v>
      </c>
      <c r="J530">
        <f t="shared" si="194"/>
        <v>78.428571428565192</v>
      </c>
      <c r="K530">
        <f t="shared" si="253"/>
        <v>2195.5873015873076</v>
      </c>
      <c r="L530">
        <f t="shared" ref="L530:L543" si="348">GEOMEAN(K527:K533)</f>
        <v>2195.261926763435</v>
      </c>
      <c r="M530">
        <f t="shared" ref="M530:M537" si="349">K530/K529</f>
        <v>1.002188088682801</v>
      </c>
      <c r="N530">
        <f t="shared" ref="N530:N537" si="350">L530/L529</f>
        <v>1.0001924575463459</v>
      </c>
      <c r="O530">
        <f t="shared" ref="O530:O537" si="351">L530/L523</f>
        <v>0.97060250020008065</v>
      </c>
      <c r="P530">
        <f t="shared" ref="P530:P537" si="352">K530/K523</f>
        <v>0.98811309702399086</v>
      </c>
      <c r="Q530" s="6">
        <f t="shared" ref="Q530:Q537" si="353">O530-1</f>
        <v>-2.9397499799919347E-2</v>
      </c>
      <c r="R530" s="6">
        <f t="shared" ref="R530:R537" si="354">P530-1</f>
        <v>-1.1886902976009139E-2</v>
      </c>
    </row>
    <row r="531" spans="1:18" x14ac:dyDescent="0.3">
      <c r="A531" s="1">
        <v>44436</v>
      </c>
      <c r="B531" s="7">
        <f t="shared" si="346"/>
        <v>89786.666666666657</v>
      </c>
      <c r="C531">
        <f t="shared" si="292"/>
        <v>83.222222222218988</v>
      </c>
      <c r="D531">
        <f t="shared" si="272"/>
        <v>83.944444444441615</v>
      </c>
      <c r="E531">
        <f t="shared" si="273"/>
        <v>1133.666666666657</v>
      </c>
      <c r="F531" s="5">
        <v>1897</v>
      </c>
      <c r="G531">
        <f t="shared" si="306"/>
        <v>1</v>
      </c>
      <c r="H531">
        <f t="shared" si="307"/>
        <v>7</v>
      </c>
      <c r="I531" s="7">
        <f t="shared" si="347"/>
        <v>85690.285714285696</v>
      </c>
      <c r="J531">
        <f t="shared" si="194"/>
        <v>78.428571428565192</v>
      </c>
      <c r="K531">
        <f t="shared" si="253"/>
        <v>2199.3809523809614</v>
      </c>
      <c r="L531">
        <f t="shared" si="348"/>
        <v>2198.5129255967086</v>
      </c>
      <c r="M531">
        <f t="shared" si="349"/>
        <v>1.0017278524023669</v>
      </c>
      <c r="N531">
        <f t="shared" si="350"/>
        <v>1.0014809161465605</v>
      </c>
      <c r="O531">
        <f t="shared" si="351"/>
        <v>0.97900309461861024</v>
      </c>
      <c r="P531">
        <f t="shared" si="352"/>
        <v>0.96421786601532722</v>
      </c>
      <c r="Q531" s="6">
        <f t="shared" si="353"/>
        <v>-2.0996905381389763E-2</v>
      </c>
      <c r="R531" s="6">
        <f t="shared" si="354"/>
        <v>-3.5782133984672782E-2</v>
      </c>
    </row>
    <row r="532" spans="1:18" x14ac:dyDescent="0.3">
      <c r="A532" s="1">
        <v>44437</v>
      </c>
      <c r="B532" s="7">
        <f t="shared" si="346"/>
        <v>89869.888888888876</v>
      </c>
      <c r="C532">
        <f t="shared" si="292"/>
        <v>83.222222222218988</v>
      </c>
      <c r="D532">
        <f t="shared" si="272"/>
        <v>83.222222222218988</v>
      </c>
      <c r="E532">
        <f t="shared" si="273"/>
        <v>1156.9091790403327</v>
      </c>
      <c r="F532">
        <f>SQRT(F533*F531)</f>
        <v>1898.9989468138206</v>
      </c>
      <c r="G532">
        <f t="shared" si="306"/>
        <v>1.9989468138205666</v>
      </c>
      <c r="H532">
        <f t="shared" si="307"/>
        <v>7.9992112242039184</v>
      </c>
      <c r="I532" s="7">
        <f t="shared" si="347"/>
        <v>85768.714285714261</v>
      </c>
      <c r="J532">
        <f t="shared" si="194"/>
        <v>78.428571428565192</v>
      </c>
      <c r="K532">
        <f t="shared" si="253"/>
        <v>2202.1756563607923</v>
      </c>
      <c r="L532">
        <f t="shared" si="348"/>
        <v>2201.7364163037137</v>
      </c>
      <c r="M532">
        <f t="shared" si="349"/>
        <v>1.0012706775407896</v>
      </c>
      <c r="N532">
        <f t="shared" si="350"/>
        <v>1.0014662141256823</v>
      </c>
      <c r="O532">
        <f t="shared" si="351"/>
        <v>0.98837304399363246</v>
      </c>
      <c r="P532">
        <f t="shared" si="352"/>
        <v>0.98244094728215214</v>
      </c>
      <c r="Q532" s="6">
        <f t="shared" si="353"/>
        <v>-1.1626956006367539E-2</v>
      </c>
      <c r="R532" s="6">
        <f t="shared" si="354"/>
        <v>-1.7559052717847856E-2</v>
      </c>
    </row>
    <row r="533" spans="1:18" x14ac:dyDescent="0.3">
      <c r="A533" s="1">
        <v>44438</v>
      </c>
      <c r="B533" s="7">
        <f t="shared" si="346"/>
        <v>89953.111111111095</v>
      </c>
      <c r="C533">
        <f t="shared" si="292"/>
        <v>83.222222222218988</v>
      </c>
      <c r="D533">
        <f t="shared" si="272"/>
        <v>83.222222222222626</v>
      </c>
      <c r="E533">
        <f t="shared" si="273"/>
        <v>1180.1111111110949</v>
      </c>
      <c r="F533" s="5">
        <v>1901</v>
      </c>
      <c r="G533">
        <f t="shared" si="306"/>
        <v>2.0010531861794334</v>
      </c>
      <c r="H533">
        <f t="shared" si="307"/>
        <v>9</v>
      </c>
      <c r="I533" s="7">
        <f t="shared" si="347"/>
        <v>85847.142857142826</v>
      </c>
      <c r="J533">
        <f t="shared" si="194"/>
        <v>78.428571428565192</v>
      </c>
      <c r="K533">
        <f t="shared" si="253"/>
        <v>2204.968253968269</v>
      </c>
      <c r="L533">
        <f t="shared" si="348"/>
        <v>2204.9605348023765</v>
      </c>
      <c r="M533">
        <f t="shared" si="349"/>
        <v>1.0012681084723694</v>
      </c>
      <c r="N533">
        <f t="shared" si="350"/>
        <v>1.0014643526240419</v>
      </c>
      <c r="O533">
        <f t="shared" si="351"/>
        <v>0.99516794126892727</v>
      </c>
      <c r="P533">
        <f t="shared" si="352"/>
        <v>1.0013479809120205</v>
      </c>
      <c r="Q533" s="6">
        <f t="shared" si="353"/>
        <v>-4.8320587310727303E-3</v>
      </c>
      <c r="R533" s="6">
        <f t="shared" si="354"/>
        <v>1.3479809120204855E-3</v>
      </c>
    </row>
    <row r="534" spans="1:18" x14ac:dyDescent="0.3">
      <c r="A534" s="1">
        <v>44439</v>
      </c>
      <c r="B534" s="7">
        <f t="shared" si="346"/>
        <v>90036.333333333314</v>
      </c>
      <c r="C534">
        <f t="shared" si="292"/>
        <v>83.222222222218988</v>
      </c>
      <c r="D534">
        <f t="shared" si="272"/>
        <v>78.01944444444598</v>
      </c>
      <c r="E534">
        <f t="shared" si="273"/>
        <v>1179.3333333333139</v>
      </c>
      <c r="F534" s="5">
        <v>1902</v>
      </c>
      <c r="G534">
        <f t="shared" si="306"/>
        <v>1</v>
      </c>
      <c r="H534">
        <f t="shared" si="307"/>
        <v>9</v>
      </c>
      <c r="I534" s="7">
        <f t="shared" si="347"/>
        <v>85925.571428571391</v>
      </c>
      <c r="J534">
        <f t="shared" si="194"/>
        <v>78.428571428565192</v>
      </c>
      <c r="K534">
        <f t="shared" si="253"/>
        <v>2208.7619047619228</v>
      </c>
      <c r="L534">
        <f t="shared" si="348"/>
        <v>2208.1823557664638</v>
      </c>
      <c r="M534">
        <f t="shared" si="349"/>
        <v>1.001720501320972</v>
      </c>
      <c r="N534">
        <f t="shared" si="350"/>
        <v>1.0014611694464528</v>
      </c>
      <c r="O534">
        <f t="shared" si="351"/>
        <v>0.99832603719190727</v>
      </c>
      <c r="P534">
        <f t="shared" si="352"/>
        <v>1.0104125822332675</v>
      </c>
      <c r="Q534" s="6">
        <f t="shared" si="353"/>
        <v>-1.6739628080927327E-3</v>
      </c>
      <c r="R534" s="6">
        <f t="shared" si="354"/>
        <v>1.0412582233267464E-2</v>
      </c>
    </row>
    <row r="535" spans="1:18" x14ac:dyDescent="0.3">
      <c r="A535" s="1">
        <v>44440</v>
      </c>
      <c r="B535" s="7">
        <f t="shared" si="346"/>
        <v>90119.555555555533</v>
      </c>
      <c r="C535">
        <f t="shared" si="292"/>
        <v>83.222222222218988</v>
      </c>
      <c r="D535">
        <f t="shared" si="272"/>
        <v>72.816666666669335</v>
      </c>
      <c r="E535">
        <f t="shared" si="273"/>
        <v>1147.5555555555329</v>
      </c>
      <c r="F535" s="5">
        <v>1905</v>
      </c>
      <c r="G535">
        <f t="shared" si="306"/>
        <v>3</v>
      </c>
      <c r="H535">
        <f t="shared" si="307"/>
        <v>11</v>
      </c>
      <c r="I535" s="7">
        <f t="shared" si="347"/>
        <v>86003.999999999956</v>
      </c>
      <c r="J535">
        <f t="shared" si="194"/>
        <v>78.428571428565192</v>
      </c>
      <c r="K535">
        <f t="shared" si="253"/>
        <v>2210.5555555555766</v>
      </c>
      <c r="L535">
        <f t="shared" si="348"/>
        <v>2205.4952277359198</v>
      </c>
      <c r="M535">
        <f t="shared" si="349"/>
        <v>1.0008120616304486</v>
      </c>
      <c r="N535">
        <f t="shared" si="350"/>
        <v>0.99878310411115878</v>
      </c>
      <c r="O535">
        <f t="shared" si="351"/>
        <v>1.0023151030528685</v>
      </c>
      <c r="P535">
        <f t="shared" si="352"/>
        <v>1.0103087548243037</v>
      </c>
      <c r="Q535" s="6">
        <f t="shared" si="353"/>
        <v>2.3151030528685279E-3</v>
      </c>
      <c r="R535" s="6">
        <f t="shared" si="354"/>
        <v>1.0308754824303712E-2</v>
      </c>
    </row>
    <row r="536" spans="1:18" x14ac:dyDescent="0.3">
      <c r="A536" s="1">
        <v>44441</v>
      </c>
      <c r="B536" s="7">
        <f t="shared" si="346"/>
        <v>90202.777777777752</v>
      </c>
      <c r="C536">
        <f t="shared" si="292"/>
        <v>83.222222222218988</v>
      </c>
      <c r="D536">
        <f t="shared" si="272"/>
        <v>67.613888888892689</v>
      </c>
      <c r="E536">
        <f t="shared" si="273"/>
        <v>1157.7777777777519</v>
      </c>
      <c r="F536" s="5">
        <v>1907</v>
      </c>
      <c r="G536">
        <f t="shared" si="306"/>
        <v>2</v>
      </c>
      <c r="H536">
        <f t="shared" si="307"/>
        <v>11</v>
      </c>
      <c r="I536" s="7">
        <f t="shared" si="347"/>
        <v>86082.428571428522</v>
      </c>
      <c r="J536">
        <f t="shared" si="194"/>
        <v>78.428571428565192</v>
      </c>
      <c r="K536">
        <f t="shared" si="253"/>
        <v>2213.3492063492304</v>
      </c>
      <c r="L536">
        <f t="shared" si="348"/>
        <v>2196.9715048267176</v>
      </c>
      <c r="M536">
        <f t="shared" si="349"/>
        <v>1.0012637776900168</v>
      </c>
      <c r="N536">
        <f t="shared" si="350"/>
        <v>0.99613523402725634</v>
      </c>
      <c r="O536">
        <f t="shared" si="351"/>
        <v>1.0009713655498218</v>
      </c>
      <c r="P536">
        <f t="shared" si="352"/>
        <v>1.0102956093319904</v>
      </c>
      <c r="Q536" s="6">
        <f t="shared" si="353"/>
        <v>9.7136554982180101E-4</v>
      </c>
      <c r="R536" s="6">
        <f t="shared" si="354"/>
        <v>1.0295609331990363E-2</v>
      </c>
    </row>
    <row r="537" spans="1:18" x14ac:dyDescent="0.3">
      <c r="A537" s="1">
        <v>44442</v>
      </c>
      <c r="B537" s="5">
        <v>90286</v>
      </c>
      <c r="C537">
        <f t="shared" si="292"/>
        <v>83.222222222248092</v>
      </c>
      <c r="D537">
        <f t="shared" si="272"/>
        <v>62.411111111116043</v>
      </c>
      <c r="E537">
        <f t="shared" si="273"/>
        <v>1169</v>
      </c>
      <c r="F537" s="5">
        <v>1907</v>
      </c>
      <c r="G537">
        <f t="shared" si="306"/>
        <v>0</v>
      </c>
      <c r="H537">
        <f t="shared" si="307"/>
        <v>11</v>
      </c>
      <c r="I537" s="7">
        <f t="shared" si="347"/>
        <v>86160.857142857087</v>
      </c>
      <c r="J537">
        <f t="shared" si="194"/>
        <v>78.428571428565192</v>
      </c>
      <c r="K537">
        <f t="shared" si="253"/>
        <v>2218.1428571429133</v>
      </c>
      <c r="L537">
        <f t="shared" si="348"/>
        <v>2182.5845480552625</v>
      </c>
      <c r="M537">
        <f t="shared" si="349"/>
        <v>1.0021657905494226</v>
      </c>
      <c r="N537">
        <f t="shared" si="350"/>
        <v>0.99345145954790626</v>
      </c>
      <c r="O537">
        <f t="shared" si="351"/>
        <v>0.99422511794441626</v>
      </c>
      <c r="P537">
        <f t="shared" si="352"/>
        <v>1.0102731308107398</v>
      </c>
      <c r="Q537" s="6">
        <f t="shared" si="353"/>
        <v>-5.774882055583741E-3</v>
      </c>
      <c r="R537" s="6">
        <f t="shared" si="354"/>
        <v>1.0273130810739772E-2</v>
      </c>
    </row>
    <row r="538" spans="1:18" x14ac:dyDescent="0.3">
      <c r="A538" s="1">
        <v>44443</v>
      </c>
      <c r="B538" s="7">
        <f>(B$542-B$537)/5+B537</f>
        <v>90327.6</v>
      </c>
      <c r="C538">
        <f t="shared" si="292"/>
        <v>41.600000000005821</v>
      </c>
      <c r="D538">
        <f t="shared" si="272"/>
        <v>57.208333333335759</v>
      </c>
      <c r="E538">
        <f t="shared" si="273"/>
        <v>1067.6000000000058</v>
      </c>
      <c r="F538" s="7">
        <f>(F$542-F$537)/5+F537</f>
        <v>1907.6</v>
      </c>
      <c r="G538">
        <f t="shared" si="306"/>
        <v>0.59999999999990905</v>
      </c>
      <c r="H538">
        <f t="shared" si="307"/>
        <v>10.599999999999909</v>
      </c>
      <c r="I538" s="7">
        <f t="shared" si="347"/>
        <v>86239.285714285652</v>
      </c>
      <c r="J538">
        <f t="shared" si="194"/>
        <v>78.428571428565192</v>
      </c>
      <c r="K538">
        <f t="shared" si="253"/>
        <v>2180.7142857143481</v>
      </c>
      <c r="L538">
        <f t="shared" si="348"/>
        <v>2162.2128857074704</v>
      </c>
      <c r="M538">
        <f t="shared" ref="M538:M542" si="355">K538/K537</f>
        <v>0.98312616732144331</v>
      </c>
      <c r="N538">
        <f t="shared" ref="N538:N542" si="356">L538/L537</f>
        <v>0.99066626657558632</v>
      </c>
      <c r="O538">
        <f t="shared" ref="O538:O542" si="357">L538/L531</f>
        <v>0.98348882125430948</v>
      </c>
      <c r="P538">
        <f t="shared" ref="P538:P542" si="358">K538/K531</f>
        <v>0.99151276333169769</v>
      </c>
      <c r="Q538" s="6">
        <f t="shared" ref="Q538:Q542" si="359">O538-1</f>
        <v>-1.6511178745690525E-2</v>
      </c>
      <c r="R538" s="6">
        <f t="shared" ref="R538:R542" si="360">P538-1</f>
        <v>-8.4872366683023115E-3</v>
      </c>
    </row>
    <row r="539" spans="1:18" x14ac:dyDescent="0.3">
      <c r="A539" s="1">
        <v>44444</v>
      </c>
      <c r="B539" s="7">
        <f t="shared" ref="B539:B541" si="361">(B$542-B$537)/5+B538</f>
        <v>90369.200000000012</v>
      </c>
      <c r="C539">
        <f t="shared" si="292"/>
        <v>41.600000000005821</v>
      </c>
      <c r="D539">
        <f t="shared" si="272"/>
        <v>50.555555555558385</v>
      </c>
      <c r="E539">
        <f t="shared" si="273"/>
        <v>1053.7172436491965</v>
      </c>
      <c r="F539" s="7">
        <f t="shared" ref="F539:F541" si="362">(F$542-F$537)/5+F538</f>
        <v>1908.1999999999998</v>
      </c>
      <c r="G539">
        <f t="shared" si="306"/>
        <v>0.59999999999990905</v>
      </c>
      <c r="H539">
        <f t="shared" si="307"/>
        <v>9.2010531861792515</v>
      </c>
      <c r="I539" s="7">
        <f t="shared" si="347"/>
        <v>86317.714285714217</v>
      </c>
      <c r="J539">
        <f t="shared" si="194"/>
        <v>78.428571428565192</v>
      </c>
      <c r="K539">
        <f t="shared" si="253"/>
        <v>2143.2857142857974</v>
      </c>
      <c r="L539">
        <f t="shared" si="348"/>
        <v>2136.2030023093498</v>
      </c>
      <c r="M539">
        <f t="shared" si="355"/>
        <v>0.98283655420898475</v>
      </c>
      <c r="N539">
        <f t="shared" si="356"/>
        <v>0.98797071113115198</v>
      </c>
      <c r="O539">
        <f t="shared" si="357"/>
        <v>0.97023557701589835</v>
      </c>
      <c r="P539">
        <f t="shared" si="358"/>
        <v>0.97325829031626221</v>
      </c>
      <c r="Q539" s="6">
        <f t="shared" si="359"/>
        <v>-2.9764422984101646E-2</v>
      </c>
      <c r="R539" s="6">
        <f t="shared" si="360"/>
        <v>-2.6741709683737791E-2</v>
      </c>
    </row>
    <row r="540" spans="1:18" x14ac:dyDescent="0.3">
      <c r="A540" s="1">
        <v>44445</v>
      </c>
      <c r="B540" s="7">
        <f t="shared" si="361"/>
        <v>90410.800000000017</v>
      </c>
      <c r="C540">
        <f t="shared" si="292"/>
        <v>41.600000000005821</v>
      </c>
      <c r="D540">
        <f t="shared" si="272"/>
        <v>43.902777777781012</v>
      </c>
      <c r="E540">
        <f t="shared" si="273"/>
        <v>1039.8000000000175</v>
      </c>
      <c r="F540" s="7">
        <f t="shared" si="362"/>
        <v>1908.7999999999997</v>
      </c>
      <c r="G540">
        <f t="shared" si="306"/>
        <v>0.59999999999990905</v>
      </c>
      <c r="H540">
        <f t="shared" si="307"/>
        <v>7.7999999999997272</v>
      </c>
      <c r="I540" s="7">
        <f t="shared" si="347"/>
        <v>86396.142857142782</v>
      </c>
      <c r="J540">
        <f t="shared" si="194"/>
        <v>78.428571428565192</v>
      </c>
      <c r="K540">
        <f t="shared" si="253"/>
        <v>2105.8571428572322</v>
      </c>
      <c r="L540">
        <f t="shared" si="348"/>
        <v>2105.94464306689</v>
      </c>
      <c r="M540">
        <f t="shared" si="355"/>
        <v>0.98253682596814329</v>
      </c>
      <c r="N540">
        <f t="shared" si="356"/>
        <v>0.98583544765654341</v>
      </c>
      <c r="O540">
        <f t="shared" si="357"/>
        <v>0.95509402995080772</v>
      </c>
      <c r="P540">
        <f t="shared" si="358"/>
        <v>0.95505100314588787</v>
      </c>
      <c r="Q540" s="6">
        <f t="shared" si="359"/>
        <v>-4.4905970049192279E-2</v>
      </c>
      <c r="R540" s="6">
        <f t="shared" si="360"/>
        <v>-4.4948996854112133E-2</v>
      </c>
    </row>
    <row r="541" spans="1:18" x14ac:dyDescent="0.3">
      <c r="A541" s="1">
        <v>44446</v>
      </c>
      <c r="B541" s="7">
        <f t="shared" si="361"/>
        <v>90452.400000000023</v>
      </c>
      <c r="C541">
        <f t="shared" si="292"/>
        <v>41.600000000005821</v>
      </c>
      <c r="D541">
        <f t="shared" si="272"/>
        <v>37.25</v>
      </c>
      <c r="E541">
        <f t="shared" si="273"/>
        <v>1004.4000000000233</v>
      </c>
      <c r="F541" s="7">
        <f t="shared" si="362"/>
        <v>1909.3999999999996</v>
      </c>
      <c r="G541">
        <f t="shared" si="306"/>
        <v>0.59999999999990905</v>
      </c>
      <c r="H541">
        <f t="shared" si="307"/>
        <v>7.3999999999996362</v>
      </c>
      <c r="I541" s="7">
        <f t="shared" si="347"/>
        <v>86474.571428571347</v>
      </c>
      <c r="J541">
        <f t="shared" si="194"/>
        <v>78.428571428565192</v>
      </c>
      <c r="K541">
        <f t="shared" si="253"/>
        <v>2068.4285714286816</v>
      </c>
      <c r="L541">
        <f t="shared" si="348"/>
        <v>2069.048853543346</v>
      </c>
      <c r="M541">
        <f t="shared" si="355"/>
        <v>0.98222644325352126</v>
      </c>
      <c r="N541">
        <f t="shared" si="356"/>
        <v>0.98248017124048781</v>
      </c>
      <c r="O541">
        <f t="shared" si="357"/>
        <v>0.93699184224537269</v>
      </c>
      <c r="P541">
        <f t="shared" si="358"/>
        <v>0.93646516040018024</v>
      </c>
      <c r="Q541" s="6">
        <f t="shared" si="359"/>
        <v>-6.3008157754627314E-2</v>
      </c>
      <c r="R541" s="6">
        <f t="shared" si="360"/>
        <v>-6.3534839599819759E-2</v>
      </c>
    </row>
    <row r="542" spans="1:18" x14ac:dyDescent="0.3">
      <c r="A542" s="1">
        <v>44447</v>
      </c>
      <c r="B542" s="5">
        <v>90494</v>
      </c>
      <c r="C542">
        <f t="shared" si="292"/>
        <v>41.599999999976717</v>
      </c>
      <c r="D542">
        <f t="shared" si="272"/>
        <v>35.799999999999272</v>
      </c>
      <c r="E542">
        <f t="shared" si="273"/>
        <v>957</v>
      </c>
      <c r="F542">
        <v>1910</v>
      </c>
      <c r="G542">
        <f t="shared" si="306"/>
        <v>0.6000000000003638</v>
      </c>
      <c r="H542">
        <f t="shared" si="307"/>
        <v>5</v>
      </c>
      <c r="I542" s="5">
        <v>86553</v>
      </c>
      <c r="J542">
        <f t="shared" ref="J542:J605" si="363">I542-I541</f>
        <v>78.428571428652504</v>
      </c>
      <c r="K542">
        <f t="shared" si="253"/>
        <v>2031</v>
      </c>
      <c r="L542">
        <f t="shared" si="348"/>
        <v>2032.5088930747743</v>
      </c>
      <c r="M542">
        <f t="shared" si="355"/>
        <v>0.9819048276814174</v>
      </c>
      <c r="N542">
        <f t="shared" si="356"/>
        <v>0.98233973044860912</v>
      </c>
      <c r="O542">
        <f t="shared" si="357"/>
        <v>0.92156576333256135</v>
      </c>
      <c r="P542">
        <f t="shared" si="358"/>
        <v>0.91877356119627174</v>
      </c>
      <c r="Q542" s="6">
        <f t="shared" si="359"/>
        <v>-7.843423666743865E-2</v>
      </c>
      <c r="R542" s="6">
        <f t="shared" si="360"/>
        <v>-8.1226438803728263E-2</v>
      </c>
    </row>
    <row r="543" spans="1:18" x14ac:dyDescent="0.3">
      <c r="A543" s="1">
        <v>44448</v>
      </c>
      <c r="B543" s="5">
        <f>($B$548-$B$542)/6+B542</f>
        <v>90524</v>
      </c>
      <c r="C543">
        <f t="shared" si="292"/>
        <v>30</v>
      </c>
      <c r="D543">
        <f t="shared" si="272"/>
        <v>34.349999999998545</v>
      </c>
      <c r="E543">
        <f t="shared" si="273"/>
        <v>903.77777777778101</v>
      </c>
      <c r="F543">
        <v>1910</v>
      </c>
      <c r="G543">
        <f t="shared" si="306"/>
        <v>0</v>
      </c>
      <c r="H543">
        <f t="shared" si="307"/>
        <v>3</v>
      </c>
      <c r="I543" s="5">
        <v>86611</v>
      </c>
      <c r="J543">
        <f t="shared" si="363"/>
        <v>58</v>
      </c>
      <c r="K543">
        <f t="shared" si="253"/>
        <v>2003</v>
      </c>
      <c r="L543">
        <f t="shared" si="348"/>
        <v>1995.9450800607694</v>
      </c>
      <c r="M543">
        <f t="shared" ref="M543" si="364">K543/K542</f>
        <v>0.98621368783850316</v>
      </c>
      <c r="N543">
        <f t="shared" ref="N543" si="365">L543/L542</f>
        <v>0.98201050281325397</v>
      </c>
      <c r="O543">
        <f t="shared" ref="O543" si="366">L543/L536</f>
        <v>0.90849839229853657</v>
      </c>
      <c r="P543">
        <f t="shared" ref="P543" si="367">K543/K536</f>
        <v>0.90496338953391497</v>
      </c>
      <c r="Q543" s="6">
        <f t="shared" ref="Q543" si="368">O543-1</f>
        <v>-9.1501607701463428E-2</v>
      </c>
      <c r="R543" s="6">
        <f t="shared" ref="R543" si="369">P543-1</f>
        <v>-9.5036610466085025E-2</v>
      </c>
    </row>
    <row r="544" spans="1:18" x14ac:dyDescent="0.3">
      <c r="A544" s="1">
        <v>44449</v>
      </c>
      <c r="B544" s="5">
        <f t="shared" ref="B544:B547" si="370">($B$548-$B$542)/6+B543</f>
        <v>90554</v>
      </c>
      <c r="C544">
        <f t="shared" si="292"/>
        <v>30</v>
      </c>
      <c r="D544">
        <f t="shared" si="272"/>
        <v>32.899999999997817</v>
      </c>
      <c r="E544">
        <f t="shared" si="273"/>
        <v>850.55555555556202</v>
      </c>
      <c r="F544">
        <v>1911</v>
      </c>
      <c r="G544">
        <f t="shared" ref="G544:G547" si="371">F544-F543</f>
        <v>1</v>
      </c>
      <c r="H544">
        <f t="shared" ref="H544:H547" si="372">SUM(G538:G544)</f>
        <v>4</v>
      </c>
      <c r="I544" s="5">
        <v>86683</v>
      </c>
      <c r="J544">
        <f t="shared" si="363"/>
        <v>72</v>
      </c>
      <c r="K544">
        <f t="shared" si="253"/>
        <v>1960</v>
      </c>
      <c r="L544">
        <f t="shared" ref="L544:L545" si="373">GEOMEAN(K541:K547)</f>
        <v>1959.1978799738233</v>
      </c>
      <c r="M544">
        <f t="shared" ref="M544:M545" si="374">K544/K543</f>
        <v>0.97853220169745381</v>
      </c>
      <c r="N544">
        <f t="shared" ref="N544:N545" si="375">L544/L543</f>
        <v>0.98158907253809446</v>
      </c>
      <c r="O544">
        <f t="shared" ref="O544" si="376">L544/L537</f>
        <v>0.89765039421703852</v>
      </c>
      <c r="P544">
        <f t="shared" ref="P544" si="377">K544/K537</f>
        <v>0.8836220776711311</v>
      </c>
      <c r="Q544" s="6">
        <f t="shared" ref="Q544" si="378">O544-1</f>
        <v>-0.10234960578296148</v>
      </c>
      <c r="R544" s="6">
        <f t="shared" ref="R544" si="379">P544-1</f>
        <v>-0.1163779223288689</v>
      </c>
    </row>
    <row r="545" spans="1:18" x14ac:dyDescent="0.3">
      <c r="A545" s="1">
        <v>44450</v>
      </c>
      <c r="B545" s="5">
        <f t="shared" si="370"/>
        <v>90584</v>
      </c>
      <c r="C545">
        <f t="shared" si="292"/>
        <v>30</v>
      </c>
      <c r="D545">
        <f t="shared" si="272"/>
        <v>27.94999999999709</v>
      </c>
      <c r="E545">
        <f t="shared" si="273"/>
        <v>797.33333333334303</v>
      </c>
      <c r="F545">
        <v>1911</v>
      </c>
      <c r="G545">
        <f t="shared" si="371"/>
        <v>0</v>
      </c>
      <c r="H545">
        <f t="shared" si="372"/>
        <v>3.4000000000000909</v>
      </c>
      <c r="I545" s="5">
        <v>86748</v>
      </c>
      <c r="J545">
        <f t="shared" si="363"/>
        <v>65</v>
      </c>
      <c r="K545">
        <f t="shared" si="253"/>
        <v>1925</v>
      </c>
      <c r="L545">
        <f t="shared" si="373"/>
        <v>1922.0458182269547</v>
      </c>
      <c r="M545">
        <f t="shared" si="374"/>
        <v>0.9821428571428571</v>
      </c>
      <c r="N545">
        <f t="shared" si="375"/>
        <v>0.98103710598780103</v>
      </c>
      <c r="O545">
        <f t="shared" ref="O545" si="380">L545/L538</f>
        <v>0.88892533706183441</v>
      </c>
      <c r="P545">
        <f t="shared" ref="P545" si="381">K545/K538</f>
        <v>0.88273829020632921</v>
      </c>
      <c r="Q545" s="6">
        <f t="shared" ref="Q545" si="382">O545-1</f>
        <v>-0.11107466293816559</v>
      </c>
      <c r="R545" s="6">
        <f t="shared" ref="R545" si="383">P545-1</f>
        <v>-0.11726170979367079</v>
      </c>
    </row>
    <row r="546" spans="1:18" x14ac:dyDescent="0.3">
      <c r="A546" s="1">
        <v>44451</v>
      </c>
      <c r="B546" s="5">
        <f t="shared" si="370"/>
        <v>90614</v>
      </c>
      <c r="C546">
        <f t="shared" si="292"/>
        <v>30</v>
      </c>
      <c r="D546">
        <f t="shared" si="272"/>
        <v>23.75</v>
      </c>
      <c r="E546">
        <f t="shared" si="273"/>
        <v>744.11111111112405</v>
      </c>
      <c r="F546">
        <v>1911</v>
      </c>
      <c r="G546">
        <f t="shared" si="371"/>
        <v>0</v>
      </c>
      <c r="H546">
        <f t="shared" si="372"/>
        <v>2.8000000000001819</v>
      </c>
      <c r="I546">
        <f>SQRT(I547*I545)</f>
        <v>86815.473759002198</v>
      </c>
      <c r="J546">
        <f t="shared" si="363"/>
        <v>67.473759002197767</v>
      </c>
      <c r="K546">
        <f t="shared" si="253"/>
        <v>1887.5262409978022</v>
      </c>
      <c r="L546">
        <f t="shared" ref="L546" si="384">GEOMEAN(K543:K549)</f>
        <v>1878.9674476157229</v>
      </c>
      <c r="M546">
        <f t="shared" ref="M546" si="385">K546/K545</f>
        <v>0.98053311220665051</v>
      </c>
      <c r="N546">
        <f t="shared" ref="N546" si="386">L546/L545</f>
        <v>0.97758723012598592</v>
      </c>
      <c r="O546">
        <f t="shared" ref="O546" si="387">L546/L539</f>
        <v>0.87958281379834147</v>
      </c>
      <c r="P546">
        <f t="shared" ref="P546" si="388">K546/K539</f>
        <v>0.88066944524322488</v>
      </c>
      <c r="Q546" s="6">
        <f t="shared" ref="Q546" si="389">O546-1</f>
        <v>-0.12041718620165853</v>
      </c>
      <c r="R546" s="6">
        <f t="shared" ref="R546" si="390">P546-1</f>
        <v>-0.11933055475677512</v>
      </c>
    </row>
    <row r="547" spans="1:18" x14ac:dyDescent="0.3">
      <c r="A547" s="1">
        <v>44452</v>
      </c>
      <c r="B547" s="5">
        <f t="shared" si="370"/>
        <v>90644</v>
      </c>
      <c r="C547">
        <f t="shared" si="292"/>
        <v>30</v>
      </c>
      <c r="D547">
        <f t="shared" si="272"/>
        <v>59.75</v>
      </c>
      <c r="E547">
        <f t="shared" si="273"/>
        <v>690.88888888890506</v>
      </c>
      <c r="F547">
        <v>1912</v>
      </c>
      <c r="G547">
        <f t="shared" si="371"/>
        <v>1</v>
      </c>
      <c r="H547">
        <f t="shared" si="372"/>
        <v>3.2000000000002728</v>
      </c>
      <c r="I547" s="5">
        <v>86883</v>
      </c>
      <c r="J547">
        <f t="shared" si="363"/>
        <v>67.526240997802233</v>
      </c>
      <c r="K547">
        <f t="shared" si="253"/>
        <v>1849</v>
      </c>
      <c r="L547">
        <f t="shared" ref="L547" si="391">GEOMEAN(K544:K550)</f>
        <v>1830.6337058388253</v>
      </c>
      <c r="M547">
        <f t="shared" ref="M547" si="392">K547/K546</f>
        <v>0.97958903025505162</v>
      </c>
      <c r="N547">
        <f t="shared" ref="N547" si="393">L547/L546</f>
        <v>0.97427643473109149</v>
      </c>
      <c r="O547">
        <f t="shared" ref="O547" si="394">L547/L540</f>
        <v>0.8692696229530853</v>
      </c>
      <c r="P547">
        <f t="shared" ref="P547" si="395">K547/K540</f>
        <v>0.87802727087710808</v>
      </c>
      <c r="Q547" s="6">
        <f t="shared" ref="Q547" si="396">O547-1</f>
        <v>-0.1307303770469147</v>
      </c>
      <c r="R547" s="6">
        <f t="shared" ref="R547" si="397">P547-1</f>
        <v>-0.12197272912289192</v>
      </c>
    </row>
    <row r="548" spans="1:18" x14ac:dyDescent="0.3">
      <c r="A548" s="1">
        <v>44453</v>
      </c>
      <c r="B548" s="5">
        <v>90674</v>
      </c>
      <c r="C548">
        <f t="shared" si="292"/>
        <v>30</v>
      </c>
      <c r="D548">
        <f t="shared" si="272"/>
        <v>95.75</v>
      </c>
      <c r="E548">
        <f t="shared" si="273"/>
        <v>637.66666666668607</v>
      </c>
      <c r="F548" s="5">
        <v>1913</v>
      </c>
      <c r="G548">
        <f t="shared" ref="G548:G549" si="398">F548-F547</f>
        <v>1</v>
      </c>
      <c r="H548">
        <f t="shared" ref="H548:H549" si="399">SUM(G542:G548)</f>
        <v>3.6000000000003638</v>
      </c>
      <c r="I548" s="5">
        <v>86952</v>
      </c>
      <c r="J548">
        <f t="shared" si="363"/>
        <v>69</v>
      </c>
      <c r="K548">
        <f t="shared" si="253"/>
        <v>1809</v>
      </c>
      <c r="L548">
        <f t="shared" ref="L548:L549" si="400">GEOMEAN(K545:K551)</f>
        <v>1823.8881888460844</v>
      </c>
      <c r="M548">
        <f t="shared" ref="M548:M549" si="401">K548/K547</f>
        <v>0.97836668469442944</v>
      </c>
      <c r="N548">
        <f t="shared" ref="N548:N549" si="402">L548/L547</f>
        <v>0.99631520113978778</v>
      </c>
      <c r="O548">
        <f t="shared" ref="O548:O549" si="403">L548/L541</f>
        <v>0.88151045139537809</v>
      </c>
      <c r="P548">
        <f t="shared" ref="P548:P549" si="404">K548/K541</f>
        <v>0.87457697354785036</v>
      </c>
      <c r="Q548" s="6">
        <f t="shared" ref="Q548:Q549" si="405">O548-1</f>
        <v>-0.11848954860462191</v>
      </c>
      <c r="R548" s="6">
        <f t="shared" ref="R548:R549" si="406">P548-1</f>
        <v>-0.12542302645214964</v>
      </c>
    </row>
    <row r="549" spans="1:18" x14ac:dyDescent="0.3">
      <c r="A549" s="1">
        <v>44454</v>
      </c>
      <c r="B549" s="5">
        <v>90676</v>
      </c>
      <c r="C549">
        <f t="shared" si="292"/>
        <v>2</v>
      </c>
      <c r="D549">
        <f t="shared" si="272"/>
        <v>131.75</v>
      </c>
      <c r="E549">
        <f t="shared" si="273"/>
        <v>556.44444444446708</v>
      </c>
      <c r="F549" s="5">
        <v>1913</v>
      </c>
      <c r="G549">
        <f t="shared" si="398"/>
        <v>0</v>
      </c>
      <c r="H549">
        <f t="shared" si="399"/>
        <v>3</v>
      </c>
      <c r="I549" s="5">
        <v>87030</v>
      </c>
      <c r="J549">
        <f t="shared" si="363"/>
        <v>78</v>
      </c>
      <c r="K549">
        <f t="shared" si="253"/>
        <v>1733</v>
      </c>
      <c r="L549">
        <f t="shared" si="400"/>
        <v>1855.656560150034</v>
      </c>
      <c r="M549">
        <f t="shared" si="401"/>
        <v>0.95798783858485348</v>
      </c>
      <c r="N549">
        <f t="shared" si="402"/>
        <v>1.0174179379515849</v>
      </c>
      <c r="O549">
        <f t="shared" si="403"/>
        <v>0.91298816279362083</v>
      </c>
      <c r="P549">
        <f t="shared" si="404"/>
        <v>0.85327424913835548</v>
      </c>
      <c r="Q549" s="6">
        <f t="shared" si="405"/>
        <v>-8.7011837206379172E-2</v>
      </c>
      <c r="R549" s="6">
        <f t="shared" si="406"/>
        <v>-0.14672575086164452</v>
      </c>
    </row>
    <row r="550" spans="1:18" x14ac:dyDescent="0.3">
      <c r="A550" s="1">
        <v>44455</v>
      </c>
      <c r="B550" s="5">
        <v>90684</v>
      </c>
      <c r="C550">
        <f t="shared" si="292"/>
        <v>8</v>
      </c>
      <c r="D550">
        <f t="shared" si="272"/>
        <v>167.75</v>
      </c>
      <c r="E550">
        <f t="shared" si="273"/>
        <v>481.22222222224809</v>
      </c>
      <c r="F550">
        <v>1914</v>
      </c>
      <c r="G550">
        <f t="shared" ref="G550:G590" si="407">F550-F549</f>
        <v>1</v>
      </c>
      <c r="H550">
        <f t="shared" ref="H550:H590" si="408">SUM(G544:G550)</f>
        <v>4</v>
      </c>
      <c r="I550" s="5">
        <v>87101</v>
      </c>
      <c r="J550">
        <f t="shared" si="363"/>
        <v>71</v>
      </c>
      <c r="K550">
        <f t="shared" si="253"/>
        <v>1669</v>
      </c>
      <c r="L550">
        <f t="shared" ref="L550:L554" si="409">GEOMEAN(K547:K553)</f>
        <v>1924.3761248580358</v>
      </c>
      <c r="M550">
        <f t="shared" ref="M550" si="410">K550/K549</f>
        <v>0.96306982111944606</v>
      </c>
      <c r="N550">
        <f t="shared" ref="N550" si="411">L550/L549</f>
        <v>1.0370324801386985</v>
      </c>
      <c r="O550">
        <f t="shared" ref="O550" si="412">L550/L543</f>
        <v>0.96414282340847046</v>
      </c>
      <c r="P550">
        <f t="shared" ref="P550" si="413">K550/K543</f>
        <v>0.83325012481278082</v>
      </c>
      <c r="Q550" s="6">
        <f t="shared" ref="Q550" si="414">O550-1</f>
        <v>-3.5857176591529538E-2</v>
      </c>
      <c r="R550" s="6">
        <f t="shared" ref="R550" si="415">P550-1</f>
        <v>-0.16674987518721918</v>
      </c>
    </row>
    <row r="551" spans="1:18" x14ac:dyDescent="0.3">
      <c r="A551" s="1">
        <v>44456</v>
      </c>
      <c r="B551">
        <f>($B$554-$B$550)/4+B550</f>
        <v>91002</v>
      </c>
      <c r="C551">
        <f t="shared" si="292"/>
        <v>318</v>
      </c>
      <c r="D551">
        <f t="shared" si="272"/>
        <v>166.25</v>
      </c>
      <c r="E551">
        <f t="shared" si="273"/>
        <v>716</v>
      </c>
      <c r="F551" s="5">
        <v>1915</v>
      </c>
      <c r="G551">
        <f t="shared" si="407"/>
        <v>1</v>
      </c>
      <c r="H551">
        <f t="shared" si="408"/>
        <v>4</v>
      </c>
      <c r="I551" s="5">
        <v>87177</v>
      </c>
      <c r="J551">
        <f t="shared" si="363"/>
        <v>76</v>
      </c>
      <c r="K551">
        <f t="shared" si="253"/>
        <v>1910</v>
      </c>
      <c r="L551">
        <f t="shared" si="409"/>
        <v>2031.0028675307126</v>
      </c>
      <c r="M551">
        <f t="shared" ref="M551:M554" si="416">K551/K550</f>
        <v>1.1443978430197723</v>
      </c>
      <c r="N551">
        <f t="shared" ref="N551:N554" si="417">L551/L550</f>
        <v>1.0554084730606097</v>
      </c>
      <c r="O551">
        <f t="shared" ref="O551:O554" si="418">L551/L544</f>
        <v>1.0366501966395802</v>
      </c>
      <c r="P551">
        <f t="shared" ref="P551:P554" si="419">K551/K544</f>
        <v>0.97448979591836737</v>
      </c>
      <c r="Q551" s="6">
        <f t="shared" ref="Q551:Q554" si="420">O551-1</f>
        <v>3.6650196639580246E-2</v>
      </c>
      <c r="R551" s="6">
        <f t="shared" ref="R551:R554" si="421">P551-1</f>
        <v>-2.5510204081632626E-2</v>
      </c>
    </row>
    <row r="552" spans="1:18" x14ac:dyDescent="0.3">
      <c r="A552" s="1">
        <v>44457</v>
      </c>
      <c r="B552">
        <f t="shared" ref="B552:B553" si="422">($B$554-$B$550)/4+B551</f>
        <v>91320</v>
      </c>
      <c r="C552">
        <f t="shared" si="292"/>
        <v>318</v>
      </c>
      <c r="D552">
        <f t="shared" si="272"/>
        <v>168.67857142857065</v>
      </c>
      <c r="E552">
        <f t="shared" si="273"/>
        <v>992.39999999999418</v>
      </c>
      <c r="F552" s="5">
        <v>1916</v>
      </c>
      <c r="G552">
        <f t="shared" si="407"/>
        <v>1</v>
      </c>
      <c r="H552">
        <f t="shared" si="408"/>
        <v>5</v>
      </c>
      <c r="I552" s="5">
        <f>($I$554-$I$551)/3+I551</f>
        <v>87231.666666666672</v>
      </c>
      <c r="J552">
        <f t="shared" si="363"/>
        <v>54.666666666671517</v>
      </c>
      <c r="K552">
        <f t="shared" si="253"/>
        <v>2172.3333333333285</v>
      </c>
      <c r="L552">
        <f t="shared" si="409"/>
        <v>2144.1573981850092</v>
      </c>
      <c r="M552">
        <f t="shared" si="416"/>
        <v>1.1373472949389154</v>
      </c>
      <c r="N552">
        <f t="shared" si="417"/>
        <v>1.0557136242706884</v>
      </c>
      <c r="O552">
        <f t="shared" si="418"/>
        <v>1.1155599818962421</v>
      </c>
      <c r="P552">
        <f t="shared" si="419"/>
        <v>1.128484848484846</v>
      </c>
      <c r="Q552" s="6">
        <f t="shared" si="420"/>
        <v>0.11555998189624206</v>
      </c>
      <c r="R552" s="6">
        <f t="shared" si="421"/>
        <v>0.12848484848484598</v>
      </c>
    </row>
    <row r="553" spans="1:18" x14ac:dyDescent="0.3">
      <c r="A553" s="1">
        <v>44458</v>
      </c>
      <c r="B553">
        <f t="shared" si="422"/>
        <v>91638</v>
      </c>
      <c r="C553">
        <f t="shared" si="292"/>
        <v>318</v>
      </c>
      <c r="D553">
        <f t="shared" si="272"/>
        <v>174.6071428571413</v>
      </c>
      <c r="E553">
        <f t="shared" si="273"/>
        <v>1268.7999999999884</v>
      </c>
      <c r="F553" s="5">
        <v>1917</v>
      </c>
      <c r="G553">
        <f t="shared" si="407"/>
        <v>1</v>
      </c>
      <c r="H553">
        <f t="shared" si="408"/>
        <v>6</v>
      </c>
      <c r="I553" s="5">
        <f>($I$554-$I$551)/3+I552</f>
        <v>87286.333333333343</v>
      </c>
      <c r="J553">
        <f t="shared" si="363"/>
        <v>54.666666666671517</v>
      </c>
      <c r="K553">
        <f t="shared" si="253"/>
        <v>2434.666666666657</v>
      </c>
      <c r="L553">
        <f t="shared" si="409"/>
        <v>2276.6052167554385</v>
      </c>
      <c r="M553">
        <f t="shared" si="416"/>
        <v>1.1207610863894411</v>
      </c>
      <c r="N553">
        <f t="shared" si="417"/>
        <v>1.0617714999293166</v>
      </c>
      <c r="O553">
        <f t="shared" si="418"/>
        <v>1.2116256828420791</v>
      </c>
      <c r="P553">
        <f t="shared" si="419"/>
        <v>1.2898716922630014</v>
      </c>
      <c r="Q553" s="6">
        <f t="shared" si="420"/>
        <v>0.21162568284207905</v>
      </c>
      <c r="R553" s="6">
        <f t="shared" si="421"/>
        <v>0.28987169226300136</v>
      </c>
    </row>
    <row r="554" spans="1:18" x14ac:dyDescent="0.3">
      <c r="A554" s="1">
        <v>44459</v>
      </c>
      <c r="B554" s="5">
        <v>91956</v>
      </c>
      <c r="C554">
        <f t="shared" si="292"/>
        <v>318</v>
      </c>
      <c r="D554">
        <f t="shared" si="272"/>
        <v>179.78571428571195</v>
      </c>
      <c r="E554">
        <f t="shared" si="273"/>
        <v>1545.1999999999825</v>
      </c>
      <c r="F554" s="5">
        <v>1918</v>
      </c>
      <c r="G554">
        <f t="shared" si="407"/>
        <v>1</v>
      </c>
      <c r="H554">
        <f t="shared" si="408"/>
        <v>6</v>
      </c>
      <c r="I554" s="5">
        <v>87341</v>
      </c>
      <c r="J554">
        <f t="shared" si="363"/>
        <v>54.666666666656965</v>
      </c>
      <c r="K554">
        <f t="shared" si="253"/>
        <v>2697</v>
      </c>
      <c r="L554">
        <f t="shared" si="409"/>
        <v>2431.634641177156</v>
      </c>
      <c r="M554">
        <f t="shared" si="416"/>
        <v>1.1077491785323155</v>
      </c>
      <c r="N554">
        <f t="shared" si="417"/>
        <v>1.0680967535700641</v>
      </c>
      <c r="O554">
        <f t="shared" si="418"/>
        <v>1.3283021247895916</v>
      </c>
      <c r="P554">
        <f t="shared" si="419"/>
        <v>1.4586262844780962</v>
      </c>
      <c r="Q554" s="6">
        <f t="shared" si="420"/>
        <v>0.32830212478959164</v>
      </c>
      <c r="R554" s="6">
        <f t="shared" si="421"/>
        <v>0.45862628447809617</v>
      </c>
    </row>
    <row r="555" spans="1:18" x14ac:dyDescent="0.3">
      <c r="A555" s="1">
        <v>44460</v>
      </c>
      <c r="B555" s="5">
        <v>91974</v>
      </c>
      <c r="C555">
        <f t="shared" si="292"/>
        <v>18</v>
      </c>
      <c r="D555">
        <f t="shared" si="272"/>
        <v>146.2142857142826</v>
      </c>
      <c r="E555">
        <f t="shared" si="273"/>
        <v>1521.5999999999767</v>
      </c>
      <c r="F555" s="5">
        <v>1921</v>
      </c>
      <c r="G555">
        <f t="shared" si="407"/>
        <v>3</v>
      </c>
      <c r="H555">
        <f t="shared" si="408"/>
        <v>8</v>
      </c>
      <c r="I555" s="5">
        <v>87409</v>
      </c>
      <c r="J555">
        <f t="shared" si="363"/>
        <v>68</v>
      </c>
      <c r="K555">
        <f t="shared" si="253"/>
        <v>2644</v>
      </c>
      <c r="L555">
        <f t="shared" ref="L555:L562" si="423">GEOMEAN(K552:K558)</f>
        <v>2450.345693610971</v>
      </c>
      <c r="M555">
        <f t="shared" ref="M555" si="424">K555/K554</f>
        <v>0.98034853540971445</v>
      </c>
      <c r="N555">
        <f t="shared" ref="N555" si="425">L555/L554</f>
        <v>1.0076948453180272</v>
      </c>
      <c r="O555">
        <f t="shared" ref="O555" si="426">L555/L548</f>
        <v>1.3434736342918181</v>
      </c>
      <c r="P555">
        <f t="shared" ref="P555" si="427">K555/K548</f>
        <v>1.4615809839690437</v>
      </c>
      <c r="Q555" s="6">
        <f t="shared" ref="Q555" si="428">O555-1</f>
        <v>0.3434736342918181</v>
      </c>
      <c r="R555" s="6">
        <f t="shared" ref="R555" si="429">P555-1</f>
        <v>0.46158098396904368</v>
      </c>
    </row>
    <row r="556" spans="1:18" x14ac:dyDescent="0.3">
      <c r="A556" s="1">
        <v>44461</v>
      </c>
      <c r="B556">
        <f>(B$562-B$555)/7+B555</f>
        <v>92023.428571428565</v>
      </c>
      <c r="C556">
        <f t="shared" si="292"/>
        <v>49.428571428565192</v>
      </c>
      <c r="D556">
        <f t="shared" si="272"/>
        <v>112.64285714285325</v>
      </c>
      <c r="E556">
        <f t="shared" si="273"/>
        <v>1529.4285714285652</v>
      </c>
      <c r="F556" s="5">
        <v>1921</v>
      </c>
      <c r="G556">
        <f t="shared" si="407"/>
        <v>0</v>
      </c>
      <c r="H556">
        <f t="shared" si="408"/>
        <v>8</v>
      </c>
      <c r="I556" s="5">
        <v>87466</v>
      </c>
      <c r="J556">
        <f t="shared" si="363"/>
        <v>57</v>
      </c>
      <c r="K556">
        <f t="shared" si="253"/>
        <v>2636.4285714285652</v>
      </c>
      <c r="L556">
        <f t="shared" si="423"/>
        <v>2413.0545766325654</v>
      </c>
      <c r="M556">
        <f t="shared" ref="M556:M562" si="430">K556/K555</f>
        <v>0.99713637346012296</v>
      </c>
      <c r="N556">
        <f t="shared" ref="N556:N562" si="431">L556/L555</f>
        <v>0.98478128327948233</v>
      </c>
      <c r="O556">
        <f t="shared" ref="O556:O562" si="432">L556/L549</f>
        <v>1.3003777899707176</v>
      </c>
      <c r="P556">
        <f t="shared" ref="P556:P562" si="433">K556/K549</f>
        <v>1.521309042947816</v>
      </c>
      <c r="Q556" s="6">
        <f t="shared" ref="Q556:Q562" si="434">O556-1</f>
        <v>0.30037778997071762</v>
      </c>
      <c r="R556" s="6">
        <f t="shared" ref="R556:R562" si="435">P556-1</f>
        <v>0.52130904294781599</v>
      </c>
    </row>
    <row r="557" spans="1:18" x14ac:dyDescent="0.3">
      <c r="A557" s="1">
        <v>44462</v>
      </c>
      <c r="B557">
        <f t="shared" ref="B557:B561" si="436">(B$562-B$555)/7+B556</f>
        <v>92072.85714285713</v>
      </c>
      <c r="C557">
        <f t="shared" si="292"/>
        <v>49.428571428565192</v>
      </c>
      <c r="D557">
        <f t="shared" si="272"/>
        <v>79.071428571423894</v>
      </c>
      <c r="E557">
        <f t="shared" si="273"/>
        <v>1548.8571428571304</v>
      </c>
      <c r="F557" s="5">
        <v>1922</v>
      </c>
      <c r="G557">
        <f t="shared" si="407"/>
        <v>1</v>
      </c>
      <c r="H557">
        <f t="shared" si="408"/>
        <v>8</v>
      </c>
      <c r="I557" s="5">
        <v>87504</v>
      </c>
      <c r="J557">
        <f t="shared" si="363"/>
        <v>38</v>
      </c>
      <c r="K557">
        <f t="shared" si="253"/>
        <v>2646.8571428571304</v>
      </c>
      <c r="L557">
        <f t="shared" si="423"/>
        <v>2326.8167571547824</v>
      </c>
      <c r="M557">
        <f t="shared" si="430"/>
        <v>1.0039555675968548</v>
      </c>
      <c r="N557">
        <f t="shared" si="431"/>
        <v>0.96426196891156579</v>
      </c>
      <c r="O557">
        <f t="shared" si="432"/>
        <v>1.209127845174464</v>
      </c>
      <c r="P557">
        <f t="shared" si="433"/>
        <v>1.585894034066585</v>
      </c>
      <c r="Q557" s="6">
        <f t="shared" si="434"/>
        <v>0.20912784517446403</v>
      </c>
      <c r="R557" s="6">
        <f t="shared" si="435"/>
        <v>0.58589403406658502</v>
      </c>
    </row>
    <row r="558" spans="1:18" x14ac:dyDescent="0.3">
      <c r="A558" s="1">
        <v>44463</v>
      </c>
      <c r="B558">
        <f t="shared" si="436"/>
        <v>92122.285714285696</v>
      </c>
      <c r="C558">
        <f t="shared" si="292"/>
        <v>49.428571428565192</v>
      </c>
      <c r="D558">
        <f t="shared" si="272"/>
        <v>45.5</v>
      </c>
      <c r="E558">
        <f t="shared" si="273"/>
        <v>1568.2857142856956</v>
      </c>
      <c r="F558" s="5">
        <v>1922</v>
      </c>
      <c r="G558">
        <f t="shared" si="407"/>
        <v>0</v>
      </c>
      <c r="H558">
        <f t="shared" si="408"/>
        <v>7</v>
      </c>
      <c r="I558" s="5">
        <v>88185</v>
      </c>
      <c r="J558">
        <f t="shared" si="363"/>
        <v>681</v>
      </c>
      <c r="K558">
        <f t="shared" si="253"/>
        <v>2015.2857142856956</v>
      </c>
      <c r="L558">
        <f t="shared" si="423"/>
        <v>2200.2165704634435</v>
      </c>
      <c r="M558">
        <f t="shared" si="430"/>
        <v>0.76138816925733677</v>
      </c>
      <c r="N558">
        <f t="shared" si="431"/>
        <v>0.94559082218139734</v>
      </c>
      <c r="O558">
        <f t="shared" si="432"/>
        <v>1.0833153441769683</v>
      </c>
      <c r="P558">
        <f t="shared" si="433"/>
        <v>1.055123410620783</v>
      </c>
      <c r="Q558" s="6">
        <f t="shared" si="434"/>
        <v>8.3315344176968287E-2</v>
      </c>
      <c r="R558" s="6">
        <f t="shared" si="435"/>
        <v>5.5123410620782964E-2</v>
      </c>
    </row>
    <row r="559" spans="1:18" x14ac:dyDescent="0.3">
      <c r="A559" s="1">
        <v>44464</v>
      </c>
      <c r="B559">
        <f t="shared" si="436"/>
        <v>92171.714285714261</v>
      </c>
      <c r="C559">
        <f t="shared" si="292"/>
        <v>49.428571428565192</v>
      </c>
      <c r="D559">
        <f t="shared" si="272"/>
        <v>51.29166666666606</v>
      </c>
      <c r="E559">
        <f t="shared" si="273"/>
        <v>1587.7142857142608</v>
      </c>
      <c r="F559">
        <f>(F$561-F$558)/3+F558</f>
        <v>1925</v>
      </c>
      <c r="G559">
        <f t="shared" si="407"/>
        <v>3</v>
      </c>
      <c r="H559">
        <f t="shared" si="408"/>
        <v>9</v>
      </c>
      <c r="I559">
        <f>(I$562-I$558)/4+I558</f>
        <v>88295.5</v>
      </c>
      <c r="J559">
        <f t="shared" si="363"/>
        <v>110.5</v>
      </c>
      <c r="K559">
        <f t="shared" si="253"/>
        <v>1951.2142857142608</v>
      </c>
      <c r="L559">
        <f t="shared" si="423"/>
        <v>2075.9438616881034</v>
      </c>
      <c r="M559">
        <f t="shared" si="430"/>
        <v>0.9682072729850395</v>
      </c>
      <c r="N559">
        <f t="shared" si="431"/>
        <v>0.94351796525686382</v>
      </c>
      <c r="O559">
        <f t="shared" si="432"/>
        <v>0.9681863203911022</v>
      </c>
      <c r="P559">
        <f t="shared" si="433"/>
        <v>0.89821127161927194</v>
      </c>
      <c r="Q559" s="6">
        <f t="shared" si="434"/>
        <v>-3.1813679608897805E-2</v>
      </c>
      <c r="R559" s="6">
        <f t="shared" si="435"/>
        <v>-0.10178872838072806</v>
      </c>
    </row>
    <row r="560" spans="1:18" x14ac:dyDescent="0.3">
      <c r="A560" s="1">
        <v>44465</v>
      </c>
      <c r="B560">
        <f t="shared" si="436"/>
        <v>92221.142857142826</v>
      </c>
      <c r="C560">
        <f t="shared" si="292"/>
        <v>49.428571428565192</v>
      </c>
      <c r="D560">
        <f t="shared" si="272"/>
        <v>53.154761904761472</v>
      </c>
      <c r="E560">
        <f t="shared" si="273"/>
        <v>1607.142857142826</v>
      </c>
      <c r="F560">
        <f>(F$561-F$558)/3+F559</f>
        <v>1928</v>
      </c>
      <c r="G560">
        <f t="shared" si="407"/>
        <v>3</v>
      </c>
      <c r="H560">
        <f t="shared" si="408"/>
        <v>11</v>
      </c>
      <c r="I560">
        <f t="shared" ref="I560:I561" si="437">(I$562-I$558)/4+I559</f>
        <v>88406</v>
      </c>
      <c r="J560">
        <f t="shared" si="363"/>
        <v>110.5</v>
      </c>
      <c r="K560">
        <f t="shared" si="253"/>
        <v>1887.142857142826</v>
      </c>
      <c r="L560">
        <f t="shared" si="423"/>
        <v>1959.9432522493373</v>
      </c>
      <c r="M560">
        <f t="shared" si="430"/>
        <v>0.96716330490170599</v>
      </c>
      <c r="N560">
        <f t="shared" si="431"/>
        <v>0.94412150945910578</v>
      </c>
      <c r="O560">
        <f t="shared" si="432"/>
        <v>0.86090607094479032</v>
      </c>
      <c r="P560">
        <f t="shared" si="433"/>
        <v>0.77511344077608169</v>
      </c>
      <c r="Q560" s="6">
        <f t="shared" si="434"/>
        <v>-0.13909392905520968</v>
      </c>
      <c r="R560" s="6">
        <f t="shared" si="435"/>
        <v>-0.22488655922391831</v>
      </c>
    </row>
    <row r="561" spans="1:18" x14ac:dyDescent="0.3">
      <c r="A561" s="1">
        <v>44466</v>
      </c>
      <c r="B561">
        <f t="shared" si="436"/>
        <v>92270.571428571391</v>
      </c>
      <c r="C561">
        <f t="shared" si="292"/>
        <v>49.428571428565192</v>
      </c>
      <c r="D561">
        <f t="shared" si="272"/>
        <v>55.017857142858702</v>
      </c>
      <c r="E561">
        <f t="shared" si="273"/>
        <v>1626.5714285713912</v>
      </c>
      <c r="F561">
        <v>1931</v>
      </c>
      <c r="G561">
        <f t="shared" si="407"/>
        <v>3</v>
      </c>
      <c r="H561">
        <f t="shared" si="408"/>
        <v>13</v>
      </c>
      <c r="I561">
        <f t="shared" si="437"/>
        <v>88516.5</v>
      </c>
      <c r="J561">
        <f t="shared" si="363"/>
        <v>110.5</v>
      </c>
      <c r="K561">
        <f t="shared" si="253"/>
        <v>1823.0714285713912</v>
      </c>
      <c r="L561">
        <f t="shared" si="423"/>
        <v>1850.2543079867567</v>
      </c>
      <c r="M561">
        <f t="shared" si="430"/>
        <v>0.96604844814534052</v>
      </c>
      <c r="N561">
        <f t="shared" si="431"/>
        <v>0.94403463256566456</v>
      </c>
      <c r="O561">
        <f t="shared" si="432"/>
        <v>0.76090966819383987</v>
      </c>
      <c r="P561">
        <f t="shared" si="433"/>
        <v>0.67596270988928109</v>
      </c>
      <c r="Q561" s="6">
        <f t="shared" si="434"/>
        <v>-0.23909033180616013</v>
      </c>
      <c r="R561" s="6">
        <f t="shared" si="435"/>
        <v>-0.32403729011071891</v>
      </c>
    </row>
    <row r="562" spans="1:18" x14ac:dyDescent="0.3">
      <c r="A562" s="1">
        <v>44467</v>
      </c>
      <c r="B562">
        <v>92320</v>
      </c>
      <c r="C562">
        <f t="shared" si="292"/>
        <v>49.428571428608848</v>
      </c>
      <c r="D562">
        <f t="shared" si="272"/>
        <v>52.297619047621993</v>
      </c>
      <c r="E562">
        <f t="shared" si="273"/>
        <v>1646</v>
      </c>
      <c r="F562">
        <v>1933</v>
      </c>
      <c r="G562">
        <f t="shared" si="407"/>
        <v>2</v>
      </c>
      <c r="H562">
        <f t="shared" si="408"/>
        <v>12</v>
      </c>
      <c r="I562">
        <v>88627</v>
      </c>
      <c r="J562">
        <f t="shared" si="363"/>
        <v>110.5</v>
      </c>
      <c r="K562">
        <f t="shared" si="253"/>
        <v>1760</v>
      </c>
      <c r="L562">
        <f t="shared" si="423"/>
        <v>1809.4467236731991</v>
      </c>
      <c r="M562">
        <f t="shared" si="430"/>
        <v>0.96540375347727558</v>
      </c>
      <c r="N562">
        <f t="shared" si="431"/>
        <v>0.97794487809734665</v>
      </c>
      <c r="O562">
        <f t="shared" si="432"/>
        <v>0.73844548889209749</v>
      </c>
      <c r="P562">
        <f t="shared" si="433"/>
        <v>0.66565809379727681</v>
      </c>
      <c r="Q562" s="6">
        <f t="shared" si="434"/>
        <v>-0.26155451110790251</v>
      </c>
      <c r="R562" s="6">
        <f t="shared" si="435"/>
        <v>-0.33434190620272319</v>
      </c>
    </row>
    <row r="563" spans="1:18" x14ac:dyDescent="0.3">
      <c r="A563" s="1">
        <v>44468</v>
      </c>
      <c r="B563">
        <f>(B$565-B$562)/3+B562</f>
        <v>92384.333333333328</v>
      </c>
      <c r="C563">
        <f t="shared" si="292"/>
        <v>64.333333333328483</v>
      </c>
      <c r="D563">
        <f t="shared" si="272"/>
        <v>49.577380952385283</v>
      </c>
      <c r="E563">
        <f t="shared" si="273"/>
        <v>1708.3333333333285</v>
      </c>
      <c r="F563" s="5">
        <v>1936</v>
      </c>
      <c r="G563">
        <f t="shared" si="407"/>
        <v>3</v>
      </c>
      <c r="H563">
        <f t="shared" si="408"/>
        <v>15</v>
      </c>
      <c r="I563">
        <f>(I562+I564)/2</f>
        <v>88685.5</v>
      </c>
      <c r="J563">
        <f t="shared" si="363"/>
        <v>58.5</v>
      </c>
      <c r="K563">
        <f t="shared" si="253"/>
        <v>1762.8333333333285</v>
      </c>
      <c r="L563">
        <f t="shared" ref="L563:L569" si="438">GEOMEAN(K560:K566)</f>
        <v>1775.7548284133252</v>
      </c>
      <c r="M563">
        <f t="shared" ref="M563:M569" si="439">K563/K562</f>
        <v>1.0016098484848457</v>
      </c>
      <c r="N563">
        <f t="shared" ref="N563:N569" si="440">L563/L562</f>
        <v>0.98138000151146809</v>
      </c>
      <c r="O563">
        <f t="shared" ref="O563:O569" si="441">L563/L556</f>
        <v>0.73589501273999514</v>
      </c>
      <c r="P563">
        <f t="shared" ref="P563:P569" si="442">K563/K556</f>
        <v>0.66864445046509502</v>
      </c>
      <c r="Q563" s="6">
        <f t="shared" ref="Q563:Q569" si="443">O563-1</f>
        <v>-0.26410498726000486</v>
      </c>
      <c r="R563" s="6">
        <f t="shared" ref="R563:R569" si="444">P563-1</f>
        <v>-0.33135554953490498</v>
      </c>
    </row>
    <row r="564" spans="1:18" x14ac:dyDescent="0.3">
      <c r="A564" s="1">
        <v>44469</v>
      </c>
      <c r="B564">
        <f>(B$565-B$562)/3+B563</f>
        <v>92448.666666666657</v>
      </c>
      <c r="C564">
        <f t="shared" si="292"/>
        <v>64.333333333328483</v>
      </c>
      <c r="D564">
        <f t="shared" si="272"/>
        <v>46.857142857146755</v>
      </c>
      <c r="E564">
        <f t="shared" si="273"/>
        <v>1764.666666666657</v>
      </c>
      <c r="F564" s="5">
        <v>1936</v>
      </c>
      <c r="G564">
        <f t="shared" si="407"/>
        <v>0</v>
      </c>
      <c r="H564">
        <f t="shared" si="408"/>
        <v>14</v>
      </c>
      <c r="I564" s="5">
        <v>88744</v>
      </c>
      <c r="J564">
        <f t="shared" si="363"/>
        <v>58.5</v>
      </c>
      <c r="K564">
        <f t="shared" si="253"/>
        <v>1768.666666666657</v>
      </c>
      <c r="L564">
        <f t="shared" si="438"/>
        <v>1747.7380830112952</v>
      </c>
      <c r="M564">
        <f t="shared" si="439"/>
        <v>1.0033090668431475</v>
      </c>
      <c r="N564">
        <f t="shared" si="440"/>
        <v>0.98422262749691436</v>
      </c>
      <c r="O564">
        <f t="shared" si="441"/>
        <v>0.75112837211487971</v>
      </c>
      <c r="P564">
        <f t="shared" si="442"/>
        <v>0.66821387449625735</v>
      </c>
      <c r="Q564" s="6">
        <f t="shared" si="443"/>
        <v>-0.24887162788512029</v>
      </c>
      <c r="R564" s="6">
        <f t="shared" si="444"/>
        <v>-0.33178612550374265</v>
      </c>
    </row>
    <row r="565" spans="1:18" x14ac:dyDescent="0.3">
      <c r="A565" s="1">
        <v>44470</v>
      </c>
      <c r="B565" s="5">
        <v>92513</v>
      </c>
      <c r="C565">
        <f t="shared" si="292"/>
        <v>64.333333333343035</v>
      </c>
      <c r="D565">
        <f t="shared" si="272"/>
        <v>44.178571428576106</v>
      </c>
      <c r="E565">
        <f t="shared" si="273"/>
        <v>1511</v>
      </c>
      <c r="F565" s="5">
        <v>1936</v>
      </c>
      <c r="G565">
        <f t="shared" si="407"/>
        <v>0</v>
      </c>
      <c r="H565">
        <f t="shared" si="408"/>
        <v>14</v>
      </c>
      <c r="I565" s="5">
        <v>88853</v>
      </c>
      <c r="J565">
        <f t="shared" si="363"/>
        <v>109</v>
      </c>
      <c r="K565">
        <f t="shared" si="253"/>
        <v>1724</v>
      </c>
      <c r="L565">
        <f t="shared" si="438"/>
        <v>1725.3870616921822</v>
      </c>
      <c r="M565">
        <f t="shared" si="439"/>
        <v>0.97474557105164505</v>
      </c>
      <c r="N565">
        <f t="shared" si="440"/>
        <v>0.9872114583206868</v>
      </c>
      <c r="O565">
        <f t="shared" si="441"/>
        <v>0.78418964971650706</v>
      </c>
      <c r="P565">
        <f t="shared" si="442"/>
        <v>0.85546182746155186</v>
      </c>
      <c r="Q565" s="6">
        <f t="shared" si="443"/>
        <v>-0.21581035028349294</v>
      </c>
      <c r="R565" s="6">
        <f t="shared" si="444"/>
        <v>-0.14453817253844814</v>
      </c>
    </row>
    <row r="566" spans="1:18" x14ac:dyDescent="0.3">
      <c r="A566" s="1">
        <v>44471</v>
      </c>
      <c r="B566">
        <f>(B$568-B$565)/3+B565</f>
        <v>92540.666666666672</v>
      </c>
      <c r="C566">
        <f t="shared" si="292"/>
        <v>27.666666666671517</v>
      </c>
      <c r="D566">
        <f t="shared" si="272"/>
        <v>40.1875</v>
      </c>
      <c r="E566">
        <f t="shared" si="273"/>
        <v>1220.6666666666715</v>
      </c>
      <c r="F566" s="5">
        <v>1936</v>
      </c>
      <c r="G566">
        <f t="shared" si="407"/>
        <v>0</v>
      </c>
      <c r="H566">
        <f t="shared" si="408"/>
        <v>11</v>
      </c>
      <c r="I566" s="5">
        <v>88894</v>
      </c>
      <c r="J566">
        <f t="shared" si="363"/>
        <v>41</v>
      </c>
      <c r="K566">
        <f t="shared" si="253"/>
        <v>1710.6666666666715</v>
      </c>
      <c r="L566">
        <f t="shared" si="438"/>
        <v>1708.5144843123885</v>
      </c>
      <c r="M566">
        <f t="shared" si="439"/>
        <v>0.99226604795050555</v>
      </c>
      <c r="N566">
        <f t="shared" si="440"/>
        <v>0.99022098997123242</v>
      </c>
      <c r="O566">
        <f t="shared" si="441"/>
        <v>0.82300611102415311</v>
      </c>
      <c r="P566">
        <f t="shared" si="442"/>
        <v>0.87671901502118488</v>
      </c>
      <c r="Q566" s="6">
        <f t="shared" si="443"/>
        <v>-0.17699388897584689</v>
      </c>
      <c r="R566" s="6">
        <f t="shared" si="444"/>
        <v>-0.12328098497881512</v>
      </c>
    </row>
    <row r="567" spans="1:18" x14ac:dyDescent="0.3">
      <c r="A567" s="1">
        <v>44472</v>
      </c>
      <c r="B567">
        <f>(B$568-B$565)/3+B566</f>
        <v>92568.333333333343</v>
      </c>
      <c r="C567">
        <f t="shared" si="292"/>
        <v>27.666666666671517</v>
      </c>
      <c r="D567">
        <f t="shared" si="272"/>
        <v>34.33333333333394</v>
      </c>
      <c r="E567">
        <f t="shared" si="273"/>
        <v>930.33333333334303</v>
      </c>
      <c r="F567">
        <f>(F566+F568)/2</f>
        <v>1937.5</v>
      </c>
      <c r="G567">
        <f t="shared" si="407"/>
        <v>1.5</v>
      </c>
      <c r="H567">
        <f t="shared" si="408"/>
        <v>9.5</v>
      </c>
      <c r="I567">
        <f>(I566+I568)/2</f>
        <v>88942.5</v>
      </c>
      <c r="J567">
        <f t="shared" si="363"/>
        <v>48.5</v>
      </c>
      <c r="K567">
        <f t="shared" si="253"/>
        <v>1688.333333333343</v>
      </c>
      <c r="L567">
        <f t="shared" si="438"/>
        <v>1688.0895868497028</v>
      </c>
      <c r="M567">
        <f t="shared" si="439"/>
        <v>0.98694466095089917</v>
      </c>
      <c r="N567">
        <f t="shared" si="440"/>
        <v>0.98804523013985102</v>
      </c>
      <c r="O567">
        <f t="shared" si="441"/>
        <v>0.86129513439348793</v>
      </c>
      <c r="P567">
        <f t="shared" si="442"/>
        <v>0.89465051728490508</v>
      </c>
      <c r="Q567" s="6">
        <f t="shared" si="443"/>
        <v>-0.13870486560651207</v>
      </c>
      <c r="R567" s="6">
        <f t="shared" si="444"/>
        <v>-0.10534948271509492</v>
      </c>
    </row>
    <row r="568" spans="1:18" x14ac:dyDescent="0.3">
      <c r="A568" s="1">
        <v>44473</v>
      </c>
      <c r="B568" s="5">
        <v>92596</v>
      </c>
      <c r="C568">
        <f t="shared" si="292"/>
        <v>27.666666666656965</v>
      </c>
      <c r="D568">
        <f t="shared" si="272"/>
        <v>31.202380952381645</v>
      </c>
      <c r="E568">
        <f t="shared" si="273"/>
        <v>640</v>
      </c>
      <c r="F568" s="5">
        <v>1939</v>
      </c>
      <c r="G568">
        <f t="shared" si="407"/>
        <v>1.5</v>
      </c>
      <c r="H568">
        <f t="shared" si="408"/>
        <v>8</v>
      </c>
      <c r="I568" s="5">
        <v>88991</v>
      </c>
      <c r="J568">
        <f t="shared" si="363"/>
        <v>48.5</v>
      </c>
      <c r="K568">
        <f t="shared" ref="K568:K624" si="445">B568-F568-I568</f>
        <v>1666</v>
      </c>
      <c r="L568">
        <f t="shared" si="438"/>
        <v>1663.7952826652338</v>
      </c>
      <c r="M568">
        <f t="shared" si="439"/>
        <v>0.98677196446198845</v>
      </c>
      <c r="N568">
        <f t="shared" si="440"/>
        <v>0.98560840350315371</v>
      </c>
      <c r="O568">
        <f t="shared" si="441"/>
        <v>0.89922519054993744</v>
      </c>
      <c r="P568">
        <f t="shared" si="442"/>
        <v>0.91384241664383026</v>
      </c>
      <c r="Q568" s="6">
        <f t="shared" si="443"/>
        <v>-0.10077480945006256</v>
      </c>
      <c r="R568" s="6">
        <f t="shared" si="444"/>
        <v>-8.6157583356169742E-2</v>
      </c>
    </row>
    <row r="569" spans="1:18" x14ac:dyDescent="0.3">
      <c r="A569" s="1">
        <v>44474</v>
      </c>
      <c r="B569" s="5">
        <v>92624</v>
      </c>
      <c r="C569">
        <f t="shared" si="292"/>
        <v>28</v>
      </c>
      <c r="D569">
        <f t="shared" si="272"/>
        <v>28.071428571427532</v>
      </c>
      <c r="E569">
        <f t="shared" si="273"/>
        <v>650</v>
      </c>
      <c r="F569" s="5">
        <v>1939</v>
      </c>
      <c r="G569">
        <f t="shared" si="407"/>
        <v>0</v>
      </c>
      <c r="H569">
        <f t="shared" si="408"/>
        <v>6</v>
      </c>
      <c r="I569" s="5">
        <v>89042</v>
      </c>
      <c r="J569">
        <f t="shared" si="363"/>
        <v>51</v>
      </c>
      <c r="K569">
        <f t="shared" si="445"/>
        <v>1643</v>
      </c>
      <c r="L569">
        <f t="shared" si="438"/>
        <v>1651.2857336162454</v>
      </c>
      <c r="M569">
        <f t="shared" si="439"/>
        <v>0.98619447779111646</v>
      </c>
      <c r="N569">
        <f t="shared" si="440"/>
        <v>0.99248131715522758</v>
      </c>
      <c r="O569">
        <f t="shared" si="441"/>
        <v>0.9125915187290593</v>
      </c>
      <c r="P569">
        <f t="shared" si="442"/>
        <v>0.93352272727272723</v>
      </c>
      <c r="Q569" s="6">
        <f t="shared" si="443"/>
        <v>-8.7408481270940697E-2</v>
      </c>
      <c r="R569" s="6">
        <f t="shared" si="444"/>
        <v>-6.6477272727272774E-2</v>
      </c>
    </row>
    <row r="570" spans="1:18" x14ac:dyDescent="0.3">
      <c r="A570" s="1">
        <v>44475</v>
      </c>
      <c r="B570">
        <f>(B569+B571)/2</f>
        <v>92641.5</v>
      </c>
      <c r="C570">
        <f t="shared" si="292"/>
        <v>17.5</v>
      </c>
      <c r="D570">
        <f t="shared" si="272"/>
        <v>29.523809523807358</v>
      </c>
      <c r="E570">
        <f t="shared" si="273"/>
        <v>618.07142857143481</v>
      </c>
      <c r="F570" s="5">
        <v>1939</v>
      </c>
      <c r="G570">
        <f t="shared" si="407"/>
        <v>0</v>
      </c>
      <c r="H570">
        <f t="shared" si="408"/>
        <v>3</v>
      </c>
      <c r="I570">
        <f>(I569+I571)/2</f>
        <v>89082</v>
      </c>
      <c r="J570">
        <f t="shared" si="363"/>
        <v>40</v>
      </c>
      <c r="K570">
        <f t="shared" si="445"/>
        <v>1620.5</v>
      </c>
      <c r="L570">
        <f t="shared" ref="L570:L571" si="446">GEOMEAN(K567:K573)</f>
        <v>1646.1221771857895</v>
      </c>
      <c r="M570">
        <f t="shared" ref="M570:M571" si="447">K570/K569</f>
        <v>0.9863055386488131</v>
      </c>
      <c r="N570">
        <f t="shared" ref="N570:N571" si="448">L570/L569</f>
        <v>0.99687300851370653</v>
      </c>
      <c r="O570">
        <f t="shared" ref="O570:O571" si="449">L570/L563</f>
        <v>0.92699856469298458</v>
      </c>
      <c r="P570">
        <f t="shared" ref="P570:P571" si="450">K570/K563</f>
        <v>0.91925876902713688</v>
      </c>
      <c r="Q570" s="6">
        <f t="shared" ref="Q570:Q571" si="451">O570-1</f>
        <v>-7.3001435307015416E-2</v>
      </c>
      <c r="R570" s="6">
        <f t="shared" ref="R570:R571" si="452">P570-1</f>
        <v>-8.0741230972863121E-2</v>
      </c>
    </row>
    <row r="571" spans="1:18" x14ac:dyDescent="0.3">
      <c r="A571" s="1">
        <v>44476</v>
      </c>
      <c r="B571" s="5">
        <v>92659</v>
      </c>
      <c r="C571">
        <f t="shared" si="292"/>
        <v>17.5</v>
      </c>
      <c r="D571">
        <f t="shared" si="272"/>
        <v>30.976190476187185</v>
      </c>
      <c r="E571">
        <f t="shared" si="273"/>
        <v>586.14285714286962</v>
      </c>
      <c r="F571" s="5">
        <v>1939</v>
      </c>
      <c r="G571">
        <f t="shared" si="407"/>
        <v>0</v>
      </c>
      <c r="H571">
        <f t="shared" si="408"/>
        <v>3</v>
      </c>
      <c r="I571" s="5">
        <v>89122</v>
      </c>
      <c r="J571">
        <f t="shared" si="363"/>
        <v>40</v>
      </c>
      <c r="K571">
        <f t="shared" si="445"/>
        <v>1598</v>
      </c>
      <c r="L571">
        <f t="shared" si="446"/>
        <v>1641.1925047704481</v>
      </c>
      <c r="M571">
        <f t="shared" si="447"/>
        <v>0.98611539648256707</v>
      </c>
      <c r="N571">
        <f t="shared" si="448"/>
        <v>0.99700528157407542</v>
      </c>
      <c r="O571">
        <f t="shared" si="449"/>
        <v>0.93903801760886696</v>
      </c>
      <c r="P571">
        <f t="shared" si="450"/>
        <v>0.90350546551074751</v>
      </c>
      <c r="Q571" s="6">
        <f t="shared" si="451"/>
        <v>-6.0961982391133041E-2</v>
      </c>
      <c r="R571" s="6">
        <f t="shared" si="452"/>
        <v>-9.6494534489252493E-2</v>
      </c>
    </row>
    <row r="572" spans="1:18" x14ac:dyDescent="0.3">
      <c r="A572" s="1">
        <v>44477</v>
      </c>
      <c r="B572">
        <f>(B$578-B$571)/7+B571</f>
        <v>92698.28571428571</v>
      </c>
      <c r="C572">
        <f t="shared" si="292"/>
        <v>39.285714285710128</v>
      </c>
      <c r="D572">
        <f t="shared" si="272"/>
        <v>32.42857142856883</v>
      </c>
      <c r="E572">
        <f t="shared" si="273"/>
        <v>576.00000000001455</v>
      </c>
      <c r="F572" s="5">
        <v>1941</v>
      </c>
      <c r="G572">
        <f t="shared" si="407"/>
        <v>2</v>
      </c>
      <c r="H572">
        <f t="shared" si="408"/>
        <v>5</v>
      </c>
      <c r="I572" s="5">
        <v>89122</v>
      </c>
      <c r="J572">
        <f t="shared" si="363"/>
        <v>0</v>
      </c>
      <c r="K572">
        <f t="shared" si="445"/>
        <v>1635.2857142857101</v>
      </c>
      <c r="L572">
        <f t="shared" ref="L572:L573" si="453">GEOMEAN(K569:K575)</f>
        <v>1636.5003214413607</v>
      </c>
      <c r="M572">
        <f t="shared" ref="M572:M573" si="454">K572/K571</f>
        <v>1.0233327373502568</v>
      </c>
      <c r="N572">
        <f t="shared" ref="N572:N573" si="455">L572/L571</f>
        <v>0.99714099149523983</v>
      </c>
      <c r="O572">
        <f t="shared" ref="O572:O573" si="456">L572/L565</f>
        <v>0.94848301449319705</v>
      </c>
      <c r="P572">
        <f t="shared" ref="P572:P573" si="457">K572/K565</f>
        <v>0.94854159761352097</v>
      </c>
      <c r="Q572" s="6">
        <f t="shared" ref="Q572:Q573" si="458">O572-1</f>
        <v>-5.1516985506802948E-2</v>
      </c>
      <c r="R572" s="6">
        <f t="shared" ref="R572:R573" si="459">P572-1</f>
        <v>-5.145840238647903E-2</v>
      </c>
    </row>
    <row r="573" spans="1:18" x14ac:dyDescent="0.3">
      <c r="A573" s="1">
        <v>44478</v>
      </c>
      <c r="B573">
        <f t="shared" ref="B573:B577" si="460">(B$578-B$571)/7+B572</f>
        <v>92737.57142857142</v>
      </c>
      <c r="C573">
        <f t="shared" si="292"/>
        <v>39.285714285710128</v>
      </c>
      <c r="D573">
        <f t="shared" si="272"/>
        <v>33.839285714282596</v>
      </c>
      <c r="E573">
        <f t="shared" si="273"/>
        <v>565.85714285715949</v>
      </c>
      <c r="F573" s="5">
        <v>1942</v>
      </c>
      <c r="G573">
        <f t="shared" si="407"/>
        <v>1</v>
      </c>
      <c r="H573">
        <f t="shared" si="408"/>
        <v>6</v>
      </c>
      <c r="I573" s="5">
        <v>89122</v>
      </c>
      <c r="J573">
        <f t="shared" si="363"/>
        <v>0</v>
      </c>
      <c r="K573">
        <f t="shared" si="445"/>
        <v>1673.5714285714203</v>
      </c>
      <c r="L573">
        <f t="shared" si="453"/>
        <v>1632.1440759465288</v>
      </c>
      <c r="M573">
        <f t="shared" si="454"/>
        <v>1.0234122477504999</v>
      </c>
      <c r="N573">
        <f t="shared" si="455"/>
        <v>0.99733807232558613</v>
      </c>
      <c r="O573">
        <f t="shared" si="456"/>
        <v>0.95530011067094001</v>
      </c>
      <c r="P573">
        <f t="shared" si="457"/>
        <v>0.97831533236832546</v>
      </c>
      <c r="Q573" s="6">
        <f t="shared" si="458"/>
        <v>-4.4699889329059994E-2</v>
      </c>
      <c r="R573" s="6">
        <f t="shared" si="459"/>
        <v>-2.1684667631674537E-2</v>
      </c>
    </row>
    <row r="574" spans="1:18" x14ac:dyDescent="0.3">
      <c r="A574" s="1">
        <v>44479</v>
      </c>
      <c r="B574">
        <f t="shared" si="460"/>
        <v>92776.85714285713</v>
      </c>
      <c r="C574">
        <f t="shared" si="292"/>
        <v>39.285714285710128</v>
      </c>
      <c r="D574">
        <f t="shared" si="272"/>
        <v>36.5625</v>
      </c>
      <c r="E574">
        <f t="shared" si="273"/>
        <v>555.71428571430442</v>
      </c>
      <c r="F574" s="10">
        <f>(F$578-F$573)/5+F573</f>
        <v>1942.6</v>
      </c>
      <c r="G574">
        <f t="shared" si="407"/>
        <v>0.59999999999990905</v>
      </c>
      <c r="H574">
        <f t="shared" si="408"/>
        <v>5.0999999999999091</v>
      </c>
      <c r="I574" s="11">
        <f>(I$578-I$573)/5+I573</f>
        <v>89181</v>
      </c>
      <c r="J574">
        <f t="shared" si="363"/>
        <v>59</v>
      </c>
      <c r="K574">
        <f t="shared" si="445"/>
        <v>1653.2571428571246</v>
      </c>
      <c r="L574">
        <f t="shared" ref="L574:L583" si="461">GEOMEAN(K571:K577)</f>
        <v>1628.0580527830189</v>
      </c>
      <c r="M574">
        <f t="shared" ref="M574:M583" si="462">K574/K573</f>
        <v>0.9878617157490337</v>
      </c>
      <c r="N574">
        <f t="shared" ref="N574:N578" si="463">L574/L573</f>
        <v>0.99749653034696684</v>
      </c>
      <c r="O574">
        <f t="shared" ref="O574:O578" si="464">L574/L567</f>
        <v>0.96443818234865475</v>
      </c>
      <c r="P574">
        <f t="shared" ref="P574:P578" si="465">K574/K567</f>
        <v>0.97922436891833076</v>
      </c>
      <c r="Q574" s="6">
        <f t="shared" ref="Q574:Q578" si="466">O574-1</f>
        <v>-3.5561817651345251E-2</v>
      </c>
      <c r="R574" s="6">
        <f t="shared" ref="R574:R578" si="467">P574-1</f>
        <v>-2.0775631081669244E-2</v>
      </c>
    </row>
    <row r="575" spans="1:18" x14ac:dyDescent="0.3">
      <c r="A575" s="1">
        <v>44480</v>
      </c>
      <c r="B575">
        <f t="shared" si="460"/>
        <v>92816.142857142841</v>
      </c>
      <c r="C575">
        <f t="shared" si="292"/>
        <v>39.285714285710128</v>
      </c>
      <c r="D575">
        <f t="shared" si="272"/>
        <v>38.75</v>
      </c>
      <c r="E575">
        <f t="shared" si="273"/>
        <v>545.57142857144936</v>
      </c>
      <c r="F575" s="10">
        <f t="shared" ref="F575:F577" si="468">(F$578-F$573)/5+F574</f>
        <v>1943.1999999999998</v>
      </c>
      <c r="G575">
        <f t="shared" si="407"/>
        <v>0.59999999999990905</v>
      </c>
      <c r="H575">
        <f t="shared" si="408"/>
        <v>4.1999999999998181</v>
      </c>
      <c r="I575" s="11">
        <f t="shared" ref="I575:I577" si="469">(I$578-I$573)/5+I574</f>
        <v>89240</v>
      </c>
      <c r="J575">
        <f t="shared" si="363"/>
        <v>59</v>
      </c>
      <c r="K575">
        <f t="shared" si="445"/>
        <v>1632.9428571428434</v>
      </c>
      <c r="L575">
        <f t="shared" si="461"/>
        <v>1624.2472463251979</v>
      </c>
      <c r="M575">
        <f t="shared" si="462"/>
        <v>0.98771256739942193</v>
      </c>
      <c r="N575">
        <f t="shared" si="463"/>
        <v>0.99765929325965574</v>
      </c>
      <c r="O575">
        <f t="shared" si="464"/>
        <v>0.97623022690827455</v>
      </c>
      <c r="P575">
        <f t="shared" si="465"/>
        <v>0.98015777739666476</v>
      </c>
      <c r="Q575" s="6">
        <f t="shared" si="466"/>
        <v>-2.3769773091725455E-2</v>
      </c>
      <c r="R575" s="6">
        <f t="shared" si="467"/>
        <v>-1.9842222603335236E-2</v>
      </c>
    </row>
    <row r="576" spans="1:18" x14ac:dyDescent="0.3">
      <c r="A576" s="1">
        <v>44481</v>
      </c>
      <c r="B576">
        <f t="shared" si="460"/>
        <v>92855.428571428551</v>
      </c>
      <c r="C576">
        <f t="shared" si="292"/>
        <v>39.285714285710128</v>
      </c>
      <c r="D576">
        <f t="shared" si="272"/>
        <v>38.214285714286234</v>
      </c>
      <c r="E576">
        <f t="shared" si="273"/>
        <v>535.42857142855064</v>
      </c>
      <c r="F576" s="10">
        <f t="shared" si="468"/>
        <v>1943.7999999999997</v>
      </c>
      <c r="G576">
        <f t="shared" si="407"/>
        <v>0.59999999999990905</v>
      </c>
      <c r="H576">
        <f t="shared" si="408"/>
        <v>4.7999999999997272</v>
      </c>
      <c r="I576" s="11">
        <f t="shared" si="469"/>
        <v>89299</v>
      </c>
      <c r="J576">
        <f t="shared" si="363"/>
        <v>59</v>
      </c>
      <c r="K576">
        <f t="shared" si="445"/>
        <v>1612.6285714285477</v>
      </c>
      <c r="L576">
        <f t="shared" si="461"/>
        <v>1614.232755288798</v>
      </c>
      <c r="M576">
        <f t="shared" si="462"/>
        <v>0.98755970815179683</v>
      </c>
      <c r="N576">
        <f t="shared" si="463"/>
        <v>0.99383438016653103</v>
      </c>
      <c r="O576">
        <f t="shared" si="464"/>
        <v>0.977561134591587</v>
      </c>
      <c r="P576">
        <f t="shared" si="465"/>
        <v>0.9815146508999073</v>
      </c>
      <c r="Q576" s="6">
        <f t="shared" si="466"/>
        <v>-2.2438865408413E-2</v>
      </c>
      <c r="R576" s="6">
        <f t="shared" si="467"/>
        <v>-1.8485349100092696E-2</v>
      </c>
    </row>
    <row r="577" spans="1:18" x14ac:dyDescent="0.3">
      <c r="A577" s="1">
        <v>44482</v>
      </c>
      <c r="B577">
        <f t="shared" si="460"/>
        <v>92894.714285714261</v>
      </c>
      <c r="C577">
        <f t="shared" si="292"/>
        <v>39.285714285710128</v>
      </c>
      <c r="D577">
        <f t="shared" si="272"/>
        <v>37.678571428572468</v>
      </c>
      <c r="E577">
        <f t="shared" si="273"/>
        <v>510.38095238093229</v>
      </c>
      <c r="F577" s="10">
        <f t="shared" si="468"/>
        <v>1944.3999999999996</v>
      </c>
      <c r="G577">
        <f t="shared" si="407"/>
        <v>0.59999999999990905</v>
      </c>
      <c r="H577">
        <f t="shared" si="408"/>
        <v>5.3999999999996362</v>
      </c>
      <c r="I577" s="11">
        <f t="shared" si="469"/>
        <v>89358</v>
      </c>
      <c r="J577">
        <f t="shared" si="363"/>
        <v>59</v>
      </c>
      <c r="K577">
        <f t="shared" si="445"/>
        <v>1592.3142857142666</v>
      </c>
      <c r="L577">
        <f t="shared" si="461"/>
        <v>1597.9619049167902</v>
      </c>
      <c r="M577">
        <f t="shared" si="462"/>
        <v>0.98740299776762253</v>
      </c>
      <c r="N577">
        <f t="shared" si="463"/>
        <v>0.98992038148234895</v>
      </c>
      <c r="O577">
        <f t="shared" si="464"/>
        <v>0.97074319698958544</v>
      </c>
      <c r="P577">
        <f t="shared" si="465"/>
        <v>0.98260677921275319</v>
      </c>
      <c r="Q577" s="6">
        <f t="shared" si="466"/>
        <v>-2.9256803010414556E-2</v>
      </c>
      <c r="R577" s="6">
        <f t="shared" si="467"/>
        <v>-1.739322078724681E-2</v>
      </c>
    </row>
    <row r="578" spans="1:18" x14ac:dyDescent="0.3">
      <c r="A578" s="1">
        <v>44483</v>
      </c>
      <c r="B578" s="5">
        <v>92934</v>
      </c>
      <c r="C578">
        <f t="shared" si="292"/>
        <v>39.285714285739232</v>
      </c>
      <c r="D578">
        <f t="shared" ref="D578:D643" si="470">AVERAGE(C575:C582)</f>
        <v>37.142857142858702</v>
      </c>
      <c r="E578">
        <f t="shared" ref="E578:E643" si="471">SUM(C565:C578)</f>
        <v>485.33333333334303</v>
      </c>
      <c r="F578">
        <v>1945</v>
      </c>
      <c r="G578">
        <f t="shared" si="407"/>
        <v>0.6000000000003638</v>
      </c>
      <c r="H578">
        <f t="shared" si="408"/>
        <v>6</v>
      </c>
      <c r="I578" s="5">
        <v>89417</v>
      </c>
      <c r="J578">
        <f t="shared" si="363"/>
        <v>59</v>
      </c>
      <c r="K578">
        <f t="shared" si="445"/>
        <v>1572</v>
      </c>
      <c r="L578">
        <f t="shared" si="461"/>
        <v>1585.9208710459877</v>
      </c>
      <c r="M578">
        <f t="shared" si="462"/>
        <v>0.98724228885181786</v>
      </c>
      <c r="N578">
        <f t="shared" si="463"/>
        <v>0.99246475536509771</v>
      </c>
      <c r="O578">
        <f t="shared" si="464"/>
        <v>0.96632227263785175</v>
      </c>
      <c r="P578">
        <f t="shared" si="465"/>
        <v>0.98372966207759704</v>
      </c>
      <c r="Q578" s="6">
        <f t="shared" si="466"/>
        <v>-3.3677727362148246E-2</v>
      </c>
      <c r="R578" s="6">
        <f t="shared" si="467"/>
        <v>-1.6270337922402955E-2</v>
      </c>
    </row>
    <row r="579" spans="1:18" x14ac:dyDescent="0.3">
      <c r="A579" s="1">
        <v>44484</v>
      </c>
      <c r="B579">
        <f>(B$583-B$578)/5+B578</f>
        <v>92969</v>
      </c>
      <c r="C579">
        <f t="shared" si="292"/>
        <v>35</v>
      </c>
      <c r="D579">
        <f t="shared" si="470"/>
        <v>36.607142857144936</v>
      </c>
      <c r="E579">
        <f t="shared" si="471"/>
        <v>456</v>
      </c>
      <c r="F579">
        <v>1946</v>
      </c>
      <c r="G579">
        <f t="shared" si="407"/>
        <v>1</v>
      </c>
      <c r="H579">
        <f t="shared" si="408"/>
        <v>5</v>
      </c>
      <c r="I579">
        <v>89457</v>
      </c>
      <c r="J579">
        <f t="shared" si="363"/>
        <v>40</v>
      </c>
      <c r="K579">
        <f t="shared" si="445"/>
        <v>1566</v>
      </c>
      <c r="L579">
        <f t="shared" si="461"/>
        <v>1578.0427280644074</v>
      </c>
      <c r="M579">
        <f t="shared" si="462"/>
        <v>0.99618320610687028</v>
      </c>
      <c r="N579">
        <f t="shared" ref="N579:N583" si="472">L579/L578</f>
        <v>0.99503244889110742</v>
      </c>
      <c r="O579">
        <f t="shared" ref="O579:O583" si="473">L579/L572</f>
        <v>0.96427889893387475</v>
      </c>
      <c r="P579">
        <f t="shared" ref="P579:P583" si="474">K579/K572</f>
        <v>0.95763082030226498</v>
      </c>
      <c r="Q579" s="6">
        <f t="shared" ref="Q579:Q583" si="475">O579-1</f>
        <v>-3.5721101066125249E-2</v>
      </c>
      <c r="R579" s="6">
        <f t="shared" ref="R579:R583" si="476">P579-1</f>
        <v>-4.2369179697735015E-2</v>
      </c>
    </row>
    <row r="580" spans="1:18" x14ac:dyDescent="0.3">
      <c r="A580" s="1">
        <v>44485</v>
      </c>
      <c r="B580">
        <f t="shared" ref="B580:B582" si="477">(B$583-B$578)/5+B579</f>
        <v>93004</v>
      </c>
      <c r="C580">
        <f t="shared" si="292"/>
        <v>35</v>
      </c>
      <c r="D580">
        <f t="shared" si="470"/>
        <v>35.07142857143117</v>
      </c>
      <c r="E580">
        <f t="shared" si="471"/>
        <v>463.33333333332848</v>
      </c>
      <c r="F580">
        <v>1946</v>
      </c>
      <c r="G580">
        <f t="shared" si="407"/>
        <v>0</v>
      </c>
      <c r="H580">
        <f t="shared" si="408"/>
        <v>4</v>
      </c>
      <c r="I580">
        <v>89499</v>
      </c>
      <c r="J580">
        <f t="shared" si="363"/>
        <v>42</v>
      </c>
      <c r="K580">
        <f t="shared" si="445"/>
        <v>1559</v>
      </c>
      <c r="L580">
        <f t="shared" si="461"/>
        <v>1573.4414173322714</v>
      </c>
      <c r="M580">
        <f t="shared" si="462"/>
        <v>0.99553001277139208</v>
      </c>
      <c r="N580">
        <f t="shared" si="472"/>
        <v>0.99708416594157767</v>
      </c>
      <c r="O580">
        <f t="shared" si="473"/>
        <v>0.96403340888872568</v>
      </c>
      <c r="P580">
        <f t="shared" si="474"/>
        <v>0.93154075970977845</v>
      </c>
      <c r="Q580" s="6">
        <f t="shared" si="475"/>
        <v>-3.5966591111274315E-2</v>
      </c>
      <c r="R580" s="6">
        <f t="shared" si="476"/>
        <v>-6.8459240290221546E-2</v>
      </c>
    </row>
    <row r="581" spans="1:18" x14ac:dyDescent="0.3">
      <c r="A581" s="1">
        <v>44486</v>
      </c>
      <c r="B581">
        <f t="shared" si="477"/>
        <v>93039</v>
      </c>
      <c r="C581">
        <f t="shared" si="292"/>
        <v>35</v>
      </c>
      <c r="D581">
        <f t="shared" si="470"/>
        <v>34.160714285717404</v>
      </c>
      <c r="E581">
        <f t="shared" si="471"/>
        <v>470.66666666665697</v>
      </c>
      <c r="F581">
        <v>1947</v>
      </c>
      <c r="G581">
        <f t="shared" si="407"/>
        <v>1</v>
      </c>
      <c r="H581">
        <f t="shared" si="408"/>
        <v>4.4000000000000909</v>
      </c>
      <c r="I581">
        <f>AVERAGE(I580,I582)</f>
        <v>89524</v>
      </c>
      <c r="J581">
        <f t="shared" si="363"/>
        <v>25</v>
      </c>
      <c r="K581">
        <f t="shared" si="445"/>
        <v>1568</v>
      </c>
      <c r="L581">
        <f t="shared" si="461"/>
        <v>1570.9857973180624</v>
      </c>
      <c r="M581">
        <f t="shared" si="462"/>
        <v>1.0057729313662604</v>
      </c>
      <c r="N581">
        <f t="shared" si="472"/>
        <v>0.99843933178117783</v>
      </c>
      <c r="O581">
        <f t="shared" si="473"/>
        <v>0.96494458206364531</v>
      </c>
      <c r="P581">
        <f t="shared" si="474"/>
        <v>0.94843080326283369</v>
      </c>
      <c r="Q581" s="6">
        <f t="shared" si="475"/>
        <v>-3.5055417936354694E-2</v>
      </c>
      <c r="R581" s="6">
        <f t="shared" si="476"/>
        <v>-5.1569196737166312E-2</v>
      </c>
    </row>
    <row r="582" spans="1:18" x14ac:dyDescent="0.3">
      <c r="A582" s="1">
        <v>44487</v>
      </c>
      <c r="B582">
        <f t="shared" si="477"/>
        <v>93074</v>
      </c>
      <c r="C582">
        <f t="shared" si="292"/>
        <v>35</v>
      </c>
      <c r="D582">
        <f t="shared" si="470"/>
        <v>32.625</v>
      </c>
      <c r="E582">
        <f t="shared" si="471"/>
        <v>478</v>
      </c>
      <c r="F582">
        <v>1948</v>
      </c>
      <c r="G582">
        <f t="shared" si="407"/>
        <v>1</v>
      </c>
      <c r="H582">
        <f t="shared" si="408"/>
        <v>4.8000000000001819</v>
      </c>
      <c r="I582">
        <v>89549</v>
      </c>
      <c r="J582">
        <f t="shared" si="363"/>
        <v>25</v>
      </c>
      <c r="K582">
        <f t="shared" si="445"/>
        <v>1577</v>
      </c>
      <c r="L582">
        <f t="shared" si="461"/>
        <v>1570.8429934048504</v>
      </c>
      <c r="M582">
        <f t="shared" si="462"/>
        <v>1.0057397959183674</v>
      </c>
      <c r="N582">
        <f t="shared" si="472"/>
        <v>0.99990909916979787</v>
      </c>
      <c r="O582">
        <f t="shared" si="473"/>
        <v>0.96712061353887302</v>
      </c>
      <c r="P582">
        <f t="shared" si="474"/>
        <v>0.96574108095813804</v>
      </c>
      <c r="Q582" s="6">
        <f t="shared" si="475"/>
        <v>-3.287938646112698E-2</v>
      </c>
      <c r="R582" s="6">
        <f t="shared" si="476"/>
        <v>-3.4258919041861957E-2</v>
      </c>
    </row>
    <row r="583" spans="1:18" x14ac:dyDescent="0.3">
      <c r="A583" s="1">
        <v>44488</v>
      </c>
      <c r="B583">
        <v>93109</v>
      </c>
      <c r="C583">
        <f t="shared" ref="C583:C650" si="478">B583-B582</f>
        <v>35</v>
      </c>
      <c r="D583">
        <f t="shared" si="470"/>
        <v>31.875</v>
      </c>
      <c r="E583">
        <f t="shared" si="471"/>
        <v>485</v>
      </c>
      <c r="F583">
        <v>1948</v>
      </c>
      <c r="G583">
        <f t="shared" si="407"/>
        <v>0</v>
      </c>
      <c r="H583">
        <f t="shared" si="408"/>
        <v>4.2000000000002728</v>
      </c>
      <c r="I583">
        <v>89581</v>
      </c>
      <c r="J583">
        <f t="shared" si="363"/>
        <v>32</v>
      </c>
      <c r="K583">
        <f t="shared" si="445"/>
        <v>1580</v>
      </c>
      <c r="L583">
        <f t="shared" si="461"/>
        <v>1561.3584825462635</v>
      </c>
      <c r="M583">
        <f t="shared" si="462"/>
        <v>1.0019023462270134</v>
      </c>
      <c r="N583">
        <f t="shared" si="472"/>
        <v>0.99396215223392315</v>
      </c>
      <c r="O583">
        <f t="shared" si="473"/>
        <v>0.96724495115757025</v>
      </c>
      <c r="P583">
        <f t="shared" si="474"/>
        <v>0.97976684029624772</v>
      </c>
      <c r="Q583" s="6">
        <f t="shared" si="475"/>
        <v>-3.2755048842429746E-2</v>
      </c>
      <c r="R583" s="6">
        <f t="shared" si="476"/>
        <v>-2.0233159703752279E-2</v>
      </c>
    </row>
    <row r="584" spans="1:18" x14ac:dyDescent="0.3">
      <c r="A584" s="1">
        <v>44489</v>
      </c>
      <c r="B584" s="5">
        <v>93136</v>
      </c>
      <c r="C584">
        <f t="shared" si="478"/>
        <v>27</v>
      </c>
      <c r="D584">
        <f t="shared" si="470"/>
        <v>31.08333333333394</v>
      </c>
      <c r="E584">
        <f t="shared" si="471"/>
        <v>494.5</v>
      </c>
      <c r="F584" s="5">
        <v>1950</v>
      </c>
      <c r="G584">
        <f t="shared" si="407"/>
        <v>2</v>
      </c>
      <c r="H584">
        <f t="shared" si="408"/>
        <v>5.6000000000003638</v>
      </c>
      <c r="I584" s="5">
        <v>89611</v>
      </c>
      <c r="J584">
        <f t="shared" si="363"/>
        <v>30</v>
      </c>
      <c r="K584">
        <f t="shared" si="445"/>
        <v>1575</v>
      </c>
      <c r="L584">
        <f t="shared" ref="L584" si="479">GEOMEAN(K581:K587)</f>
        <v>1553.6627357774801</v>
      </c>
      <c r="M584">
        <f t="shared" ref="M584" si="480">K584/K583</f>
        <v>0.99683544303797467</v>
      </c>
      <c r="N584">
        <f t="shared" ref="N584" si="481">L584/L583</f>
        <v>0.99507112117120389</v>
      </c>
      <c r="O584">
        <f t="shared" ref="O584" si="482">L584/L577</f>
        <v>0.97227770636896571</v>
      </c>
      <c r="P584">
        <f t="shared" ref="P584" si="483">K584/K577</f>
        <v>0.98912633902138236</v>
      </c>
      <c r="Q584" s="6">
        <f t="shared" ref="Q584" si="484">O584-1</f>
        <v>-2.7722293631034289E-2</v>
      </c>
      <c r="R584" s="6">
        <f t="shared" ref="R584" si="485">P584-1</f>
        <v>-1.0873660978617639E-2</v>
      </c>
    </row>
    <row r="585" spans="1:18" x14ac:dyDescent="0.3">
      <c r="A585" s="1">
        <v>44490</v>
      </c>
      <c r="B585" s="5">
        <v>93168</v>
      </c>
      <c r="C585">
        <f t="shared" si="478"/>
        <v>32</v>
      </c>
      <c r="D585">
        <f t="shared" si="470"/>
        <v>30.291666666667879</v>
      </c>
      <c r="E585">
        <f t="shared" si="471"/>
        <v>509</v>
      </c>
      <c r="F585" s="5">
        <v>1951</v>
      </c>
      <c r="G585">
        <f t="shared" si="407"/>
        <v>1</v>
      </c>
      <c r="H585">
        <f t="shared" si="408"/>
        <v>6</v>
      </c>
      <c r="I585" s="5">
        <v>89646</v>
      </c>
      <c r="J585">
        <f t="shared" si="363"/>
        <v>35</v>
      </c>
      <c r="K585">
        <f t="shared" si="445"/>
        <v>1571</v>
      </c>
      <c r="L585">
        <f t="shared" ref="L585" si="486">GEOMEAN(K582:K588)</f>
        <v>1544.196268642037</v>
      </c>
      <c r="M585">
        <f t="shared" ref="M585" si="487">K585/K584</f>
        <v>0.99746031746031749</v>
      </c>
      <c r="N585">
        <f t="shared" ref="N585" si="488">L585/L584</f>
        <v>0.99390699994442111</v>
      </c>
      <c r="O585">
        <f t="shared" ref="O585" si="489">L585/L578</f>
        <v>0.97369061523452216</v>
      </c>
      <c r="P585">
        <f t="shared" ref="P585" si="490">K585/K578</f>
        <v>0.99936386768447838</v>
      </c>
      <c r="Q585" s="6">
        <f t="shared" ref="Q585" si="491">O585-1</f>
        <v>-2.6309384765477839E-2</v>
      </c>
      <c r="R585" s="6">
        <f t="shared" ref="R585" si="492">P585-1</f>
        <v>-6.3613231552162031E-4</v>
      </c>
    </row>
    <row r="586" spans="1:18" x14ac:dyDescent="0.3">
      <c r="A586" s="1">
        <v>44491</v>
      </c>
      <c r="B586">
        <v>93195</v>
      </c>
      <c r="C586">
        <f t="shared" si="478"/>
        <v>27</v>
      </c>
      <c r="D586">
        <f t="shared" si="470"/>
        <v>29.5</v>
      </c>
      <c r="E586">
        <f t="shared" si="471"/>
        <v>496.71428571428987</v>
      </c>
      <c r="F586">
        <v>1951</v>
      </c>
      <c r="G586">
        <f t="shared" si="407"/>
        <v>0</v>
      </c>
      <c r="H586">
        <f t="shared" si="408"/>
        <v>5</v>
      </c>
      <c r="I586" s="5">
        <v>89743</v>
      </c>
      <c r="J586">
        <f t="shared" si="363"/>
        <v>97</v>
      </c>
      <c r="K586">
        <f t="shared" si="445"/>
        <v>1501</v>
      </c>
      <c r="L586">
        <f t="shared" ref="L586:L587" si="493">GEOMEAN(K583:K589)</f>
        <v>1532.9978626392228</v>
      </c>
      <c r="M586">
        <f t="shared" ref="M586:M587" si="494">K586/K585</f>
        <v>0.95544239338001269</v>
      </c>
      <c r="N586">
        <f t="shared" ref="N586:N587" si="495">L586/L585</f>
        <v>0.99274806821501904</v>
      </c>
      <c r="O586">
        <f t="shared" ref="O586:O587" si="496">L586/L579</f>
        <v>0.97145523082227592</v>
      </c>
      <c r="P586">
        <f t="shared" ref="P586:P587" si="497">K586/K579</f>
        <v>0.95849297573435499</v>
      </c>
      <c r="Q586" s="6">
        <f t="shared" ref="Q586:Q587" si="498">O586-1</f>
        <v>-2.8544769177724083E-2</v>
      </c>
      <c r="R586" s="6">
        <f t="shared" ref="R586:R587" si="499">P586-1</f>
        <v>-4.1507024265645009E-2</v>
      </c>
    </row>
    <row r="587" spans="1:18" x14ac:dyDescent="0.3">
      <c r="A587" s="1">
        <v>44492</v>
      </c>
      <c r="B587">
        <v>93224</v>
      </c>
      <c r="C587">
        <f t="shared" si="478"/>
        <v>29</v>
      </c>
      <c r="D587">
        <f t="shared" si="470"/>
        <v>29.20833333333394</v>
      </c>
      <c r="E587">
        <f t="shared" si="471"/>
        <v>486.42857142857974</v>
      </c>
      <c r="F587">
        <v>1951</v>
      </c>
      <c r="G587">
        <f t="shared" si="407"/>
        <v>0</v>
      </c>
      <c r="H587">
        <f t="shared" si="408"/>
        <v>5</v>
      </c>
      <c r="I587" s="5">
        <v>89767</v>
      </c>
      <c r="J587">
        <f t="shared" si="363"/>
        <v>24</v>
      </c>
      <c r="K587">
        <f t="shared" si="445"/>
        <v>1506</v>
      </c>
      <c r="L587">
        <f t="shared" si="493"/>
        <v>1520.9351864531036</v>
      </c>
      <c r="M587">
        <f t="shared" si="494"/>
        <v>1.0033311125916056</v>
      </c>
      <c r="N587">
        <f t="shared" si="495"/>
        <v>0.99213131571798019</v>
      </c>
      <c r="O587">
        <f t="shared" si="496"/>
        <v>0.96662968808321392</v>
      </c>
      <c r="P587">
        <f t="shared" si="497"/>
        <v>0.96600384862091082</v>
      </c>
      <c r="Q587" s="6">
        <f t="shared" si="498"/>
        <v>-3.3370311916786077E-2</v>
      </c>
      <c r="R587" s="6">
        <f t="shared" si="499"/>
        <v>-3.3996151379089179E-2</v>
      </c>
    </row>
    <row r="588" spans="1:18" x14ac:dyDescent="0.3">
      <c r="A588" s="1">
        <v>44493</v>
      </c>
      <c r="B588">
        <f>(B$590-B$587)/3+B587</f>
        <v>93252.666666666672</v>
      </c>
      <c r="C588">
        <f t="shared" si="478"/>
        <v>28.666666666671517</v>
      </c>
      <c r="D588">
        <f t="shared" si="470"/>
        <v>29.916666666667879</v>
      </c>
      <c r="E588">
        <f t="shared" si="471"/>
        <v>475.80952380954113</v>
      </c>
      <c r="F588">
        <v>1951</v>
      </c>
      <c r="G588">
        <f t="shared" si="407"/>
        <v>0</v>
      </c>
      <c r="H588">
        <f t="shared" si="408"/>
        <v>4</v>
      </c>
      <c r="I588">
        <f>(I$590-I$587)/3+I587</f>
        <v>89799.333333333328</v>
      </c>
      <c r="J588">
        <f t="shared" si="363"/>
        <v>32.333333333328483</v>
      </c>
      <c r="K588">
        <f t="shared" si="445"/>
        <v>1502.333333333343</v>
      </c>
      <c r="L588">
        <f t="shared" ref="L588:L590" si="500">GEOMEAN(K585:K591)</f>
        <v>1510.1792250381566</v>
      </c>
      <c r="M588">
        <f t="shared" ref="M588:M590" si="501">K588/K587</f>
        <v>0.99756529437804986</v>
      </c>
      <c r="N588">
        <f t="shared" ref="N588:N590" si="502">L588/L587</f>
        <v>0.9929280606361468</v>
      </c>
      <c r="O588">
        <f t="shared" ref="O588:O590" si="503">L588/L581</f>
        <v>0.96129400254049857</v>
      </c>
      <c r="P588">
        <f t="shared" ref="P588:P590" si="504">K588/K581</f>
        <v>0.95812074829932592</v>
      </c>
      <c r="Q588" s="6">
        <f t="shared" ref="Q588:Q590" si="505">O588-1</f>
        <v>-3.8705997459501429E-2</v>
      </c>
      <c r="R588" s="6">
        <f t="shared" ref="R588:R590" si="506">P588-1</f>
        <v>-4.1879251700674081E-2</v>
      </c>
    </row>
    <row r="589" spans="1:18" x14ac:dyDescent="0.3">
      <c r="A589" s="1">
        <v>44494</v>
      </c>
      <c r="B589">
        <f>(B$590-B$587)/3+B588</f>
        <v>93281.333333333343</v>
      </c>
      <c r="C589">
        <f t="shared" si="478"/>
        <v>28.666666666671517</v>
      </c>
      <c r="D589">
        <f t="shared" si="470"/>
        <v>30</v>
      </c>
      <c r="E589">
        <f t="shared" si="471"/>
        <v>465.19047619050252</v>
      </c>
      <c r="F589">
        <v>1951</v>
      </c>
      <c r="G589">
        <f t="shared" si="407"/>
        <v>0</v>
      </c>
      <c r="H589">
        <f t="shared" si="408"/>
        <v>3</v>
      </c>
      <c r="I589">
        <f>(I$590-I$587)/3+I588</f>
        <v>89831.666666666657</v>
      </c>
      <c r="J589">
        <f t="shared" si="363"/>
        <v>32.333333333328483</v>
      </c>
      <c r="K589">
        <f t="shared" si="445"/>
        <v>1498.6666666666861</v>
      </c>
      <c r="L589">
        <f t="shared" si="500"/>
        <v>1500.425168209789</v>
      </c>
      <c r="M589">
        <f t="shared" si="501"/>
        <v>0.99755935211893254</v>
      </c>
      <c r="N589">
        <f t="shared" si="502"/>
        <v>0.99354112633345149</v>
      </c>
      <c r="O589">
        <f t="shared" si="503"/>
        <v>0.9551719519450963</v>
      </c>
      <c r="P589">
        <f t="shared" si="504"/>
        <v>0.95032762629466461</v>
      </c>
      <c r="Q589" s="6">
        <f t="shared" si="505"/>
        <v>-4.4828048054903702E-2</v>
      </c>
      <c r="R589" s="6">
        <f t="shared" si="506"/>
        <v>-4.9672373705335393E-2</v>
      </c>
    </row>
    <row r="590" spans="1:18" x14ac:dyDescent="0.3">
      <c r="A590" s="1">
        <v>44495</v>
      </c>
      <c r="B590">
        <v>93310</v>
      </c>
      <c r="C590">
        <f t="shared" si="478"/>
        <v>28.666666666656965</v>
      </c>
      <c r="D590">
        <f t="shared" si="470"/>
        <v>32.75</v>
      </c>
      <c r="E590">
        <f t="shared" si="471"/>
        <v>454.57142857144936</v>
      </c>
      <c r="F590">
        <v>1951</v>
      </c>
      <c r="G590">
        <f t="shared" si="407"/>
        <v>0</v>
      </c>
      <c r="H590">
        <f t="shared" si="408"/>
        <v>3</v>
      </c>
      <c r="I590" s="5">
        <v>89864</v>
      </c>
      <c r="J590">
        <f t="shared" si="363"/>
        <v>32.333333333343035</v>
      </c>
      <c r="K590">
        <f t="shared" si="445"/>
        <v>1495</v>
      </c>
      <c r="L590">
        <f t="shared" si="500"/>
        <v>1500.9957266415399</v>
      </c>
      <c r="M590">
        <f t="shared" si="501"/>
        <v>0.99755338078290523</v>
      </c>
      <c r="N590">
        <f t="shared" si="502"/>
        <v>1.0003802645035818</v>
      </c>
      <c r="O590">
        <f t="shared" si="503"/>
        <v>0.96133959204148689</v>
      </c>
      <c r="P590">
        <f t="shared" si="504"/>
        <v>0.94620253164556967</v>
      </c>
      <c r="Q590" s="6">
        <f t="shared" si="505"/>
        <v>-3.866040795851311E-2</v>
      </c>
      <c r="R590" s="6">
        <f t="shared" si="506"/>
        <v>-5.3797468354430333E-2</v>
      </c>
    </row>
    <row r="591" spans="1:18" x14ac:dyDescent="0.3">
      <c r="A591" s="1">
        <v>44496</v>
      </c>
      <c r="B591">
        <f>(B$593-B$590)/3+B590</f>
        <v>93342.666666666672</v>
      </c>
      <c r="C591">
        <f t="shared" si="478"/>
        <v>32.666666666671517</v>
      </c>
      <c r="D591">
        <f t="shared" si="470"/>
        <v>31.5625</v>
      </c>
      <c r="E591">
        <f t="shared" si="471"/>
        <v>447.95238095241075</v>
      </c>
      <c r="F591" s="5">
        <v>1951</v>
      </c>
      <c r="G591">
        <f t="shared" ref="G591:G655" si="507">F591-F590</f>
        <v>0</v>
      </c>
      <c r="H591">
        <f t="shared" ref="H591:H655" si="508">SUM(G585:G591)</f>
        <v>1</v>
      </c>
      <c r="I591">
        <f>(I$593-I$590)/3+I590</f>
        <v>89893</v>
      </c>
      <c r="J591">
        <f t="shared" si="363"/>
        <v>29</v>
      </c>
      <c r="K591">
        <f t="shared" si="445"/>
        <v>1498.6666666666715</v>
      </c>
      <c r="L591">
        <f t="shared" ref="L591:L593" si="509">GEOMEAN(K588:K594)</f>
        <v>1502.4155157978043</v>
      </c>
      <c r="M591">
        <f t="shared" ref="M591:M593" si="510">K591/K590</f>
        <v>1.0024526198439274</v>
      </c>
      <c r="N591">
        <f t="shared" ref="N591:N593" si="511">L591/L590</f>
        <v>1.0009458982001509</v>
      </c>
      <c r="O591">
        <f t="shared" ref="O591:O593" si="512">L591/L584</f>
        <v>0.96701522228758952</v>
      </c>
      <c r="P591">
        <f t="shared" ref="P591:P593" si="513">K591/K584</f>
        <v>0.95153439153439456</v>
      </c>
      <c r="Q591" s="6">
        <f t="shared" ref="Q591:Q593" si="514">O591-1</f>
        <v>-3.2984777712410485E-2</v>
      </c>
      <c r="R591" s="6">
        <f t="shared" ref="R591:R593" si="515">P591-1</f>
        <v>-4.8465608465605436E-2</v>
      </c>
    </row>
    <row r="592" spans="1:18" x14ac:dyDescent="0.3">
      <c r="A592" s="1">
        <v>44497</v>
      </c>
      <c r="B592">
        <f>(B$593-B$590)/3+B591</f>
        <v>93375.333333333343</v>
      </c>
      <c r="C592">
        <f t="shared" si="478"/>
        <v>32.666666666671517</v>
      </c>
      <c r="D592">
        <f t="shared" si="470"/>
        <v>30.41666666666606</v>
      </c>
      <c r="E592">
        <f t="shared" si="471"/>
        <v>441.33333333334303</v>
      </c>
      <c r="F592" s="5">
        <v>1952</v>
      </c>
      <c r="G592">
        <f t="shared" si="507"/>
        <v>1</v>
      </c>
      <c r="H592">
        <f t="shared" si="508"/>
        <v>1</v>
      </c>
      <c r="I592">
        <f>(I$593-I$590)/3+I591</f>
        <v>89922</v>
      </c>
      <c r="J592">
        <f t="shared" si="363"/>
        <v>29</v>
      </c>
      <c r="K592">
        <f t="shared" si="445"/>
        <v>1501.333333333343</v>
      </c>
      <c r="L592">
        <f t="shared" si="509"/>
        <v>1502.117703428738</v>
      </c>
      <c r="M592">
        <f t="shared" si="510"/>
        <v>1.0017793594306081</v>
      </c>
      <c r="N592">
        <f t="shared" si="511"/>
        <v>0.999801777626805</v>
      </c>
      <c r="O592">
        <f t="shared" si="512"/>
        <v>0.97275050712931532</v>
      </c>
      <c r="P592">
        <f t="shared" si="513"/>
        <v>0.95565457245916174</v>
      </c>
      <c r="Q592" s="6">
        <f t="shared" si="514"/>
        <v>-2.7249492870684677E-2</v>
      </c>
      <c r="R592" s="6">
        <f t="shared" si="515"/>
        <v>-4.4345427540838256E-2</v>
      </c>
    </row>
    <row r="593" spans="1:18" x14ac:dyDescent="0.3">
      <c r="A593" s="1">
        <v>44498</v>
      </c>
      <c r="B593" s="5">
        <v>93408</v>
      </c>
      <c r="C593">
        <f t="shared" si="478"/>
        <v>32.666666666656965</v>
      </c>
      <c r="D593">
        <f t="shared" si="470"/>
        <v>29.270833333332121</v>
      </c>
      <c r="E593">
        <f t="shared" si="471"/>
        <v>439</v>
      </c>
      <c r="F593" s="5">
        <v>1952</v>
      </c>
      <c r="G593">
        <f t="shared" si="507"/>
        <v>0</v>
      </c>
      <c r="H593">
        <f t="shared" si="508"/>
        <v>1</v>
      </c>
      <c r="I593" s="5">
        <v>89951</v>
      </c>
      <c r="J593">
        <f t="shared" si="363"/>
        <v>29</v>
      </c>
      <c r="K593">
        <f t="shared" si="445"/>
        <v>1505</v>
      </c>
      <c r="L593">
        <f t="shared" si="509"/>
        <v>1500.0809674083582</v>
      </c>
      <c r="M593">
        <f t="shared" si="510"/>
        <v>1.0024422735346294</v>
      </c>
      <c r="N593">
        <f t="shared" si="511"/>
        <v>0.9986440902628797</v>
      </c>
      <c r="O593">
        <f t="shared" si="512"/>
        <v>0.97852776182336321</v>
      </c>
      <c r="P593">
        <f t="shared" si="513"/>
        <v>1.0026648900732844</v>
      </c>
      <c r="Q593" s="6">
        <f t="shared" si="514"/>
        <v>-2.1472238176636793E-2</v>
      </c>
      <c r="R593" s="6">
        <f t="shared" si="515"/>
        <v>2.6648900732844094E-3</v>
      </c>
    </row>
    <row r="594" spans="1:18" x14ac:dyDescent="0.3">
      <c r="A594" s="1">
        <v>44499</v>
      </c>
      <c r="B594" s="5">
        <v>93457</v>
      </c>
      <c r="C594">
        <f t="shared" si="478"/>
        <v>49</v>
      </c>
      <c r="D594">
        <f t="shared" si="470"/>
        <v>28.125</v>
      </c>
      <c r="E594">
        <f t="shared" si="471"/>
        <v>453</v>
      </c>
      <c r="F594" s="5">
        <v>1952</v>
      </c>
      <c r="G594">
        <f t="shared" si="507"/>
        <v>0</v>
      </c>
      <c r="H594">
        <f t="shared" si="508"/>
        <v>1</v>
      </c>
      <c r="I594" s="5">
        <v>89989</v>
      </c>
      <c r="J594">
        <f t="shared" si="363"/>
        <v>38</v>
      </c>
      <c r="K594">
        <f t="shared" si="445"/>
        <v>1516</v>
      </c>
      <c r="L594">
        <f t="shared" ref="L594" si="516">GEOMEAN(K591:K597)</f>
        <v>1496.2895958523764</v>
      </c>
      <c r="M594">
        <f t="shared" ref="M594" si="517">K594/K593</f>
        <v>1.0073089700996678</v>
      </c>
      <c r="N594">
        <f t="shared" ref="N594" si="518">L594/L593</f>
        <v>0.99747255538977198</v>
      </c>
      <c r="O594">
        <f t="shared" ref="O594" si="519">L594/L587</f>
        <v>0.98379576538155977</v>
      </c>
      <c r="P594">
        <f t="shared" ref="P594" si="520">K594/K587</f>
        <v>1.0066401062416999</v>
      </c>
      <c r="Q594" s="6">
        <f t="shared" ref="Q594" si="521">O594-1</f>
        <v>-1.6204234618440228E-2</v>
      </c>
      <c r="R594" s="6">
        <f t="shared" ref="R594" si="522">P594-1</f>
        <v>6.6401062416998613E-3</v>
      </c>
    </row>
    <row r="595" spans="1:18" x14ac:dyDescent="0.3">
      <c r="A595" s="1">
        <v>44500</v>
      </c>
      <c r="B595">
        <f>(B$598-B$594)/4+B594</f>
        <v>93476.5</v>
      </c>
      <c r="C595">
        <f t="shared" si="478"/>
        <v>19.5</v>
      </c>
      <c r="D595">
        <f t="shared" si="470"/>
        <v>27.16666666666606</v>
      </c>
      <c r="E595">
        <f t="shared" si="471"/>
        <v>437.5</v>
      </c>
      <c r="F595" s="5">
        <v>1952</v>
      </c>
      <c r="G595">
        <f t="shared" si="507"/>
        <v>0</v>
      </c>
      <c r="H595">
        <f t="shared" si="508"/>
        <v>1</v>
      </c>
      <c r="I595">
        <f>(I$598-I$594)/4+I594</f>
        <v>90024.25</v>
      </c>
      <c r="J595">
        <f t="shared" si="363"/>
        <v>35.25</v>
      </c>
      <c r="K595">
        <f t="shared" si="445"/>
        <v>1500.25</v>
      </c>
      <c r="L595">
        <f t="shared" ref="L595:L599" si="523">GEOMEAN(K592:K598)</f>
        <v>1489.6894328237304</v>
      </c>
      <c r="M595">
        <f t="shared" ref="M595:M599" si="524">K595/K594</f>
        <v>0.98961081794195249</v>
      </c>
      <c r="N595">
        <f t="shared" ref="N595:N599" si="525">L595/L594</f>
        <v>0.99558898020347053</v>
      </c>
      <c r="O595">
        <f t="shared" ref="O595:O599" si="526">L595/L588</f>
        <v>0.98643221157150507</v>
      </c>
      <c r="P595">
        <f t="shared" ref="P595:P599" si="527">K595/K588</f>
        <v>0.99861326824938335</v>
      </c>
      <c r="Q595" s="6">
        <f t="shared" ref="Q595:Q599" si="528">O595-1</f>
        <v>-1.3567788428494931E-2</v>
      </c>
      <c r="R595" s="6">
        <f t="shared" ref="R595:R599" si="529">P595-1</f>
        <v>-1.3867317506166543E-3</v>
      </c>
    </row>
    <row r="596" spans="1:18" x14ac:dyDescent="0.3">
      <c r="A596" s="1">
        <v>44501</v>
      </c>
      <c r="B596">
        <f t="shared" ref="B596:B597" si="530">(B$598-B$594)/4+B595</f>
        <v>93496</v>
      </c>
      <c r="C596">
        <f t="shared" si="478"/>
        <v>19.5</v>
      </c>
      <c r="D596">
        <f t="shared" si="470"/>
        <v>30.083333333332121</v>
      </c>
      <c r="E596">
        <f t="shared" si="471"/>
        <v>422</v>
      </c>
      <c r="F596" s="5">
        <v>1952</v>
      </c>
      <c r="G596">
        <f t="shared" si="507"/>
        <v>0</v>
      </c>
      <c r="H596">
        <f t="shared" si="508"/>
        <v>1</v>
      </c>
      <c r="I596">
        <f t="shared" ref="I596:I597" si="531">(I$598-I$594)/4+I595</f>
        <v>90059.5</v>
      </c>
      <c r="J596">
        <f t="shared" si="363"/>
        <v>35.25</v>
      </c>
      <c r="K596">
        <f t="shared" si="445"/>
        <v>1484.5</v>
      </c>
      <c r="L596">
        <f t="shared" si="523"/>
        <v>1480.5453091562219</v>
      </c>
      <c r="M596">
        <f t="shared" si="524"/>
        <v>0.98950174970838189</v>
      </c>
      <c r="N596">
        <f t="shared" si="525"/>
        <v>0.99386172482261914</v>
      </c>
      <c r="O596">
        <f t="shared" si="526"/>
        <v>0.98675051613717835</v>
      </c>
      <c r="P596">
        <f t="shared" si="527"/>
        <v>0.99054715302489815</v>
      </c>
      <c r="Q596" s="6">
        <f t="shared" si="528"/>
        <v>-1.3249483862821654E-2</v>
      </c>
      <c r="R596" s="6">
        <f t="shared" si="529"/>
        <v>-9.4528469751018473E-3</v>
      </c>
    </row>
    <row r="597" spans="1:18" x14ac:dyDescent="0.3">
      <c r="A597" s="1">
        <v>44502</v>
      </c>
      <c r="B597">
        <f t="shared" si="530"/>
        <v>93515.5</v>
      </c>
      <c r="C597">
        <f t="shared" si="478"/>
        <v>19.5</v>
      </c>
      <c r="D597">
        <f t="shared" si="470"/>
        <v>29.346153846154266</v>
      </c>
      <c r="E597">
        <f t="shared" si="471"/>
        <v>406.5</v>
      </c>
      <c r="F597" s="5">
        <v>1952</v>
      </c>
      <c r="G597">
        <f t="shared" si="507"/>
        <v>0</v>
      </c>
      <c r="H597">
        <f t="shared" si="508"/>
        <v>1</v>
      </c>
      <c r="I597">
        <f t="shared" si="531"/>
        <v>90094.75</v>
      </c>
      <c r="J597">
        <f t="shared" si="363"/>
        <v>35.25</v>
      </c>
      <c r="K597">
        <f t="shared" si="445"/>
        <v>1468.75</v>
      </c>
      <c r="L597">
        <f t="shared" si="523"/>
        <v>1472.6919648254072</v>
      </c>
      <c r="M597">
        <f t="shared" si="524"/>
        <v>0.98939036712697881</v>
      </c>
      <c r="N597">
        <f t="shared" si="525"/>
        <v>0.99469564066547178</v>
      </c>
      <c r="O597">
        <f t="shared" si="526"/>
        <v>0.98114334283984805</v>
      </c>
      <c r="P597">
        <f t="shared" si="527"/>
        <v>0.98244147157190631</v>
      </c>
      <c r="Q597" s="6">
        <f t="shared" si="528"/>
        <v>-1.8856657160151946E-2</v>
      </c>
      <c r="R597" s="6">
        <f t="shared" si="529"/>
        <v>-1.7558528428093689E-2</v>
      </c>
    </row>
    <row r="598" spans="1:18" x14ac:dyDescent="0.3">
      <c r="A598" s="1">
        <v>44503</v>
      </c>
      <c r="B598" s="5">
        <v>93535</v>
      </c>
      <c r="C598">
        <f t="shared" si="478"/>
        <v>19.5</v>
      </c>
      <c r="D598">
        <f t="shared" si="470"/>
        <v>26.567307692308532</v>
      </c>
      <c r="E598">
        <f t="shared" si="471"/>
        <v>399</v>
      </c>
      <c r="F598" s="5">
        <v>1952</v>
      </c>
      <c r="G598">
        <f t="shared" si="507"/>
        <v>0</v>
      </c>
      <c r="H598">
        <f t="shared" si="508"/>
        <v>1</v>
      </c>
      <c r="I598" s="5">
        <v>90130</v>
      </c>
      <c r="J598">
        <f t="shared" si="363"/>
        <v>35.25</v>
      </c>
      <c r="K598">
        <f t="shared" si="445"/>
        <v>1453</v>
      </c>
      <c r="L598">
        <f t="shared" si="523"/>
        <v>1463.5400148131635</v>
      </c>
      <c r="M598">
        <f t="shared" si="524"/>
        <v>0.98927659574468085</v>
      </c>
      <c r="N598">
        <f t="shared" si="525"/>
        <v>0.99378556396664475</v>
      </c>
      <c r="O598">
        <f t="shared" si="526"/>
        <v>0.97412466752648152</v>
      </c>
      <c r="P598">
        <f t="shared" si="527"/>
        <v>0.96952846975088658</v>
      </c>
      <c r="Q598" s="6">
        <f t="shared" si="528"/>
        <v>-2.5875332473518475E-2</v>
      </c>
      <c r="R598" s="6">
        <f t="shared" si="529"/>
        <v>-3.0471530249113421E-2</v>
      </c>
    </row>
    <row r="599" spans="1:18" x14ac:dyDescent="0.3">
      <c r="A599" s="1">
        <v>44504</v>
      </c>
      <c r="B599" s="5">
        <v>93560</v>
      </c>
      <c r="C599">
        <f t="shared" si="478"/>
        <v>25</v>
      </c>
      <c r="D599">
        <f t="shared" si="470"/>
        <v>27.475961538462798</v>
      </c>
      <c r="E599">
        <f t="shared" si="471"/>
        <v>392</v>
      </c>
      <c r="F599">
        <v>1953</v>
      </c>
      <c r="G599">
        <f t="shared" si="507"/>
        <v>1</v>
      </c>
      <c r="H599">
        <f t="shared" si="508"/>
        <v>1</v>
      </c>
      <c r="I599" s="5">
        <v>90169</v>
      </c>
      <c r="J599">
        <f t="shared" si="363"/>
        <v>39</v>
      </c>
      <c r="K599">
        <f t="shared" si="445"/>
        <v>1438</v>
      </c>
      <c r="L599">
        <f t="shared" si="523"/>
        <v>1456.7984105256762</v>
      </c>
      <c r="M599">
        <f t="shared" si="524"/>
        <v>0.98967653131452171</v>
      </c>
      <c r="N599">
        <f t="shared" si="525"/>
        <v>0.99539363172905948</v>
      </c>
      <c r="O599">
        <f t="shared" si="526"/>
        <v>0.9698297325172216</v>
      </c>
      <c r="P599">
        <f t="shared" si="527"/>
        <v>0.95781527531082866</v>
      </c>
      <c r="Q599" s="6">
        <f t="shared" si="528"/>
        <v>-3.0170267482778401E-2</v>
      </c>
      <c r="R599" s="6">
        <f t="shared" si="529"/>
        <v>-4.2184724689171338E-2</v>
      </c>
    </row>
    <row r="600" spans="1:18" x14ac:dyDescent="0.3">
      <c r="A600" s="1">
        <v>44505</v>
      </c>
      <c r="B600" s="5">
        <v>93616</v>
      </c>
      <c r="C600">
        <f t="shared" si="478"/>
        <v>56</v>
      </c>
      <c r="D600">
        <f t="shared" si="470"/>
        <v>28.384615384617064</v>
      </c>
      <c r="E600">
        <f t="shared" si="471"/>
        <v>421</v>
      </c>
      <c r="F600">
        <v>1953</v>
      </c>
      <c r="G600">
        <f t="shared" si="507"/>
        <v>0</v>
      </c>
      <c r="H600">
        <f t="shared" si="508"/>
        <v>1</v>
      </c>
      <c r="I600" s="5">
        <v>90213</v>
      </c>
      <c r="J600">
        <f t="shared" si="363"/>
        <v>44</v>
      </c>
      <c r="K600">
        <f t="shared" si="445"/>
        <v>1450</v>
      </c>
      <c r="L600">
        <f t="shared" ref="L600" si="532">GEOMEAN(K597:K603)</f>
        <v>1452.4569930052251</v>
      </c>
      <c r="M600">
        <f t="shared" ref="M600" si="533">K600/K599</f>
        <v>1.0083449235048678</v>
      </c>
      <c r="N600">
        <f t="shared" ref="N600" si="534">L600/L599</f>
        <v>0.99701989136651747</v>
      </c>
      <c r="O600">
        <f t="shared" ref="O600" si="535">L600/L593</f>
        <v>0.96825239741197999</v>
      </c>
      <c r="P600">
        <f t="shared" ref="P600" si="536">K600/K593</f>
        <v>0.96345514950166111</v>
      </c>
      <c r="Q600" s="6">
        <f t="shared" ref="Q600" si="537">O600-1</f>
        <v>-3.1747602588020007E-2</v>
      </c>
      <c r="R600" s="6">
        <f t="shared" ref="R600" si="538">P600-1</f>
        <v>-3.6544850498338888E-2</v>
      </c>
    </row>
    <row r="601" spans="1:18" x14ac:dyDescent="0.3">
      <c r="A601" s="1">
        <v>44506</v>
      </c>
      <c r="B601">
        <f>(B$626-B$600)/26+B600</f>
        <v>93642.769230769234</v>
      </c>
      <c r="C601">
        <f t="shared" si="478"/>
        <v>26.769230769234127</v>
      </c>
      <c r="D601">
        <f t="shared" si="470"/>
        <v>29.29326923077133</v>
      </c>
      <c r="E601">
        <f t="shared" si="471"/>
        <v>418.76923076923413</v>
      </c>
      <c r="F601" s="5">
        <v>1953</v>
      </c>
      <c r="G601">
        <f t="shared" si="507"/>
        <v>0</v>
      </c>
      <c r="H601">
        <f t="shared" si="508"/>
        <v>1</v>
      </c>
      <c r="I601">
        <f>(I$626-I$600)/26+I600</f>
        <v>90238.5</v>
      </c>
      <c r="J601">
        <f t="shared" si="363"/>
        <v>25.5</v>
      </c>
      <c r="K601">
        <f t="shared" si="445"/>
        <v>1451.2692307692341</v>
      </c>
      <c r="L601">
        <f t="shared" ref="L601:L611" si="539">GEOMEAN(K598:K604)</f>
        <v>1450.0900065514513</v>
      </c>
      <c r="M601">
        <f t="shared" ref="M601:M611" si="540">K601/K600</f>
        <v>1.000875331564989</v>
      </c>
      <c r="N601">
        <f t="shared" ref="N601:N611" si="541">L601/L600</f>
        <v>0.99837035694332243</v>
      </c>
      <c r="O601">
        <f t="shared" ref="O601:O611" si="542">L601/L594</f>
        <v>0.9691238985895595</v>
      </c>
      <c r="P601">
        <f t="shared" ref="P601:P611" si="543">K601/K594</f>
        <v>0.9573016034097851</v>
      </c>
      <c r="Q601" s="6">
        <f t="shared" ref="Q601:Q611" si="544">O601-1</f>
        <v>-3.0876101410440504E-2</v>
      </c>
      <c r="R601" s="6">
        <f t="shared" ref="R601:R611" si="545">P601-1</f>
        <v>-4.2698396590214904E-2</v>
      </c>
    </row>
    <row r="602" spans="1:18" x14ac:dyDescent="0.3">
      <c r="A602" s="1">
        <v>44507</v>
      </c>
      <c r="B602">
        <f t="shared" ref="B602:B625" si="546">(B$626-B$600)/26+B601</f>
        <v>93669.538461538468</v>
      </c>
      <c r="C602">
        <f t="shared" si="478"/>
        <v>26.769230769234127</v>
      </c>
      <c r="D602">
        <f t="shared" si="470"/>
        <v>30.201923076925596</v>
      </c>
      <c r="E602">
        <f t="shared" si="471"/>
        <v>416.87179487179674</v>
      </c>
      <c r="F602" s="5">
        <v>1953</v>
      </c>
      <c r="G602">
        <f t="shared" si="507"/>
        <v>0</v>
      </c>
      <c r="H602">
        <f t="shared" si="508"/>
        <v>1</v>
      </c>
      <c r="I602">
        <f t="shared" ref="I602:I625" si="547">(I$626-I$600)/26+I601</f>
        <v>90264</v>
      </c>
      <c r="J602">
        <f t="shared" si="363"/>
        <v>25.5</v>
      </c>
      <c r="K602">
        <f t="shared" si="445"/>
        <v>1452.5384615384683</v>
      </c>
      <c r="L602">
        <f t="shared" si="539"/>
        <v>1450.1393530258365</v>
      </c>
      <c r="M602">
        <f t="shared" si="540"/>
        <v>1.0008745660297376</v>
      </c>
      <c r="N602">
        <f t="shared" si="541"/>
        <v>1.0000340299389432</v>
      </c>
      <c r="O602">
        <f t="shared" si="542"/>
        <v>0.97345078851574718</v>
      </c>
      <c r="P602">
        <f t="shared" si="543"/>
        <v>0.96819760809096367</v>
      </c>
      <c r="Q602" s="6">
        <f t="shared" si="544"/>
        <v>-2.6549211484252822E-2</v>
      </c>
      <c r="R602" s="6">
        <f t="shared" si="545"/>
        <v>-3.1802391909036332E-2</v>
      </c>
    </row>
    <row r="603" spans="1:18" x14ac:dyDescent="0.3">
      <c r="A603" s="1">
        <v>44508</v>
      </c>
      <c r="B603">
        <f t="shared" si="546"/>
        <v>93696.307692307702</v>
      </c>
      <c r="C603">
        <f t="shared" si="478"/>
        <v>26.769230769234127</v>
      </c>
      <c r="D603">
        <f t="shared" si="470"/>
        <v>30.423076923079861</v>
      </c>
      <c r="E603">
        <f t="shared" si="471"/>
        <v>414.97435897435935</v>
      </c>
      <c r="F603" s="5">
        <v>1953</v>
      </c>
      <c r="G603">
        <f t="shared" si="507"/>
        <v>0</v>
      </c>
      <c r="H603">
        <f t="shared" si="508"/>
        <v>1</v>
      </c>
      <c r="I603">
        <f t="shared" si="547"/>
        <v>90289.5</v>
      </c>
      <c r="J603">
        <f t="shared" si="363"/>
        <v>25.5</v>
      </c>
      <c r="K603">
        <f t="shared" si="445"/>
        <v>1453.8076923077024</v>
      </c>
      <c r="L603">
        <f t="shared" si="539"/>
        <v>1452.4736928156738</v>
      </c>
      <c r="M603">
        <f t="shared" si="540"/>
        <v>1.0008738018323382</v>
      </c>
      <c r="N603">
        <f t="shared" si="541"/>
        <v>1.0016097348058077</v>
      </c>
      <c r="O603">
        <f t="shared" si="542"/>
        <v>0.98103967763300237</v>
      </c>
      <c r="P603">
        <f t="shared" si="543"/>
        <v>0.97932481799104232</v>
      </c>
      <c r="Q603" s="6">
        <f t="shared" si="544"/>
        <v>-1.8960322366997628E-2</v>
      </c>
      <c r="R603" s="6">
        <f t="shared" si="545"/>
        <v>-2.0675182008957682E-2</v>
      </c>
    </row>
    <row r="604" spans="1:18" x14ac:dyDescent="0.3">
      <c r="A604" s="1">
        <v>44509</v>
      </c>
      <c r="B604">
        <f t="shared" si="546"/>
        <v>93723.076923076937</v>
      </c>
      <c r="C604">
        <f t="shared" si="478"/>
        <v>26.769230769234127</v>
      </c>
      <c r="D604">
        <f t="shared" si="470"/>
        <v>26.769230769234127</v>
      </c>
      <c r="E604">
        <f t="shared" si="471"/>
        <v>413.07692307693651</v>
      </c>
      <c r="F604" s="5">
        <v>1956</v>
      </c>
      <c r="G604">
        <f t="shared" si="507"/>
        <v>3</v>
      </c>
      <c r="H604">
        <f t="shared" si="508"/>
        <v>4</v>
      </c>
      <c r="I604">
        <f t="shared" si="547"/>
        <v>90315</v>
      </c>
      <c r="J604">
        <f t="shared" si="363"/>
        <v>25.5</v>
      </c>
      <c r="K604">
        <f t="shared" si="445"/>
        <v>1452.0769230769365</v>
      </c>
      <c r="L604">
        <f t="shared" si="539"/>
        <v>1453.2192367170517</v>
      </c>
      <c r="M604">
        <f t="shared" si="540"/>
        <v>0.9988094923146138</v>
      </c>
      <c r="N604">
        <f t="shared" si="541"/>
        <v>1.0005132925333282</v>
      </c>
      <c r="O604">
        <f t="shared" si="542"/>
        <v>0.98677746020657886</v>
      </c>
      <c r="P604">
        <f t="shared" si="543"/>
        <v>0.98864811783961637</v>
      </c>
      <c r="Q604" s="6">
        <f t="shared" si="544"/>
        <v>-1.322253979342114E-2</v>
      </c>
      <c r="R604" s="6">
        <f t="shared" si="545"/>
        <v>-1.1351882160383631E-2</v>
      </c>
    </row>
    <row r="605" spans="1:18" x14ac:dyDescent="0.3">
      <c r="A605" s="1">
        <v>44510</v>
      </c>
      <c r="B605">
        <f t="shared" si="546"/>
        <v>93749.846153846171</v>
      </c>
      <c r="C605">
        <f t="shared" si="478"/>
        <v>26.769230769234127</v>
      </c>
      <c r="D605">
        <f t="shared" si="470"/>
        <v>26.769230769234127</v>
      </c>
      <c r="E605">
        <f t="shared" si="471"/>
        <v>407.17948717949912</v>
      </c>
      <c r="F605" s="5">
        <v>1956</v>
      </c>
      <c r="G605">
        <f t="shared" si="507"/>
        <v>0</v>
      </c>
      <c r="H605">
        <f t="shared" si="508"/>
        <v>4</v>
      </c>
      <c r="I605">
        <f t="shared" si="547"/>
        <v>90340.5</v>
      </c>
      <c r="J605">
        <f t="shared" si="363"/>
        <v>25.5</v>
      </c>
      <c r="K605">
        <f t="shared" si="445"/>
        <v>1453.3461538461706</v>
      </c>
      <c r="L605">
        <f t="shared" si="539"/>
        <v>1453.7742910162028</v>
      </c>
      <c r="M605">
        <f t="shared" si="540"/>
        <v>1.0008740795677302</v>
      </c>
      <c r="N605">
        <f t="shared" si="541"/>
        <v>1.0003819480812854</v>
      </c>
      <c r="O605">
        <f t="shared" si="542"/>
        <v>0.99332732709859839</v>
      </c>
      <c r="P605">
        <f t="shared" si="543"/>
        <v>1.0002382338927533</v>
      </c>
      <c r="Q605" s="6">
        <f t="shared" si="544"/>
        <v>-6.6726729014016106E-3</v>
      </c>
      <c r="R605" s="6">
        <f t="shared" si="545"/>
        <v>2.3823389275334783E-4</v>
      </c>
    </row>
    <row r="606" spans="1:18" x14ac:dyDescent="0.3">
      <c r="A606" s="1">
        <v>44511</v>
      </c>
      <c r="B606">
        <f t="shared" si="546"/>
        <v>93776.615384615405</v>
      </c>
      <c r="C606">
        <f t="shared" si="478"/>
        <v>26.769230769234127</v>
      </c>
      <c r="D606">
        <f t="shared" si="470"/>
        <v>26.769230769234127</v>
      </c>
      <c r="E606">
        <f t="shared" si="471"/>
        <v>401.28205128206173</v>
      </c>
      <c r="F606">
        <f>(F$593-F$590)/3+F605</f>
        <v>1956.3333333333333</v>
      </c>
      <c r="G606">
        <f t="shared" si="507"/>
        <v>0.33333333333325754</v>
      </c>
      <c r="H606">
        <f t="shared" si="508"/>
        <v>3.3333333333332575</v>
      </c>
      <c r="I606">
        <f t="shared" si="547"/>
        <v>90366</v>
      </c>
      <c r="J606">
        <f t="shared" ref="J606:J660" si="548">I606-I605</f>
        <v>25.5</v>
      </c>
      <c r="K606">
        <f t="shared" si="445"/>
        <v>1454.2820512820763</v>
      </c>
      <c r="L606">
        <f t="shared" si="539"/>
        <v>1454.3290726794723</v>
      </c>
      <c r="M606">
        <f t="shared" si="540"/>
        <v>1.0006439604449557</v>
      </c>
      <c r="N606">
        <f t="shared" si="541"/>
        <v>1.0003816147160518</v>
      </c>
      <c r="O606">
        <f t="shared" si="542"/>
        <v>0.99830495569712163</v>
      </c>
      <c r="P606">
        <f t="shared" si="543"/>
        <v>1.0113227060376051</v>
      </c>
      <c r="Q606" s="6">
        <f t="shared" si="544"/>
        <v>-1.6950443028783679E-3</v>
      </c>
      <c r="R606" s="6">
        <f t="shared" si="545"/>
        <v>1.1322706037605101E-2</v>
      </c>
    </row>
    <row r="607" spans="1:18" x14ac:dyDescent="0.3">
      <c r="A607" s="1">
        <v>44512</v>
      </c>
      <c r="B607">
        <f t="shared" si="546"/>
        <v>93803.384615384639</v>
      </c>
      <c r="C607">
        <f t="shared" si="478"/>
        <v>26.769230769234127</v>
      </c>
      <c r="D607">
        <f t="shared" si="470"/>
        <v>26.769230769234127</v>
      </c>
      <c r="E607">
        <f t="shared" si="471"/>
        <v>395.38461538463889</v>
      </c>
      <c r="F607">
        <f>(F$593-F$590)/3+F606</f>
        <v>1956.6666666666665</v>
      </c>
      <c r="G607">
        <f t="shared" si="507"/>
        <v>0.33333333333325754</v>
      </c>
      <c r="H607">
        <f t="shared" si="508"/>
        <v>3.6666666666665151</v>
      </c>
      <c r="I607">
        <f t="shared" si="547"/>
        <v>90391.5</v>
      </c>
      <c r="J607">
        <f t="shared" si="548"/>
        <v>25.5</v>
      </c>
      <c r="K607">
        <f t="shared" si="445"/>
        <v>1455.2179487179674</v>
      </c>
      <c r="L607">
        <f t="shared" si="539"/>
        <v>1454.8835820784086</v>
      </c>
      <c r="M607">
        <f t="shared" si="540"/>
        <v>1.0006435460267602</v>
      </c>
      <c r="N607">
        <f t="shared" si="541"/>
        <v>1.0003812819322346</v>
      </c>
      <c r="O607">
        <f t="shared" si="542"/>
        <v>1.0016706787773197</v>
      </c>
      <c r="P607">
        <f t="shared" si="543"/>
        <v>1.003598585322736</v>
      </c>
      <c r="Q607" s="6">
        <f t="shared" si="544"/>
        <v>1.6706787773197451E-3</v>
      </c>
      <c r="R607" s="6">
        <f t="shared" si="545"/>
        <v>3.5985853227360476E-3</v>
      </c>
    </row>
    <row r="608" spans="1:18" x14ac:dyDescent="0.3">
      <c r="A608" s="1">
        <v>44513</v>
      </c>
      <c r="B608">
        <f t="shared" si="546"/>
        <v>93830.153846153873</v>
      </c>
      <c r="C608">
        <f t="shared" si="478"/>
        <v>26.769230769234127</v>
      </c>
      <c r="D608">
        <f t="shared" si="470"/>
        <v>26.769230769234127</v>
      </c>
      <c r="E608">
        <f t="shared" si="471"/>
        <v>373.15384615387302</v>
      </c>
      <c r="F608" s="5">
        <v>1958</v>
      </c>
      <c r="G608">
        <f t="shared" si="507"/>
        <v>1.3333333333334849</v>
      </c>
      <c r="H608">
        <f t="shared" si="508"/>
        <v>5</v>
      </c>
      <c r="I608">
        <f t="shared" si="547"/>
        <v>90417</v>
      </c>
      <c r="J608">
        <f t="shared" si="548"/>
        <v>25.5</v>
      </c>
      <c r="K608">
        <f t="shared" si="445"/>
        <v>1455.153846153873</v>
      </c>
      <c r="L608">
        <f t="shared" si="539"/>
        <v>1455.8670030967976</v>
      </c>
      <c r="M608">
        <f t="shared" si="540"/>
        <v>0.9999559498533187</v>
      </c>
      <c r="N608">
        <f t="shared" si="541"/>
        <v>1.0006759448181992</v>
      </c>
      <c r="O608">
        <f t="shared" si="542"/>
        <v>1.0039838882546919</v>
      </c>
      <c r="P608">
        <f t="shared" si="543"/>
        <v>1.0026767020910241</v>
      </c>
      <c r="Q608" s="6">
        <f t="shared" si="544"/>
        <v>3.9838882546918697E-3</v>
      </c>
      <c r="R608" s="6">
        <f t="shared" si="545"/>
        <v>2.6767020910241079E-3</v>
      </c>
    </row>
    <row r="609" spans="1:18" x14ac:dyDescent="0.3">
      <c r="A609" s="1">
        <v>44514</v>
      </c>
      <c r="B609">
        <f t="shared" si="546"/>
        <v>93856.923076923107</v>
      </c>
      <c r="C609">
        <f t="shared" si="478"/>
        <v>26.769230769234127</v>
      </c>
      <c r="D609">
        <f t="shared" si="470"/>
        <v>26.769230769234127</v>
      </c>
      <c r="E609">
        <f t="shared" si="471"/>
        <v>380.42307692310715</v>
      </c>
      <c r="F609" s="5">
        <v>1958</v>
      </c>
      <c r="G609">
        <f t="shared" si="507"/>
        <v>0</v>
      </c>
      <c r="H609">
        <f t="shared" si="508"/>
        <v>5</v>
      </c>
      <c r="I609">
        <f t="shared" si="547"/>
        <v>90442.5</v>
      </c>
      <c r="J609">
        <f t="shared" si="548"/>
        <v>25.5</v>
      </c>
      <c r="K609">
        <f t="shared" si="445"/>
        <v>1456.4230769231071</v>
      </c>
      <c r="L609">
        <f t="shared" si="539"/>
        <v>1456.8502311735808</v>
      </c>
      <c r="M609">
        <f t="shared" si="540"/>
        <v>1.0008722313263225</v>
      </c>
      <c r="N609">
        <f t="shared" si="541"/>
        <v>1.0006753556984889</v>
      </c>
      <c r="O609">
        <f t="shared" si="542"/>
        <v>1.004627747073922</v>
      </c>
      <c r="P609">
        <f t="shared" si="543"/>
        <v>1.0026743631838324</v>
      </c>
      <c r="Q609" s="6">
        <f t="shared" si="544"/>
        <v>4.627747073921995E-3</v>
      </c>
      <c r="R609" s="6">
        <f t="shared" si="545"/>
        <v>2.6743631838324067E-3</v>
      </c>
    </row>
    <row r="610" spans="1:18" x14ac:dyDescent="0.3">
      <c r="A610" s="1">
        <v>44515</v>
      </c>
      <c r="B610">
        <f t="shared" si="546"/>
        <v>93883.692307692341</v>
      </c>
      <c r="C610">
        <f t="shared" si="478"/>
        <v>26.769230769234127</v>
      </c>
      <c r="D610">
        <f t="shared" si="470"/>
        <v>26.769230769234127</v>
      </c>
      <c r="E610">
        <f t="shared" si="471"/>
        <v>387.69230769234127</v>
      </c>
      <c r="F610" s="5">
        <v>1958</v>
      </c>
      <c r="G610">
        <f t="shared" si="507"/>
        <v>0</v>
      </c>
      <c r="H610">
        <f t="shared" si="508"/>
        <v>5</v>
      </c>
      <c r="I610">
        <f t="shared" si="547"/>
        <v>90468</v>
      </c>
      <c r="J610">
        <f t="shared" si="548"/>
        <v>25.5</v>
      </c>
      <c r="K610">
        <f t="shared" si="445"/>
        <v>1457.6923076923413</v>
      </c>
      <c r="L610">
        <f t="shared" si="539"/>
        <v>1457.8809971548174</v>
      </c>
      <c r="M610">
        <f t="shared" si="540"/>
        <v>1.0008714712018403</v>
      </c>
      <c r="N610">
        <f t="shared" si="541"/>
        <v>1.0007075305060056</v>
      </c>
      <c r="O610">
        <f t="shared" si="542"/>
        <v>1.0037228242865186</v>
      </c>
      <c r="P610">
        <f t="shared" si="543"/>
        <v>1.0026720283605548</v>
      </c>
      <c r="Q610" s="6">
        <f t="shared" si="544"/>
        <v>3.7228242865186001E-3</v>
      </c>
      <c r="R610" s="6">
        <f t="shared" si="545"/>
        <v>2.6720283605548012E-3</v>
      </c>
    </row>
    <row r="611" spans="1:18" x14ac:dyDescent="0.3">
      <c r="A611" s="1">
        <v>44516</v>
      </c>
      <c r="B611">
        <f t="shared" si="546"/>
        <v>93910.461538461575</v>
      </c>
      <c r="C611">
        <f t="shared" si="478"/>
        <v>26.769230769234127</v>
      </c>
      <c r="D611">
        <f t="shared" si="470"/>
        <v>26.769230769234127</v>
      </c>
      <c r="E611">
        <f t="shared" si="471"/>
        <v>394.9615384615754</v>
      </c>
      <c r="F611">
        <v>1958</v>
      </c>
      <c r="G611">
        <f t="shared" si="507"/>
        <v>0</v>
      </c>
      <c r="H611">
        <f t="shared" si="508"/>
        <v>2</v>
      </c>
      <c r="I611">
        <f t="shared" si="547"/>
        <v>90493.5</v>
      </c>
      <c r="J611">
        <f t="shared" si="548"/>
        <v>25.5</v>
      </c>
      <c r="K611">
        <f t="shared" si="445"/>
        <v>1458.9615384615754</v>
      </c>
      <c r="L611">
        <f t="shared" si="539"/>
        <v>1458.9593301102911</v>
      </c>
      <c r="M611">
        <f t="shared" si="540"/>
        <v>1.0008707124010576</v>
      </c>
      <c r="N611">
        <f t="shared" si="541"/>
        <v>1.000739657734464</v>
      </c>
      <c r="O611">
        <f t="shared" si="542"/>
        <v>1.0039499156412262</v>
      </c>
      <c r="P611">
        <f t="shared" si="543"/>
        <v>1.0047412194734495</v>
      </c>
      <c r="Q611" s="6">
        <f t="shared" si="544"/>
        <v>3.9499156412261538E-3</v>
      </c>
      <c r="R611" s="6">
        <f t="shared" si="545"/>
        <v>4.7412194734495205E-3</v>
      </c>
    </row>
    <row r="612" spans="1:18" x14ac:dyDescent="0.3">
      <c r="A612" s="1">
        <v>44517</v>
      </c>
      <c r="B612">
        <f t="shared" si="546"/>
        <v>93937.23076923081</v>
      </c>
      <c r="C612">
        <f t="shared" si="478"/>
        <v>26.769230769234127</v>
      </c>
      <c r="D612">
        <f t="shared" si="470"/>
        <v>26.769230769234127</v>
      </c>
      <c r="E612">
        <f t="shared" si="471"/>
        <v>402.23076923080953</v>
      </c>
      <c r="F612" s="5">
        <v>1958</v>
      </c>
      <c r="G612">
        <f t="shared" si="507"/>
        <v>0</v>
      </c>
      <c r="H612">
        <f t="shared" si="508"/>
        <v>2</v>
      </c>
      <c r="I612">
        <f t="shared" si="547"/>
        <v>90519</v>
      </c>
      <c r="J612">
        <f t="shared" si="548"/>
        <v>25.5</v>
      </c>
      <c r="K612">
        <f t="shared" si="445"/>
        <v>1460.2307692308095</v>
      </c>
      <c r="L612">
        <f t="shared" ref="L612" si="549">GEOMEAN(K609:K615)</f>
        <v>1460.2285627990286</v>
      </c>
      <c r="M612">
        <f t="shared" ref="M612" si="550">K612/K611</f>
        <v>1.00086995492052</v>
      </c>
      <c r="N612">
        <f t="shared" ref="N612" si="551">L612/L611</f>
        <v>1.000869957552992</v>
      </c>
      <c r="O612">
        <f t="shared" ref="O612" si="552">L612/L605</f>
        <v>1.0044396656501018</v>
      </c>
      <c r="P612">
        <f t="shared" ref="P612" si="553">K612/K605</f>
        <v>1.0047370788895813</v>
      </c>
      <c r="Q612" s="6">
        <f t="shared" ref="Q612" si="554">O612-1</f>
        <v>4.4396656501017873E-3</v>
      </c>
      <c r="R612" s="6">
        <f t="shared" ref="R612" si="555">P612-1</f>
        <v>4.7370788895813032E-3</v>
      </c>
    </row>
    <row r="613" spans="1:18" x14ac:dyDescent="0.3">
      <c r="A613" s="1">
        <v>44518</v>
      </c>
      <c r="B613">
        <f t="shared" si="546"/>
        <v>93964.000000000044</v>
      </c>
      <c r="C613">
        <f t="shared" si="478"/>
        <v>26.769230769234127</v>
      </c>
      <c r="D613">
        <f t="shared" si="470"/>
        <v>26.769230769234127</v>
      </c>
      <c r="E613">
        <f t="shared" si="471"/>
        <v>404.00000000004366</v>
      </c>
      <c r="F613" s="5">
        <v>1958</v>
      </c>
      <c r="G613">
        <f t="shared" si="507"/>
        <v>0</v>
      </c>
      <c r="H613">
        <f t="shared" si="508"/>
        <v>1.6666666666667425</v>
      </c>
      <c r="I613">
        <f t="shared" si="547"/>
        <v>90544.5</v>
      </c>
      <c r="J613">
        <f t="shared" si="548"/>
        <v>25.5</v>
      </c>
      <c r="K613">
        <f t="shared" si="445"/>
        <v>1461.5000000000437</v>
      </c>
      <c r="L613">
        <f t="shared" ref="L613" si="556">GEOMEAN(K610:K616)</f>
        <v>1461.4977954844323</v>
      </c>
      <c r="M613">
        <f t="shared" ref="M613" si="557">K613/K612</f>
        <v>1.0008691987567846</v>
      </c>
      <c r="N613">
        <f t="shared" ref="N613" si="558">L613/L612</f>
        <v>1.0008692013823992</v>
      </c>
      <c r="O613">
        <f t="shared" ref="O613" si="559">L613/L606</f>
        <v>1.0049292302131816</v>
      </c>
      <c r="P613">
        <f t="shared" ref="P613" si="560">K613/K606</f>
        <v>1.0049632385351961</v>
      </c>
      <c r="Q613" s="6">
        <f t="shared" ref="Q613" si="561">O613-1</f>
        <v>4.9292302131815902E-3</v>
      </c>
      <c r="R613" s="6">
        <f t="shared" ref="R613" si="562">P613-1</f>
        <v>4.9632385351960906E-3</v>
      </c>
    </row>
    <row r="614" spans="1:18" x14ac:dyDescent="0.3">
      <c r="A614" s="1">
        <v>44519</v>
      </c>
      <c r="B614">
        <f t="shared" si="546"/>
        <v>93990.769230769278</v>
      </c>
      <c r="C614">
        <f t="shared" si="478"/>
        <v>26.769230769234127</v>
      </c>
      <c r="D614">
        <f t="shared" si="470"/>
        <v>26.769230769234127</v>
      </c>
      <c r="E614">
        <f t="shared" si="471"/>
        <v>374.76923076927778</v>
      </c>
      <c r="F614" s="5">
        <v>1958</v>
      </c>
      <c r="G614">
        <f t="shared" si="507"/>
        <v>0</v>
      </c>
      <c r="H614">
        <f t="shared" si="508"/>
        <v>1.3333333333334849</v>
      </c>
      <c r="I614">
        <f t="shared" si="547"/>
        <v>90570</v>
      </c>
      <c r="J614">
        <f t="shared" si="548"/>
        <v>25.5</v>
      </c>
      <c r="K614">
        <f t="shared" si="445"/>
        <v>1462.7692307692778</v>
      </c>
      <c r="L614">
        <f t="shared" ref="L614" si="563">GEOMEAN(K611:K617)</f>
        <v>1462.7670281665105</v>
      </c>
      <c r="M614">
        <f t="shared" ref="M614" si="564">K614/K613</f>
        <v>1.0008684439064208</v>
      </c>
      <c r="N614">
        <f t="shared" ref="N614" si="565">L614/L613</f>
        <v>1.0008684465252016</v>
      </c>
      <c r="O614">
        <f t="shared" ref="O614" si="566">L614/L607</f>
        <v>1.0054186095610755</v>
      </c>
      <c r="P614">
        <f t="shared" ref="P614" si="567">K614/K607</f>
        <v>1.0051891072797468</v>
      </c>
      <c r="Q614" s="6">
        <f t="shared" ref="Q614" si="568">O614-1</f>
        <v>5.418609561075538E-3</v>
      </c>
      <c r="R614" s="6">
        <f t="shared" ref="R614" si="569">P614-1</f>
        <v>5.1891072797467519E-3</v>
      </c>
    </row>
    <row r="615" spans="1:18" x14ac:dyDescent="0.3">
      <c r="A615" s="1">
        <v>44520</v>
      </c>
      <c r="B615">
        <f t="shared" si="546"/>
        <v>94017.538461538512</v>
      </c>
      <c r="C615">
        <f t="shared" si="478"/>
        <v>26.769230769234127</v>
      </c>
      <c r="D615">
        <f t="shared" si="470"/>
        <v>26.769230769234127</v>
      </c>
      <c r="E615">
        <f t="shared" si="471"/>
        <v>374.76923076927778</v>
      </c>
      <c r="F615" s="5">
        <v>1958</v>
      </c>
      <c r="G615">
        <f t="shared" si="507"/>
        <v>0</v>
      </c>
      <c r="H615">
        <f t="shared" si="508"/>
        <v>0</v>
      </c>
      <c r="I615">
        <f t="shared" si="547"/>
        <v>90595.5</v>
      </c>
      <c r="J615">
        <f t="shared" si="548"/>
        <v>25.5</v>
      </c>
      <c r="K615">
        <f t="shared" si="445"/>
        <v>1464.0384615385119</v>
      </c>
      <c r="L615">
        <f t="shared" ref="L615:L617" si="570">GEOMEAN(K612:K618)</f>
        <v>1463.8937328779787</v>
      </c>
      <c r="M615">
        <f t="shared" ref="M615:M617" si="571">K615/K614</f>
        <v>1.0008676903660099</v>
      </c>
      <c r="N615">
        <f t="shared" ref="N615:N617" si="572">L615/L614</f>
        <v>1.000770255748026</v>
      </c>
      <c r="O615">
        <f t="shared" ref="O615:O617" si="573">L615/L608</f>
        <v>1.0055133674738883</v>
      </c>
      <c r="P615">
        <f t="shared" ref="P615:P617" si="574">K615/K608</f>
        <v>1.0061056192842577</v>
      </c>
      <c r="Q615" s="6">
        <f t="shared" ref="Q615:Q617" si="575">O615-1</f>
        <v>5.5133674738883087E-3</v>
      </c>
      <c r="R615" s="6">
        <f t="shared" ref="R615:R617" si="576">P615-1</f>
        <v>6.1056192842576795E-3</v>
      </c>
    </row>
    <row r="616" spans="1:18" x14ac:dyDescent="0.3">
      <c r="A616" s="1">
        <v>44521</v>
      </c>
      <c r="B616">
        <f t="shared" si="546"/>
        <v>94044.307692307746</v>
      </c>
      <c r="C616">
        <f t="shared" si="478"/>
        <v>26.769230769234127</v>
      </c>
      <c r="D616">
        <f t="shared" si="470"/>
        <v>26.769230769234127</v>
      </c>
      <c r="E616">
        <f t="shared" si="471"/>
        <v>374.76923076927778</v>
      </c>
      <c r="F616" s="5">
        <v>1958</v>
      </c>
      <c r="G616">
        <f t="shared" si="507"/>
        <v>0</v>
      </c>
      <c r="H616">
        <f t="shared" si="508"/>
        <v>0</v>
      </c>
      <c r="I616">
        <f t="shared" si="547"/>
        <v>90621</v>
      </c>
      <c r="J616">
        <f t="shared" si="548"/>
        <v>25.5</v>
      </c>
      <c r="K616">
        <f t="shared" si="445"/>
        <v>1465.307692307746</v>
      </c>
      <c r="L616">
        <f t="shared" si="570"/>
        <v>1465.0203276137036</v>
      </c>
      <c r="M616">
        <f t="shared" si="571"/>
        <v>1.0008669381321447</v>
      </c>
      <c r="N616">
        <f t="shared" si="572"/>
        <v>1.0007695877852487</v>
      </c>
      <c r="O616">
        <f t="shared" si="573"/>
        <v>1.0056080551489093</v>
      </c>
      <c r="P616">
        <f t="shared" si="574"/>
        <v>1.0061002984128822</v>
      </c>
      <c r="Q616" s="6">
        <f t="shared" si="575"/>
        <v>5.6080551489092745E-3</v>
      </c>
      <c r="R616" s="6">
        <f t="shared" si="576"/>
        <v>6.1002984128821769E-3</v>
      </c>
    </row>
    <row r="617" spans="1:18" x14ac:dyDescent="0.3">
      <c r="A617" s="1">
        <v>44522</v>
      </c>
      <c r="B617">
        <f t="shared" si="546"/>
        <v>94071.07692307698</v>
      </c>
      <c r="C617">
        <f t="shared" si="478"/>
        <v>26.769230769234127</v>
      </c>
      <c r="D617">
        <f t="shared" si="470"/>
        <v>26.769230769234127</v>
      </c>
      <c r="E617">
        <f t="shared" si="471"/>
        <v>374.76923076927778</v>
      </c>
      <c r="F617" s="5">
        <v>1958</v>
      </c>
      <c r="G617">
        <f t="shared" si="507"/>
        <v>0</v>
      </c>
      <c r="H617">
        <f t="shared" si="508"/>
        <v>0</v>
      </c>
      <c r="I617">
        <f t="shared" si="547"/>
        <v>90646.5</v>
      </c>
      <c r="J617">
        <f t="shared" si="548"/>
        <v>25.5</v>
      </c>
      <c r="K617">
        <f t="shared" si="445"/>
        <v>1466.5769230769802</v>
      </c>
      <c r="L617">
        <f t="shared" si="570"/>
        <v>1465.7901964728223</v>
      </c>
      <c r="M617">
        <f t="shared" si="571"/>
        <v>1.0008661872014302</v>
      </c>
      <c r="N617">
        <f t="shared" si="572"/>
        <v>1.0005255004620808</v>
      </c>
      <c r="O617">
        <f t="shared" si="573"/>
        <v>1.0054251336929698</v>
      </c>
      <c r="P617">
        <f t="shared" si="574"/>
        <v>1.0060949868074038</v>
      </c>
      <c r="Q617" s="6">
        <f t="shared" si="575"/>
        <v>5.4251336929698191E-3</v>
      </c>
      <c r="R617" s="6">
        <f t="shared" si="576"/>
        <v>6.0949868074038349E-3</v>
      </c>
    </row>
    <row r="618" spans="1:18" x14ac:dyDescent="0.3">
      <c r="A618" s="1">
        <v>44523</v>
      </c>
      <c r="B618">
        <f t="shared" si="546"/>
        <v>94097.846153846214</v>
      </c>
      <c r="C618">
        <f t="shared" si="478"/>
        <v>26.769230769234127</v>
      </c>
      <c r="D618">
        <f t="shared" si="470"/>
        <v>26.769230769234127</v>
      </c>
      <c r="E618">
        <f t="shared" si="471"/>
        <v>374.76923076927778</v>
      </c>
      <c r="F618" s="5">
        <v>1959</v>
      </c>
      <c r="G618">
        <f t="shared" si="507"/>
        <v>1</v>
      </c>
      <c r="H618">
        <f t="shared" si="508"/>
        <v>1</v>
      </c>
      <c r="I618">
        <f t="shared" si="547"/>
        <v>90672</v>
      </c>
      <c r="J618">
        <f t="shared" si="548"/>
        <v>25.5</v>
      </c>
      <c r="K618">
        <f t="shared" si="445"/>
        <v>1466.8461538462143</v>
      </c>
      <c r="L618">
        <f t="shared" ref="L618" si="577">GEOMEAN(K615:K621)</f>
        <v>1466.2027868731325</v>
      </c>
      <c r="M618">
        <f t="shared" ref="M618" si="578">K618/K617</f>
        <v>1.0001835776664678</v>
      </c>
      <c r="N618">
        <f t="shared" ref="N618" si="579">L618/L617</f>
        <v>1.0002814798470496</v>
      </c>
      <c r="O618">
        <f t="shared" ref="O618" si="580">L618/L611</f>
        <v>1.0049648106107891</v>
      </c>
      <c r="P618">
        <f t="shared" ref="P618" si="581">K618/K611</f>
        <v>1.0054042654153534</v>
      </c>
      <c r="Q618" s="6">
        <f t="shared" ref="Q618" si="582">O618-1</f>
        <v>4.9648106107891277E-3</v>
      </c>
      <c r="R618" s="6">
        <f t="shared" ref="R618" si="583">P618-1</f>
        <v>5.4042654153534375E-3</v>
      </c>
    </row>
    <row r="619" spans="1:18" x14ac:dyDescent="0.3">
      <c r="A619" s="1">
        <v>44524</v>
      </c>
      <c r="B619">
        <f t="shared" si="546"/>
        <v>94124.615384615448</v>
      </c>
      <c r="C619">
        <f t="shared" si="478"/>
        <v>26.769230769234127</v>
      </c>
      <c r="D619">
        <f t="shared" si="470"/>
        <v>26.769230769234127</v>
      </c>
      <c r="E619">
        <f t="shared" si="471"/>
        <v>374.76923076927778</v>
      </c>
      <c r="F619" s="5">
        <v>1959</v>
      </c>
      <c r="G619">
        <f t="shared" si="507"/>
        <v>0</v>
      </c>
      <c r="H619">
        <f t="shared" si="508"/>
        <v>1</v>
      </c>
      <c r="I619">
        <f t="shared" si="547"/>
        <v>90697.5</v>
      </c>
      <c r="J619">
        <f t="shared" si="548"/>
        <v>25.5</v>
      </c>
      <c r="K619">
        <f t="shared" si="445"/>
        <v>1468.1153846154484</v>
      </c>
      <c r="L619">
        <f t="shared" ref="L619" si="584">GEOMEAN(K616:K622)</f>
        <v>1466.6151359199366</v>
      </c>
      <c r="M619">
        <f t="shared" ref="M619" si="585">K619/K618</f>
        <v>1.0008652787246339</v>
      </c>
      <c r="N619">
        <f t="shared" ref="N619" si="586">L619/L618</f>
        <v>1.0002812360271689</v>
      </c>
      <c r="O619">
        <f t="shared" ref="O619" si="587">L619/L612</f>
        <v>1.0043736804522341</v>
      </c>
      <c r="P619">
        <f t="shared" ref="P619" si="588">K619/K612</f>
        <v>1.0053995680345731</v>
      </c>
      <c r="Q619" s="6">
        <f t="shared" ref="Q619" si="589">O619-1</f>
        <v>4.3736804522340744E-3</v>
      </c>
      <c r="R619" s="6">
        <f t="shared" ref="R619" si="590">P619-1</f>
        <v>5.3995680345730879E-3</v>
      </c>
    </row>
    <row r="620" spans="1:18" x14ac:dyDescent="0.3">
      <c r="A620" s="1">
        <v>44525</v>
      </c>
      <c r="B620">
        <f t="shared" si="546"/>
        <v>94151.384615384683</v>
      </c>
      <c r="C620">
        <f t="shared" si="478"/>
        <v>26.769230769234127</v>
      </c>
      <c r="D620">
        <f t="shared" si="470"/>
        <v>26.769230769234127</v>
      </c>
      <c r="E620">
        <f t="shared" si="471"/>
        <v>374.76923076927778</v>
      </c>
      <c r="F620">
        <f>(F621+F619)/2</f>
        <v>1961.5</v>
      </c>
      <c r="G620">
        <f t="shared" si="507"/>
        <v>2.5</v>
      </c>
      <c r="H620">
        <f t="shared" si="508"/>
        <v>3.5</v>
      </c>
      <c r="I620">
        <f t="shared" si="547"/>
        <v>90723</v>
      </c>
      <c r="J620">
        <f t="shared" si="548"/>
        <v>25.5</v>
      </c>
      <c r="K620">
        <f t="shared" si="445"/>
        <v>1466.8846153846825</v>
      </c>
      <c r="L620">
        <f t="shared" ref="L620:L621" si="591">GEOMEAN(K617:K623)</f>
        <v>1466.9558616538345</v>
      </c>
      <c r="M620">
        <f t="shared" ref="M620:M621" si="592">K620/K619</f>
        <v>0.99916166723429012</v>
      </c>
      <c r="N620">
        <f t="shared" ref="N620:N621" si="593">L620/L619</f>
        <v>1.0002323211628961</v>
      </c>
      <c r="O620">
        <f t="shared" ref="O620:O621" si="594">L620/L613</f>
        <v>1.0037345702376466</v>
      </c>
      <c r="P620">
        <f t="shared" ref="P620:P621" si="595">K620/K613</f>
        <v>1.0036843074817918</v>
      </c>
      <c r="Q620" s="6">
        <f t="shared" ref="Q620:Q621" si="596">O620-1</f>
        <v>3.7345702376465617E-3</v>
      </c>
      <c r="R620" s="6">
        <f t="shared" ref="R620:R621" si="597">P620-1</f>
        <v>3.6843074817918264E-3</v>
      </c>
    </row>
    <row r="621" spans="1:18" x14ac:dyDescent="0.3">
      <c r="A621" s="1">
        <v>44526</v>
      </c>
      <c r="B621">
        <f t="shared" si="546"/>
        <v>94178.153846153917</v>
      </c>
      <c r="C621">
        <f t="shared" si="478"/>
        <v>26.769230769234127</v>
      </c>
      <c r="D621">
        <f t="shared" si="470"/>
        <v>26.769230769234127</v>
      </c>
      <c r="E621">
        <f t="shared" si="471"/>
        <v>374.76923076927778</v>
      </c>
      <c r="F621" s="5">
        <v>1964</v>
      </c>
      <c r="G621">
        <f t="shared" si="507"/>
        <v>2.5</v>
      </c>
      <c r="H621">
        <f t="shared" si="508"/>
        <v>6</v>
      </c>
      <c r="I621">
        <f t="shared" si="547"/>
        <v>90748.5</v>
      </c>
      <c r="J621">
        <f t="shared" si="548"/>
        <v>25.5</v>
      </c>
      <c r="K621">
        <f t="shared" si="445"/>
        <v>1465.6538461539167</v>
      </c>
      <c r="L621">
        <f t="shared" si="591"/>
        <v>1467.2250137930225</v>
      </c>
      <c r="M621">
        <f t="shared" si="592"/>
        <v>0.99916096384278796</v>
      </c>
      <c r="N621">
        <f t="shared" si="593"/>
        <v>1.0001834766445423</v>
      </c>
      <c r="O621">
        <f t="shared" si="594"/>
        <v>1.0030476388520322</v>
      </c>
      <c r="P621">
        <f t="shared" si="595"/>
        <v>1.0019720235591241</v>
      </c>
      <c r="Q621" s="6">
        <f t="shared" si="596"/>
        <v>3.0476388520321862E-3</v>
      </c>
      <c r="R621" s="6">
        <f t="shared" si="597"/>
        <v>1.9720235591240698E-3</v>
      </c>
    </row>
    <row r="622" spans="1:18" x14ac:dyDescent="0.3">
      <c r="A622" s="1">
        <v>44527</v>
      </c>
      <c r="B622">
        <f t="shared" si="546"/>
        <v>94204.923076923151</v>
      </c>
      <c r="C622">
        <f t="shared" si="478"/>
        <v>26.769230769234127</v>
      </c>
      <c r="D622">
        <f t="shared" si="470"/>
        <v>26.769230769223213</v>
      </c>
      <c r="E622">
        <f t="shared" si="471"/>
        <v>374.76923076927778</v>
      </c>
      <c r="F622" s="5">
        <v>1964</v>
      </c>
      <c r="G622">
        <f t="shared" si="507"/>
        <v>0</v>
      </c>
      <c r="H622">
        <f t="shared" si="508"/>
        <v>6</v>
      </c>
      <c r="I622">
        <f t="shared" si="547"/>
        <v>90774</v>
      </c>
      <c r="J622">
        <f t="shared" si="548"/>
        <v>25.5</v>
      </c>
      <c r="K622">
        <f t="shared" si="445"/>
        <v>1466.9230769231508</v>
      </c>
      <c r="L622">
        <f t="shared" ref="L622" si="598">GEOMEAN(K619:K625)</f>
        <v>1467.4941659322039</v>
      </c>
      <c r="M622">
        <f t="shared" ref="M622" si="599">K622/K621</f>
        <v>1.0008659826278659</v>
      </c>
      <c r="N622">
        <f t="shared" ref="N622" si="600">L622/L621</f>
        <v>1.0001834429870342</v>
      </c>
      <c r="O622">
        <f t="shared" ref="O622" si="601">L622/L615</f>
        <v>1.0024594907221489</v>
      </c>
      <c r="P622">
        <f t="shared" ref="P622" si="602">K622/K615</f>
        <v>1.0019703139367033</v>
      </c>
      <c r="Q622" s="6">
        <f t="shared" ref="Q622" si="603">O622-1</f>
        <v>2.4594907221489049E-3</v>
      </c>
      <c r="R622" s="6">
        <f t="shared" ref="R622" si="604">P622-1</f>
        <v>1.9703139367033273E-3</v>
      </c>
    </row>
    <row r="623" spans="1:18" x14ac:dyDescent="0.3">
      <c r="A623" s="1">
        <v>44528</v>
      </c>
      <c r="B623">
        <f t="shared" si="546"/>
        <v>94231.692307692385</v>
      </c>
      <c r="C623">
        <f t="shared" si="478"/>
        <v>26.769230769234127</v>
      </c>
      <c r="D623">
        <f t="shared" si="470"/>
        <v>27.048076923068948</v>
      </c>
      <c r="E623">
        <f t="shared" si="471"/>
        <v>374.76923076927778</v>
      </c>
      <c r="F623">
        <f>(F624+F622)/2</f>
        <v>1964.5</v>
      </c>
      <c r="G623">
        <f t="shared" si="507"/>
        <v>0.5</v>
      </c>
      <c r="H623">
        <f t="shared" si="508"/>
        <v>6.5</v>
      </c>
      <c r="I623">
        <f t="shared" si="547"/>
        <v>90799.5</v>
      </c>
      <c r="J623">
        <f t="shared" si="548"/>
        <v>25.5</v>
      </c>
      <c r="K623">
        <f t="shared" si="445"/>
        <v>1467.6923076923849</v>
      </c>
      <c r="L623">
        <f t="shared" ref="L623:L624" si="605">GEOMEAN(K620:K626)</f>
        <v>1467.6204534765</v>
      </c>
      <c r="M623">
        <f t="shared" ref="M623:M624" si="606">K623/K622</f>
        <v>1.0005243838489797</v>
      </c>
      <c r="N623">
        <f t="shared" ref="N623:N624" si="607">L623/L622</f>
        <v>1.0000860565903618</v>
      </c>
      <c r="O623">
        <f t="shared" ref="O623:O624" si="608">L623/L616</f>
        <v>1.0017748053141566</v>
      </c>
      <c r="P623">
        <f t="shared" ref="P623:P624" si="609">K623/K616</f>
        <v>1.0016273820148198</v>
      </c>
      <c r="Q623" s="6">
        <f t="shared" ref="Q623:Q624" si="610">O623-1</f>
        <v>1.7748053141566356E-3</v>
      </c>
      <c r="R623" s="6">
        <f t="shared" ref="R623:R624" si="611">P623-1</f>
        <v>1.6273820148198226E-3</v>
      </c>
    </row>
    <row r="624" spans="1:18" x14ac:dyDescent="0.3">
      <c r="A624" s="1">
        <v>44529</v>
      </c>
      <c r="B624">
        <f t="shared" si="546"/>
        <v>94258.461538461619</v>
      </c>
      <c r="C624">
        <f t="shared" si="478"/>
        <v>26.769230769234127</v>
      </c>
      <c r="D624">
        <f t="shared" si="470"/>
        <v>27.076923076914682</v>
      </c>
      <c r="E624">
        <f t="shared" si="471"/>
        <v>374.76923076927778</v>
      </c>
      <c r="F624" s="5">
        <v>1965</v>
      </c>
      <c r="G624">
        <f t="shared" si="507"/>
        <v>0.5</v>
      </c>
      <c r="H624">
        <f t="shared" si="508"/>
        <v>7</v>
      </c>
      <c r="I624">
        <f t="shared" si="547"/>
        <v>90825</v>
      </c>
      <c r="J624">
        <f t="shared" si="548"/>
        <v>25.5</v>
      </c>
      <c r="K624">
        <f t="shared" si="445"/>
        <v>1468.4615384616191</v>
      </c>
      <c r="L624">
        <f t="shared" si="605"/>
        <v>1468.777634875458</v>
      </c>
      <c r="M624">
        <f t="shared" si="606"/>
        <v>1.0005241090146773</v>
      </c>
      <c r="N624">
        <f t="shared" si="607"/>
        <v>1.0007884745652167</v>
      </c>
      <c r="O624">
        <f t="shared" si="608"/>
        <v>1.002038107779561</v>
      </c>
      <c r="P624">
        <f t="shared" si="609"/>
        <v>1.0012850436652752</v>
      </c>
      <c r="Q624" s="6">
        <f t="shared" si="610"/>
        <v>2.0381077795610381E-3</v>
      </c>
      <c r="R624" s="6">
        <f t="shared" si="611"/>
        <v>1.285043665275154E-3</v>
      </c>
    </row>
    <row r="625" spans="1:18" x14ac:dyDescent="0.3">
      <c r="A625" s="1">
        <v>44530</v>
      </c>
      <c r="B625">
        <f t="shared" si="546"/>
        <v>94285.230769230853</v>
      </c>
      <c r="C625">
        <f t="shared" si="478"/>
        <v>26.769230769234127</v>
      </c>
      <c r="D625">
        <f t="shared" si="470"/>
        <v>24.105769230760416</v>
      </c>
      <c r="E625">
        <f t="shared" si="471"/>
        <v>374.76923076927778</v>
      </c>
      <c r="F625">
        <f>(F626+F624)/2</f>
        <v>1966</v>
      </c>
      <c r="G625">
        <f t="shared" si="507"/>
        <v>1</v>
      </c>
      <c r="H625">
        <f t="shared" si="508"/>
        <v>7</v>
      </c>
      <c r="I625">
        <f t="shared" si="547"/>
        <v>90850.5</v>
      </c>
      <c r="J625">
        <f t="shared" si="548"/>
        <v>25.5</v>
      </c>
      <c r="K625">
        <f t="shared" ref="K625:K660" si="612">B625-F625-I625</f>
        <v>1468.7307692308532</v>
      </c>
      <c r="L625">
        <f t="shared" ref="L625:L626" si="613">GEOMEAN(K622:K628)</f>
        <v>1470.2543454724826</v>
      </c>
      <c r="M625">
        <f t="shared" ref="M625:M626" si="614">K625/K624</f>
        <v>1.0001833420639101</v>
      </c>
      <c r="N625">
        <f t="shared" ref="N625:N626" si="615">L625/L624</f>
        <v>1.0010054010640963</v>
      </c>
      <c r="O625">
        <f t="shared" ref="O625:O626" si="616">L625/L618</f>
        <v>1.0027633002989924</v>
      </c>
      <c r="P625">
        <f t="shared" ref="P625:P626" si="617">K625/K618</f>
        <v>1.0012848078032568</v>
      </c>
      <c r="Q625" s="6">
        <f t="shared" ref="Q625:Q626" si="618">O625-1</f>
        <v>2.7633002989924105E-3</v>
      </c>
      <c r="R625" s="6">
        <f t="shared" ref="R625:R626" si="619">P625-1</f>
        <v>1.2848078032567933E-3</v>
      </c>
    </row>
    <row r="626" spans="1:18" x14ac:dyDescent="0.3">
      <c r="A626" s="1">
        <v>44531</v>
      </c>
      <c r="B626" s="5">
        <v>94312</v>
      </c>
      <c r="C626">
        <f t="shared" si="478"/>
        <v>26.769230769146816</v>
      </c>
      <c r="D626">
        <f t="shared" si="470"/>
        <v>23.88461538460615</v>
      </c>
      <c r="E626">
        <f t="shared" si="471"/>
        <v>374.76923076919047</v>
      </c>
      <c r="F626" s="5">
        <v>1967</v>
      </c>
      <c r="G626">
        <f t="shared" si="507"/>
        <v>1</v>
      </c>
      <c r="H626">
        <f t="shared" si="508"/>
        <v>8</v>
      </c>
      <c r="I626" s="5">
        <v>90876</v>
      </c>
      <c r="J626">
        <f t="shared" si="548"/>
        <v>25.5</v>
      </c>
      <c r="K626">
        <f t="shared" si="612"/>
        <v>1469</v>
      </c>
      <c r="L626">
        <f t="shared" si="613"/>
        <v>1468.6853480831905</v>
      </c>
      <c r="M626">
        <f t="shared" si="614"/>
        <v>1.0001833084556999</v>
      </c>
      <c r="N626">
        <f t="shared" si="615"/>
        <v>0.99893283948173761</v>
      </c>
      <c r="O626">
        <f t="shared" si="616"/>
        <v>1.0014115578876495</v>
      </c>
      <c r="P626">
        <f t="shared" si="617"/>
        <v>1.0006025516753121</v>
      </c>
      <c r="Q626" s="6">
        <f t="shared" si="618"/>
        <v>1.4115578876494617E-3</v>
      </c>
      <c r="R626" s="6">
        <f t="shared" si="619"/>
        <v>6.0255167531209075E-4</v>
      </c>
    </row>
    <row r="627" spans="1:18" x14ac:dyDescent="0.3">
      <c r="A627" s="1">
        <v>44532</v>
      </c>
      <c r="B627" s="5">
        <v>94341</v>
      </c>
      <c r="C627">
        <f t="shared" si="478"/>
        <v>29</v>
      </c>
      <c r="D627">
        <f t="shared" si="470"/>
        <v>23.663461538451884</v>
      </c>
      <c r="E627">
        <f t="shared" si="471"/>
        <v>376.99999999995634</v>
      </c>
      <c r="F627" s="5">
        <v>1967</v>
      </c>
      <c r="G627">
        <f t="shared" si="507"/>
        <v>0</v>
      </c>
      <c r="H627">
        <f t="shared" si="508"/>
        <v>5.5</v>
      </c>
      <c r="I627" s="5">
        <v>90899</v>
      </c>
      <c r="J627">
        <f t="shared" si="548"/>
        <v>23</v>
      </c>
      <c r="K627">
        <f t="shared" si="612"/>
        <v>1475</v>
      </c>
      <c r="L627">
        <f t="shared" ref="L627:L629" si="620">GEOMEAN(K624:K630)</f>
        <v>1465.9021361528687</v>
      </c>
      <c r="M627">
        <f t="shared" ref="M627:M629" si="621">K627/K626</f>
        <v>1.0040844111640572</v>
      </c>
      <c r="N627">
        <f t="shared" ref="N627:N629" si="622">L627/L626</f>
        <v>0.99810496378005387</v>
      </c>
      <c r="O627">
        <f t="shared" ref="O627:O629" si="623">L627/L620</f>
        <v>0.99928169242953369</v>
      </c>
      <c r="P627">
        <f t="shared" ref="P627:P629" si="624">K627/K620</f>
        <v>1.0055323946615864</v>
      </c>
      <c r="Q627" s="6">
        <f t="shared" ref="Q627:Q629" si="625">O627-1</f>
        <v>-7.1830757046631444E-4</v>
      </c>
      <c r="R627" s="6">
        <f t="shared" ref="R627:R629" si="626">P627-1</f>
        <v>5.5323946615863928E-3</v>
      </c>
    </row>
    <row r="628" spans="1:18" x14ac:dyDescent="0.3">
      <c r="A628" s="1">
        <v>44533</v>
      </c>
      <c r="B628" s="5">
        <v>94368</v>
      </c>
      <c r="C628">
        <f t="shared" si="478"/>
        <v>27</v>
      </c>
      <c r="D628">
        <f t="shared" si="470"/>
        <v>23.442307692297618</v>
      </c>
      <c r="E628">
        <f t="shared" si="471"/>
        <v>377.23076923072222</v>
      </c>
      <c r="F628" s="5">
        <v>1969</v>
      </c>
      <c r="G628">
        <f t="shared" si="507"/>
        <v>2</v>
      </c>
      <c r="H628">
        <f t="shared" si="508"/>
        <v>5</v>
      </c>
      <c r="I628" s="5">
        <v>90923</v>
      </c>
      <c r="J628">
        <f t="shared" si="548"/>
        <v>24</v>
      </c>
      <c r="K628">
        <f t="shared" si="612"/>
        <v>1476</v>
      </c>
      <c r="L628">
        <f t="shared" si="620"/>
        <v>1461.9058248872209</v>
      </c>
      <c r="M628">
        <f t="shared" si="621"/>
        <v>1.0006779661016949</v>
      </c>
      <c r="N628">
        <f t="shared" si="622"/>
        <v>0.99727382124148078</v>
      </c>
      <c r="O628">
        <f t="shared" si="623"/>
        <v>0.99637466042645317</v>
      </c>
      <c r="P628">
        <f t="shared" si="624"/>
        <v>1.0070590705119309</v>
      </c>
      <c r="Q628" s="6">
        <f t="shared" si="625"/>
        <v>-3.6253395735468263E-3</v>
      </c>
      <c r="R628" s="6">
        <f t="shared" si="626"/>
        <v>7.0590705119308872E-3</v>
      </c>
    </row>
    <row r="629" spans="1:18" x14ac:dyDescent="0.3">
      <c r="A629" s="1">
        <v>44534</v>
      </c>
      <c r="B629" s="5">
        <v>94371</v>
      </c>
      <c r="C629">
        <f t="shared" si="478"/>
        <v>3</v>
      </c>
      <c r="D629">
        <f t="shared" si="470"/>
        <v>21.971153846143352</v>
      </c>
      <c r="E629">
        <f t="shared" si="471"/>
        <v>353.46153846148809</v>
      </c>
      <c r="F629" s="5">
        <v>1969</v>
      </c>
      <c r="G629">
        <f t="shared" si="507"/>
        <v>0</v>
      </c>
      <c r="H629">
        <f t="shared" si="508"/>
        <v>5</v>
      </c>
      <c r="I629" s="5">
        <v>90946</v>
      </c>
      <c r="J629">
        <f t="shared" si="548"/>
        <v>23</v>
      </c>
      <c r="K629">
        <f t="shared" si="612"/>
        <v>1456</v>
      </c>
      <c r="L629">
        <f t="shared" si="620"/>
        <v>1456.7713648440181</v>
      </c>
      <c r="M629">
        <f t="shared" si="621"/>
        <v>0.98644986449864502</v>
      </c>
      <c r="N629">
        <f t="shared" si="622"/>
        <v>0.99648783118871631</v>
      </c>
      <c r="O629">
        <f t="shared" si="623"/>
        <v>0.99269312182827363</v>
      </c>
      <c r="P629">
        <f t="shared" si="624"/>
        <v>0.99255374934447016</v>
      </c>
      <c r="Q629" s="6">
        <f t="shared" si="625"/>
        <v>-7.306878171726372E-3</v>
      </c>
      <c r="R629" s="6">
        <f t="shared" si="626"/>
        <v>-7.4462506555298402E-3</v>
      </c>
    </row>
    <row r="630" spans="1:18" x14ac:dyDescent="0.3">
      <c r="A630" s="1">
        <v>44535</v>
      </c>
      <c r="B630">
        <f>(B$632-B$629)/3+B629</f>
        <v>94396</v>
      </c>
      <c r="C630">
        <f t="shared" si="478"/>
        <v>25</v>
      </c>
      <c r="D630">
        <f t="shared" si="470"/>
        <v>20.5</v>
      </c>
      <c r="E630">
        <f t="shared" si="471"/>
        <v>351.69230769225396</v>
      </c>
      <c r="F630">
        <f>(F$632-F$629)/3+F629</f>
        <v>1969.6666666666667</v>
      </c>
      <c r="G630">
        <f t="shared" si="507"/>
        <v>0.66666666666674246</v>
      </c>
      <c r="H630">
        <f t="shared" si="508"/>
        <v>5.1666666666667425</v>
      </c>
      <c r="I630">
        <f>(I$632-I$629)/3+I629</f>
        <v>90978</v>
      </c>
      <c r="J630">
        <f t="shared" si="548"/>
        <v>32</v>
      </c>
      <c r="K630">
        <f t="shared" si="612"/>
        <v>1448.3333333333285</v>
      </c>
      <c r="L630">
        <f t="shared" ref="L630:L632" si="627">GEOMEAN(K627:K633)</f>
        <v>1450.1169169291968</v>
      </c>
      <c r="M630">
        <f t="shared" ref="M630:M632" si="628">K630/K629</f>
        <v>0.99473443223442892</v>
      </c>
      <c r="N630">
        <f t="shared" ref="N630:N632" si="629">L630/L629</f>
        <v>0.99543205744194885</v>
      </c>
      <c r="O630">
        <f t="shared" ref="O630:O632" si="630">L630/L623</f>
        <v>0.9880735264312781</v>
      </c>
      <c r="P630">
        <f t="shared" ref="P630:P632" si="631">K630/K623</f>
        <v>0.98680992313062266</v>
      </c>
      <c r="Q630" s="6">
        <f t="shared" ref="Q630:Q632" si="632">O630-1</f>
        <v>-1.1926473568721896E-2</v>
      </c>
      <c r="R630" s="6">
        <f t="shared" ref="R630:R632" si="633">P630-1</f>
        <v>-1.3190076869377343E-2</v>
      </c>
    </row>
    <row r="631" spans="1:18" x14ac:dyDescent="0.3">
      <c r="A631" s="1">
        <v>44536</v>
      </c>
      <c r="B631">
        <f>(B$632-B$629)/3+B630</f>
        <v>94421</v>
      </c>
      <c r="C631">
        <f t="shared" si="478"/>
        <v>25</v>
      </c>
      <c r="D631">
        <f t="shared" si="470"/>
        <v>18.75</v>
      </c>
      <c r="E631">
        <f t="shared" si="471"/>
        <v>349.92307692301983</v>
      </c>
      <c r="F631">
        <f>(F$632-F$629)/3+F630</f>
        <v>1970.3333333333335</v>
      </c>
      <c r="G631">
        <f t="shared" si="507"/>
        <v>0.66666666666674246</v>
      </c>
      <c r="H631">
        <f t="shared" si="508"/>
        <v>5.3333333333334849</v>
      </c>
      <c r="I631">
        <f>(I$632-I$629)/3+I630</f>
        <v>91010</v>
      </c>
      <c r="J631">
        <f t="shared" si="548"/>
        <v>32</v>
      </c>
      <c r="K631">
        <f t="shared" si="612"/>
        <v>1440.6666666666715</v>
      </c>
      <c r="L631">
        <f t="shared" si="627"/>
        <v>1441.1509573687079</v>
      </c>
      <c r="M631">
        <f t="shared" si="628"/>
        <v>0.99470655926352802</v>
      </c>
      <c r="N631">
        <f t="shared" si="629"/>
        <v>0.99381707815706644</v>
      </c>
      <c r="O631">
        <f t="shared" si="630"/>
        <v>0.98119070113081297</v>
      </c>
      <c r="P631">
        <f t="shared" si="631"/>
        <v>0.98107211454508658</v>
      </c>
      <c r="Q631" s="6">
        <f t="shared" si="632"/>
        <v>-1.880929886918703E-2</v>
      </c>
      <c r="R631" s="6">
        <f t="shared" si="633"/>
        <v>-1.8927885454913418E-2</v>
      </c>
    </row>
    <row r="632" spans="1:18" x14ac:dyDescent="0.3">
      <c r="A632" s="1">
        <v>44537</v>
      </c>
      <c r="B632" s="5">
        <v>94446</v>
      </c>
      <c r="C632">
        <f t="shared" si="478"/>
        <v>25</v>
      </c>
      <c r="D632">
        <f t="shared" si="470"/>
        <v>22.513667464780156</v>
      </c>
      <c r="E632">
        <f t="shared" si="471"/>
        <v>348.15384615378571</v>
      </c>
      <c r="F632" s="5">
        <v>1971</v>
      </c>
      <c r="G632">
        <f t="shared" si="507"/>
        <v>0.66666666666651508</v>
      </c>
      <c r="H632">
        <f t="shared" si="508"/>
        <v>5</v>
      </c>
      <c r="I632" s="5">
        <v>91042</v>
      </c>
      <c r="J632">
        <f t="shared" si="548"/>
        <v>32</v>
      </c>
      <c r="K632">
        <f t="shared" si="612"/>
        <v>1433</v>
      </c>
      <c r="L632">
        <f t="shared" si="627"/>
        <v>1430.6002038812485</v>
      </c>
      <c r="M632">
        <f t="shared" si="628"/>
        <v>0.99467838963442512</v>
      </c>
      <c r="N632">
        <f t="shared" si="629"/>
        <v>0.99267893940359775</v>
      </c>
      <c r="O632">
        <f t="shared" si="630"/>
        <v>0.97302906009878798</v>
      </c>
      <c r="P632">
        <f t="shared" si="631"/>
        <v>0.97567234922873936</v>
      </c>
      <c r="Q632" s="6">
        <f t="shared" si="632"/>
        <v>-2.6970939901212021E-2</v>
      </c>
      <c r="R632" s="6">
        <f t="shared" si="633"/>
        <v>-2.4327650771260645E-2</v>
      </c>
    </row>
    <row r="633" spans="1:18" x14ac:dyDescent="0.3">
      <c r="A633" s="1">
        <v>44538</v>
      </c>
      <c r="B633">
        <f>(B$635-B$632)/3+B632</f>
        <v>94461</v>
      </c>
      <c r="C633">
        <f t="shared" si="478"/>
        <v>15</v>
      </c>
      <c r="D633">
        <f t="shared" si="470"/>
        <v>29.281649463064241</v>
      </c>
      <c r="E633">
        <f t="shared" si="471"/>
        <v>336.38461538455158</v>
      </c>
      <c r="F633" s="5">
        <v>1971</v>
      </c>
      <c r="G633">
        <f t="shared" si="507"/>
        <v>0</v>
      </c>
      <c r="H633">
        <f t="shared" si="508"/>
        <v>4</v>
      </c>
      <c r="I633">
        <f>(I$635-I$632)/3+I632</f>
        <v>91067.333333333328</v>
      </c>
      <c r="J633">
        <f t="shared" si="548"/>
        <v>25.333333333328483</v>
      </c>
      <c r="K633">
        <f t="shared" si="612"/>
        <v>1422.6666666666715</v>
      </c>
      <c r="L633">
        <f t="shared" ref="L633:L641" si="634">GEOMEAN(K630:K636)</f>
        <v>1426.9142989722013</v>
      </c>
      <c r="M633">
        <f t="shared" ref="M633:M635" si="635">K633/K632</f>
        <v>0.99278902070249231</v>
      </c>
      <c r="N633">
        <f t="shared" ref="N633:N635" si="636">L633/L632</f>
        <v>0.9974235255251277</v>
      </c>
      <c r="O633">
        <f t="shared" ref="O633:O635" si="637">L633/L626</f>
        <v>0.97155888484520836</v>
      </c>
      <c r="P633">
        <f t="shared" ref="P633:P635" si="638">K633/K626</f>
        <v>0.96845926934422844</v>
      </c>
      <c r="Q633" s="6">
        <f t="shared" ref="Q633:Q635" si="639">O633-1</f>
        <v>-2.8441115154791641E-2</v>
      </c>
      <c r="R633" s="6">
        <f t="shared" ref="R633:R635" si="640">P633-1</f>
        <v>-3.1540730655771565E-2</v>
      </c>
    </row>
    <row r="634" spans="1:18" x14ac:dyDescent="0.3">
      <c r="A634" s="1">
        <v>44539</v>
      </c>
      <c r="B634">
        <f>(B$635-B$632)/3+B633</f>
        <v>94476</v>
      </c>
      <c r="C634">
        <f t="shared" si="478"/>
        <v>15</v>
      </c>
      <c r="D634">
        <f t="shared" si="470"/>
        <v>33.30394860250999</v>
      </c>
      <c r="E634">
        <f t="shared" si="471"/>
        <v>324.61538461531745</v>
      </c>
      <c r="F634" s="5">
        <v>1971</v>
      </c>
      <c r="G634">
        <f t="shared" si="507"/>
        <v>0</v>
      </c>
      <c r="H634">
        <f t="shared" si="508"/>
        <v>4</v>
      </c>
      <c r="I634">
        <f>(I$635-I$632)/3+I633</f>
        <v>91092.666666666657</v>
      </c>
      <c r="J634">
        <f t="shared" si="548"/>
        <v>25.333333333328483</v>
      </c>
      <c r="K634">
        <f t="shared" si="612"/>
        <v>1412.333333333343</v>
      </c>
      <c r="L634">
        <f t="shared" si="634"/>
        <v>1428.2597380364632</v>
      </c>
      <c r="M634">
        <f t="shared" si="635"/>
        <v>0.99273664479850388</v>
      </c>
      <c r="N634">
        <f t="shared" si="636"/>
        <v>1.0009429011015105</v>
      </c>
      <c r="O634">
        <f t="shared" si="637"/>
        <v>0.97432134302280593</v>
      </c>
      <c r="P634">
        <f t="shared" si="638"/>
        <v>0.9575141242937919</v>
      </c>
      <c r="Q634" s="6">
        <f t="shared" si="639"/>
        <v>-2.567865697719407E-2</v>
      </c>
      <c r="R634" s="6">
        <f t="shared" si="640"/>
        <v>-4.2485875706208098E-2</v>
      </c>
    </row>
    <row r="635" spans="1:18" x14ac:dyDescent="0.3">
      <c r="A635" s="1">
        <v>44540</v>
      </c>
      <c r="B635" s="5">
        <v>94491</v>
      </c>
      <c r="C635">
        <f t="shared" si="478"/>
        <v>15</v>
      </c>
      <c r="D635">
        <f t="shared" si="470"/>
        <v>37.330567492352202</v>
      </c>
      <c r="E635">
        <f t="shared" si="471"/>
        <v>312.84615384608333</v>
      </c>
      <c r="F635" s="5">
        <v>1971</v>
      </c>
      <c r="G635">
        <f t="shared" si="507"/>
        <v>0</v>
      </c>
      <c r="H635">
        <f t="shared" si="508"/>
        <v>2</v>
      </c>
      <c r="I635" s="5">
        <v>91118</v>
      </c>
      <c r="J635">
        <f t="shared" si="548"/>
        <v>25.333333333343035</v>
      </c>
      <c r="K635">
        <f t="shared" si="612"/>
        <v>1402</v>
      </c>
      <c r="L635">
        <f t="shared" si="634"/>
        <v>1434.5857858540589</v>
      </c>
      <c r="M635">
        <f t="shared" si="635"/>
        <v>0.99268350247816173</v>
      </c>
      <c r="N635">
        <f t="shared" si="636"/>
        <v>1.0044291998500865</v>
      </c>
      <c r="O635">
        <f t="shared" si="637"/>
        <v>0.98131203900547459</v>
      </c>
      <c r="P635">
        <f t="shared" si="638"/>
        <v>0.94986449864498645</v>
      </c>
      <c r="Q635" s="6">
        <f t="shared" si="639"/>
        <v>-1.868796099452541E-2</v>
      </c>
      <c r="R635" s="6">
        <f t="shared" si="640"/>
        <v>-5.0135501355013545E-2</v>
      </c>
    </row>
    <row r="636" spans="1:18" x14ac:dyDescent="0.3">
      <c r="A636" s="1">
        <v>44541</v>
      </c>
      <c r="B636">
        <f>(B$654/B$635)^(1/19)*B635</f>
        <v>94548.109339718241</v>
      </c>
      <c r="C636">
        <f t="shared" si="478"/>
        <v>57.109339718241245</v>
      </c>
      <c r="D636">
        <f t="shared" si="470"/>
        <v>41.361508743399099</v>
      </c>
      <c r="E636">
        <f t="shared" si="471"/>
        <v>343.18626279509044</v>
      </c>
      <c r="F636" s="5">
        <v>1971</v>
      </c>
      <c r="G636">
        <f t="shared" si="507"/>
        <v>0</v>
      </c>
      <c r="H636">
        <f t="shared" si="508"/>
        <v>2</v>
      </c>
      <c r="I636">
        <f>(I$641-I$635)/6+I635</f>
        <v>91147.166666666672</v>
      </c>
      <c r="J636">
        <f t="shared" si="548"/>
        <v>29.166666666671517</v>
      </c>
      <c r="K636">
        <f t="shared" si="612"/>
        <v>1429.9426730515697</v>
      </c>
      <c r="L636">
        <f t="shared" si="634"/>
        <v>1445.7593418575066</v>
      </c>
      <c r="M636">
        <f t="shared" ref="M636:M641" si="641">K636/K635</f>
        <v>1.0199305799226603</v>
      </c>
      <c r="N636">
        <f t="shared" ref="N636:N641" si="642">L636/L635</f>
        <v>1.0077886983919861</v>
      </c>
      <c r="O636">
        <f t="shared" ref="O636:O641" si="643">L636/L629</f>
        <v>0.99244080213802766</v>
      </c>
      <c r="P636">
        <f t="shared" ref="P636:P641" si="644">K636/K629</f>
        <v>0.98210348423871552</v>
      </c>
      <c r="Q636" s="6">
        <f t="shared" ref="Q636:Q641" si="645">O636-1</f>
        <v>-7.5591978619723443E-3</v>
      </c>
      <c r="R636" s="6">
        <f t="shared" ref="R636:R641" si="646">P636-1</f>
        <v>-1.7896515761284482E-2</v>
      </c>
    </row>
    <row r="637" spans="1:18" x14ac:dyDescent="0.3">
      <c r="A637" s="1">
        <v>44542</v>
      </c>
      <c r="B637">
        <f t="shared" ref="B637:B653" si="647">(B$654/B$635)^(1/19)*B636</f>
        <v>94605.253195704514</v>
      </c>
      <c r="C637">
        <f t="shared" si="478"/>
        <v>57.143855986272683</v>
      </c>
      <c r="D637">
        <f t="shared" si="470"/>
        <v>46.646774968041427</v>
      </c>
      <c r="E637">
        <f t="shared" si="471"/>
        <v>373.560888012129</v>
      </c>
      <c r="F637" s="5">
        <v>1971</v>
      </c>
      <c r="G637">
        <f t="shared" si="507"/>
        <v>0</v>
      </c>
      <c r="H637">
        <f t="shared" si="508"/>
        <v>1.3333333333332575</v>
      </c>
      <c r="I637">
        <f t="shared" ref="I637:I640" si="648">(I$641-I$635)/6+I636</f>
        <v>91176.333333333343</v>
      </c>
      <c r="J637">
        <f t="shared" si="548"/>
        <v>29.166666666671517</v>
      </c>
      <c r="K637">
        <f t="shared" si="612"/>
        <v>1457.9198623711709</v>
      </c>
      <c r="L637">
        <f t="shared" si="634"/>
        <v>1462.0925690320698</v>
      </c>
      <c r="M637">
        <f t="shared" si="641"/>
        <v>1.019565252402669</v>
      </c>
      <c r="N637">
        <f t="shared" si="642"/>
        <v>1.0112973346958134</v>
      </c>
      <c r="O637">
        <f t="shared" si="643"/>
        <v>1.0082584045210872</v>
      </c>
      <c r="P637">
        <f t="shared" si="644"/>
        <v>1.0066190073909154</v>
      </c>
      <c r="Q637" s="6">
        <f t="shared" si="645"/>
        <v>8.2584045210871704E-3</v>
      </c>
      <c r="R637" s="6">
        <f t="shared" si="646"/>
        <v>6.6190073909153657E-3</v>
      </c>
    </row>
    <row r="638" spans="1:18" x14ac:dyDescent="0.3">
      <c r="A638" s="1">
        <v>44543</v>
      </c>
      <c r="B638">
        <f t="shared" si="647"/>
        <v>94662.43158882008</v>
      </c>
      <c r="C638">
        <f t="shared" si="478"/>
        <v>57.178393115565996</v>
      </c>
      <c r="D638">
        <f t="shared" si="470"/>
        <v>51.936368780245175</v>
      </c>
      <c r="E638">
        <f t="shared" si="471"/>
        <v>403.97005035846087</v>
      </c>
      <c r="F638" s="5">
        <v>1971</v>
      </c>
      <c r="G638">
        <f t="shared" si="507"/>
        <v>0</v>
      </c>
      <c r="H638">
        <f t="shared" si="508"/>
        <v>0.66666666666651508</v>
      </c>
      <c r="I638">
        <f t="shared" si="648"/>
        <v>91205.500000000015</v>
      </c>
      <c r="J638">
        <f t="shared" si="548"/>
        <v>29.166666666671517</v>
      </c>
      <c r="K638">
        <f t="shared" si="612"/>
        <v>1485.9315888200654</v>
      </c>
      <c r="L638">
        <f t="shared" si="634"/>
        <v>1483.9838162028716</v>
      </c>
      <c r="M638">
        <f t="shared" si="641"/>
        <v>1.0192134884583683</v>
      </c>
      <c r="N638">
        <f t="shared" si="642"/>
        <v>1.0149725452645548</v>
      </c>
      <c r="O638">
        <f t="shared" si="643"/>
        <v>1.0297212853484614</v>
      </c>
      <c r="P638">
        <f t="shared" si="644"/>
        <v>1.0314194276862982</v>
      </c>
      <c r="Q638" s="6">
        <f t="shared" si="645"/>
        <v>2.9721285348461413E-2</v>
      </c>
      <c r="R638" s="6">
        <f t="shared" si="646"/>
        <v>3.141942768629824E-2</v>
      </c>
    </row>
    <row r="639" spans="1:18" x14ac:dyDescent="0.3">
      <c r="A639" s="1">
        <v>44544</v>
      </c>
      <c r="B639">
        <f t="shared" si="647"/>
        <v>94719.644539938818</v>
      </c>
      <c r="C639">
        <f t="shared" si="478"/>
        <v>57.212951118737692</v>
      </c>
      <c r="D639">
        <f t="shared" si="470"/>
        <v>57.230292795557034</v>
      </c>
      <c r="E639">
        <f t="shared" si="471"/>
        <v>434.41377070796443</v>
      </c>
      <c r="F639" s="5">
        <v>1972</v>
      </c>
      <c r="G639">
        <f t="shared" si="507"/>
        <v>1</v>
      </c>
      <c r="H639">
        <f t="shared" si="508"/>
        <v>1</v>
      </c>
      <c r="I639">
        <f t="shared" si="648"/>
        <v>91234.666666666686</v>
      </c>
      <c r="J639">
        <f t="shared" si="548"/>
        <v>29.166666666671517</v>
      </c>
      <c r="K639">
        <f t="shared" si="612"/>
        <v>1512.9778732721315</v>
      </c>
      <c r="L639">
        <f t="shared" si="634"/>
        <v>1511.9164499496337</v>
      </c>
      <c r="M639">
        <f t="shared" si="641"/>
        <v>1.0182015677273157</v>
      </c>
      <c r="N639">
        <f t="shared" si="642"/>
        <v>1.0188227347507297</v>
      </c>
      <c r="O639">
        <f t="shared" si="643"/>
        <v>1.0568406504121644</v>
      </c>
      <c r="P639">
        <f t="shared" si="644"/>
        <v>1.0558114956539648</v>
      </c>
      <c r="Q639" s="6">
        <f t="shared" si="645"/>
        <v>5.6840650412164351E-2</v>
      </c>
      <c r="R639" s="6">
        <f t="shared" si="646"/>
        <v>5.5811495653964815E-2</v>
      </c>
    </row>
    <row r="640" spans="1:18" x14ac:dyDescent="0.3">
      <c r="A640" s="1">
        <v>44545</v>
      </c>
      <c r="B640">
        <f t="shared" si="647"/>
        <v>94776.892069947193</v>
      </c>
      <c r="C640">
        <f t="shared" si="478"/>
        <v>57.247530008375179</v>
      </c>
      <c r="D640">
        <f t="shared" si="470"/>
        <v>57.264882166326061</v>
      </c>
      <c r="E640">
        <f t="shared" si="471"/>
        <v>464.89206994719279</v>
      </c>
      <c r="F640" s="5">
        <v>1974</v>
      </c>
      <c r="G640">
        <f t="shared" si="507"/>
        <v>2</v>
      </c>
      <c r="H640">
        <f t="shared" si="508"/>
        <v>3</v>
      </c>
      <c r="I640">
        <f t="shared" si="648"/>
        <v>91263.833333333358</v>
      </c>
      <c r="J640">
        <f t="shared" si="548"/>
        <v>29.166666666671517</v>
      </c>
      <c r="K640">
        <f t="shared" si="612"/>
        <v>1539.0587366138352</v>
      </c>
      <c r="L640">
        <f t="shared" si="634"/>
        <v>1540.8038606778198</v>
      </c>
      <c r="M640">
        <f t="shared" si="641"/>
        <v>1.0172380996460302</v>
      </c>
      <c r="N640">
        <f t="shared" si="642"/>
        <v>1.0191064861614201</v>
      </c>
      <c r="O640">
        <f t="shared" si="643"/>
        <v>1.0798152781758881</v>
      </c>
      <c r="P640">
        <f t="shared" si="644"/>
        <v>1.0818126077416799</v>
      </c>
      <c r="Q640" s="6">
        <f t="shared" si="645"/>
        <v>7.9815278175888071E-2</v>
      </c>
      <c r="R640" s="6">
        <f t="shared" si="646"/>
        <v>8.1812607741679866E-2</v>
      </c>
    </row>
    <row r="641" spans="1:18" x14ac:dyDescent="0.3">
      <c r="A641" s="1">
        <v>44546</v>
      </c>
      <c r="B641">
        <f t="shared" si="647"/>
        <v>94834.174199744331</v>
      </c>
      <c r="C641">
        <f t="shared" si="478"/>
        <v>57.282129797138623</v>
      </c>
      <c r="D641">
        <f t="shared" si="470"/>
        <v>57.299492442538394</v>
      </c>
      <c r="E641">
        <f t="shared" si="471"/>
        <v>493.17419974433142</v>
      </c>
      <c r="F641" s="5">
        <v>1974</v>
      </c>
      <c r="G641">
        <f t="shared" si="507"/>
        <v>0</v>
      </c>
      <c r="H641">
        <f t="shared" si="508"/>
        <v>3</v>
      </c>
      <c r="I641" s="5">
        <v>91293</v>
      </c>
      <c r="J641">
        <f t="shared" si="548"/>
        <v>29.166666666642413</v>
      </c>
      <c r="K641">
        <f t="shared" si="612"/>
        <v>1567.1741997443314</v>
      </c>
      <c r="L641">
        <f t="shared" si="634"/>
        <v>1570.6623181501166</v>
      </c>
      <c r="M641">
        <f t="shared" si="641"/>
        <v>1.0182679598001272</v>
      </c>
      <c r="N641">
        <f t="shared" si="642"/>
        <v>1.0193784934178201</v>
      </c>
      <c r="O641">
        <f t="shared" si="643"/>
        <v>1.0997035597386684</v>
      </c>
      <c r="P641">
        <f t="shared" si="644"/>
        <v>1.1096347885846027</v>
      </c>
      <c r="Q641" s="6">
        <f t="shared" si="645"/>
        <v>9.9703559738668401E-2</v>
      </c>
      <c r="R641" s="6">
        <f t="shared" si="646"/>
        <v>0.10963478858460274</v>
      </c>
    </row>
    <row r="642" spans="1:18" x14ac:dyDescent="0.3">
      <c r="A642" s="1">
        <v>44547</v>
      </c>
      <c r="B642">
        <f t="shared" si="647"/>
        <v>94891.490950241961</v>
      </c>
      <c r="C642">
        <f t="shared" si="478"/>
        <v>57.316750497629982</v>
      </c>
      <c r="D642">
        <f t="shared" si="470"/>
        <v>57.334123636828735</v>
      </c>
      <c r="E642">
        <f t="shared" si="471"/>
        <v>523.4909502419614</v>
      </c>
      <c r="F642" s="5">
        <v>1975</v>
      </c>
      <c r="G642">
        <f t="shared" si="507"/>
        <v>1</v>
      </c>
      <c r="H642">
        <f t="shared" si="508"/>
        <v>4</v>
      </c>
      <c r="I642" s="5">
        <v>91319</v>
      </c>
      <c r="J642">
        <f t="shared" si="548"/>
        <v>26</v>
      </c>
      <c r="K642">
        <f t="shared" si="612"/>
        <v>1597.4909502419614</v>
      </c>
      <c r="L642">
        <f t="shared" ref="L642" si="649">GEOMEAN(K639:K645)</f>
        <v>1601.509228809352</v>
      </c>
      <c r="M642">
        <f t="shared" ref="M642" si="650">K642/K641</f>
        <v>1.0193448504337144</v>
      </c>
      <c r="N642">
        <f t="shared" ref="N642" si="651">L642/L641</f>
        <v>1.0196394287319288</v>
      </c>
      <c r="O642">
        <f t="shared" ref="O642" si="652">L642/L635</f>
        <v>1.1163565431926523</v>
      </c>
      <c r="P642">
        <f t="shared" ref="P642" si="653">K642/K635</f>
        <v>1.1394371970342092</v>
      </c>
      <c r="Q642" s="6">
        <f t="shared" ref="Q642" si="654">O642-1</f>
        <v>0.11635654319265232</v>
      </c>
      <c r="R642" s="6">
        <f t="shared" ref="R642" si="655">P642-1</f>
        <v>0.1394371970342092</v>
      </c>
    </row>
    <row r="643" spans="1:18" x14ac:dyDescent="0.3">
      <c r="A643" s="1">
        <v>44548</v>
      </c>
      <c r="B643">
        <f t="shared" si="647"/>
        <v>94948.842342364456</v>
      </c>
      <c r="C643">
        <f t="shared" si="478"/>
        <v>57.351392122494872</v>
      </c>
      <c r="D643">
        <f t="shared" si="470"/>
        <v>57.368775761837242</v>
      </c>
      <c r="E643">
        <f t="shared" si="471"/>
        <v>577.84234236445627</v>
      </c>
      <c r="F643" s="5">
        <v>1975</v>
      </c>
      <c r="G643">
        <f t="shared" si="507"/>
        <v>0</v>
      </c>
      <c r="H643">
        <f t="shared" si="508"/>
        <v>4</v>
      </c>
      <c r="I643">
        <f>(I$645-I$642)/3+I642</f>
        <v>91341.333333333328</v>
      </c>
      <c r="J643">
        <f t="shared" si="548"/>
        <v>22.333333333328483</v>
      </c>
      <c r="K643">
        <f t="shared" si="612"/>
        <v>1632.5090090311278</v>
      </c>
      <c r="L643">
        <f t="shared" ref="L643:L646" si="656">GEOMEAN(K640:K646)</f>
        <v>1633.696280141181</v>
      </c>
      <c r="M643">
        <f t="shared" ref="M643:M646" si="657">K643/K642</f>
        <v>1.0219206617626613</v>
      </c>
      <c r="N643">
        <f t="shared" ref="N643:N646" si="658">L643/L642</f>
        <v>1.0200979493298072</v>
      </c>
      <c r="O643">
        <f t="shared" ref="O643:O646" si="659">L643/L636</f>
        <v>1.1299918546901544</v>
      </c>
      <c r="P643">
        <f t="shared" ref="P643:P646" si="660">K643/K636</f>
        <v>1.1416604593995865</v>
      </c>
      <c r="Q643" s="6">
        <f t="shared" ref="Q643:Q646" si="661">O643-1</f>
        <v>0.1299918546901544</v>
      </c>
      <c r="R643" s="6">
        <f t="shared" ref="R643:R646" si="662">P643-1</f>
        <v>0.14166045939958649</v>
      </c>
    </row>
    <row r="644" spans="1:18" x14ac:dyDescent="0.3">
      <c r="A644" s="1">
        <v>44549</v>
      </c>
      <c r="B644">
        <f t="shared" si="647"/>
        <v>95006.22839704885</v>
      </c>
      <c r="C644">
        <f t="shared" si="478"/>
        <v>57.386054684393457</v>
      </c>
      <c r="D644">
        <f t="shared" ref="D644:D701" si="663">AVERAGE(C641:C648)</f>
        <v>57.403448830216803</v>
      </c>
      <c r="E644">
        <f t="shared" ref="E644:E701" si="664">SUM(C631:C644)</f>
        <v>610.22839704884973</v>
      </c>
      <c r="F644" s="5">
        <v>1975</v>
      </c>
      <c r="G644">
        <f t="shared" si="507"/>
        <v>0</v>
      </c>
      <c r="H644">
        <f t="shared" si="508"/>
        <v>4</v>
      </c>
      <c r="I644">
        <f>(I$645-I$642)/3+I643</f>
        <v>91363.666666666657</v>
      </c>
      <c r="J644">
        <f t="shared" si="548"/>
        <v>22.333333333328483</v>
      </c>
      <c r="K644">
        <f t="shared" si="612"/>
        <v>1667.5617303821928</v>
      </c>
      <c r="L644">
        <f t="shared" si="656"/>
        <v>1667.0023609592401</v>
      </c>
      <c r="M644">
        <f t="shared" si="657"/>
        <v>1.0214716863166766</v>
      </c>
      <c r="N644">
        <f t="shared" si="658"/>
        <v>1.0203869478206689</v>
      </c>
      <c r="O644">
        <f t="shared" si="659"/>
        <v>1.1401483026911381</v>
      </c>
      <c r="P644">
        <f t="shared" si="660"/>
        <v>1.1437951930156565</v>
      </c>
      <c r="Q644" s="6">
        <f t="shared" si="661"/>
        <v>0.14014830269113809</v>
      </c>
      <c r="R644" s="6">
        <f t="shared" si="662"/>
        <v>0.14379519301565646</v>
      </c>
    </row>
    <row r="645" spans="1:18" x14ac:dyDescent="0.3">
      <c r="A645" s="1">
        <v>44550</v>
      </c>
      <c r="B645">
        <f t="shared" si="647"/>
        <v>95063.649135244821</v>
      </c>
      <c r="C645">
        <f t="shared" si="478"/>
        <v>57.420738195971353</v>
      </c>
      <c r="D645">
        <f t="shared" si="663"/>
        <v>57.438142854623948</v>
      </c>
      <c r="E645">
        <f t="shared" si="664"/>
        <v>642.64913524482108</v>
      </c>
      <c r="F645" s="5">
        <v>1975</v>
      </c>
      <c r="G645">
        <f t="shared" si="507"/>
        <v>0</v>
      </c>
      <c r="H645">
        <f t="shared" si="508"/>
        <v>4</v>
      </c>
      <c r="I645" s="5">
        <v>91386</v>
      </c>
      <c r="J645">
        <f t="shared" si="548"/>
        <v>22.333333333343035</v>
      </c>
      <c r="K645">
        <f t="shared" si="612"/>
        <v>1702.6491352448211</v>
      </c>
      <c r="L645">
        <f t="shared" si="656"/>
        <v>1702.7513843535851</v>
      </c>
      <c r="M645">
        <f t="shared" si="657"/>
        <v>1.0210411430193871</v>
      </c>
      <c r="N645">
        <f t="shared" si="658"/>
        <v>1.0214450946390825</v>
      </c>
      <c r="O645">
        <f t="shared" si="659"/>
        <v>1.147419106436405</v>
      </c>
      <c r="P645">
        <f t="shared" si="660"/>
        <v>1.1458462476033939</v>
      </c>
      <c r="Q645" s="6">
        <f t="shared" si="661"/>
        <v>0.14741910643640499</v>
      </c>
      <c r="R645" s="6">
        <f t="shared" si="662"/>
        <v>0.14584624760339393</v>
      </c>
    </row>
    <row r="646" spans="1:18" x14ac:dyDescent="0.3">
      <c r="A646" s="1">
        <v>44551</v>
      </c>
      <c r="B646">
        <f t="shared" si="647"/>
        <v>95121.10457791471</v>
      </c>
      <c r="C646">
        <f t="shared" si="478"/>
        <v>57.455442669888726</v>
      </c>
      <c r="D646">
        <f t="shared" si="663"/>
        <v>57.472857847724299</v>
      </c>
      <c r="E646">
        <f t="shared" si="664"/>
        <v>675.10457791470981</v>
      </c>
      <c r="F646" s="5">
        <v>1976</v>
      </c>
      <c r="G646">
        <f t="shared" si="507"/>
        <v>1</v>
      </c>
      <c r="H646">
        <f t="shared" si="508"/>
        <v>4</v>
      </c>
      <c r="I646" s="5">
        <v>91406</v>
      </c>
      <c r="J646">
        <f t="shared" si="548"/>
        <v>20</v>
      </c>
      <c r="K646">
        <f t="shared" si="612"/>
        <v>1739.1045779147098</v>
      </c>
      <c r="L646">
        <f t="shared" si="656"/>
        <v>1739.9216904332552</v>
      </c>
      <c r="M646">
        <f t="shared" si="657"/>
        <v>1.0214110129416927</v>
      </c>
      <c r="N646">
        <f t="shared" si="658"/>
        <v>1.0218295556363803</v>
      </c>
      <c r="O646">
        <f t="shared" si="659"/>
        <v>1.1508054499249725</v>
      </c>
      <c r="P646">
        <f t="shared" si="660"/>
        <v>1.1494580381096597</v>
      </c>
      <c r="Q646" s="6">
        <f t="shared" si="661"/>
        <v>0.15080544992497247</v>
      </c>
      <c r="R646" s="6">
        <f t="shared" si="662"/>
        <v>0.14945803810965974</v>
      </c>
    </row>
    <row r="647" spans="1:18" x14ac:dyDescent="0.3">
      <c r="A647" s="1">
        <v>44552</v>
      </c>
      <c r="B647">
        <f t="shared" si="647"/>
        <v>95178.594746033516</v>
      </c>
      <c r="C647">
        <f t="shared" si="478"/>
        <v>57.490168118805741</v>
      </c>
      <c r="D647">
        <f t="shared" si="663"/>
        <v>57.507593822192575</v>
      </c>
      <c r="E647">
        <f t="shared" si="664"/>
        <v>717.59474603351555</v>
      </c>
      <c r="F647" s="5">
        <v>1976</v>
      </c>
      <c r="G647">
        <f t="shared" si="507"/>
        <v>0</v>
      </c>
      <c r="H647">
        <f t="shared" si="508"/>
        <v>2</v>
      </c>
      <c r="I647" s="5">
        <v>91430</v>
      </c>
      <c r="J647">
        <f t="shared" si="548"/>
        <v>24</v>
      </c>
      <c r="K647">
        <f t="shared" si="612"/>
        <v>1772.5947460335155</v>
      </c>
      <c r="L647">
        <f t="shared" ref="L647:L648" si="665">GEOMEAN(K644:K650)</f>
        <v>1777.8180539772197</v>
      </c>
      <c r="M647">
        <f t="shared" ref="M647" si="666">K647/K646</f>
        <v>1.0192571329775708</v>
      </c>
      <c r="N647">
        <f t="shared" ref="N647" si="667">L647/L646</f>
        <v>1.021780499520371</v>
      </c>
      <c r="O647">
        <f t="shared" ref="O647" si="668">L647/L640</f>
        <v>1.1538250255909499</v>
      </c>
      <c r="P647">
        <f t="shared" ref="P647" si="669">K647/K640</f>
        <v>1.1517395040643448</v>
      </c>
      <c r="Q647" s="6">
        <f t="shared" ref="Q647" si="670">O647-1</f>
        <v>0.1538250255909499</v>
      </c>
      <c r="R647" s="6">
        <f t="shared" ref="R647" si="671">P647-1</f>
        <v>0.15173950406434478</v>
      </c>
    </row>
    <row r="648" spans="1:18" x14ac:dyDescent="0.3">
      <c r="A648" s="1">
        <v>44553</v>
      </c>
      <c r="B648">
        <f t="shared" si="647"/>
        <v>95236.119660588927</v>
      </c>
      <c r="C648">
        <f t="shared" si="478"/>
        <v>57.524914555411669</v>
      </c>
      <c r="D648">
        <f t="shared" si="663"/>
        <v>57.542350790708952</v>
      </c>
      <c r="E648">
        <f t="shared" si="664"/>
        <v>760.11966058892722</v>
      </c>
      <c r="F648" s="5">
        <v>1976</v>
      </c>
      <c r="G648">
        <f t="shared" si="507"/>
        <v>0</v>
      </c>
      <c r="H648">
        <f t="shared" si="508"/>
        <v>2</v>
      </c>
      <c r="I648" s="5">
        <v>91442</v>
      </c>
      <c r="J648">
        <f t="shared" si="548"/>
        <v>12</v>
      </c>
      <c r="K648">
        <f t="shared" si="612"/>
        <v>1818.1196605889272</v>
      </c>
      <c r="L648">
        <f t="shared" si="665"/>
        <v>1816.3216123491106</v>
      </c>
      <c r="M648">
        <f t="shared" ref="M648" si="672">K648/K647</f>
        <v>1.0256826410307722</v>
      </c>
      <c r="N648">
        <f t="shared" ref="N648" si="673">L648/L647</f>
        <v>1.0216577609197708</v>
      </c>
      <c r="O648">
        <f t="shared" ref="O648" si="674">L648/L641</f>
        <v>1.1564049072548739</v>
      </c>
      <c r="P648">
        <f t="shared" ref="P648" si="675">K648/K641</f>
        <v>1.1601260797207706</v>
      </c>
      <c r="Q648" s="6">
        <f t="shared" ref="Q648" si="676">O648-1</f>
        <v>0.15640490725487388</v>
      </c>
      <c r="R648" s="6">
        <f t="shared" ref="R648" si="677">P648-1</f>
        <v>0.16012607972077064</v>
      </c>
    </row>
    <row r="649" spans="1:18" x14ac:dyDescent="0.3">
      <c r="A649" s="1">
        <v>44554</v>
      </c>
      <c r="B649">
        <f t="shared" si="647"/>
        <v>95293.679342581323</v>
      </c>
      <c r="C649">
        <f t="shared" si="478"/>
        <v>57.559681992395781</v>
      </c>
      <c r="D649">
        <f t="shared" si="663"/>
        <v>57.577128765960879</v>
      </c>
      <c r="E649">
        <f t="shared" si="664"/>
        <v>802.679342581323</v>
      </c>
      <c r="F649" s="5">
        <v>1976</v>
      </c>
      <c r="G649">
        <f t="shared" si="507"/>
        <v>0</v>
      </c>
      <c r="H649">
        <f t="shared" si="508"/>
        <v>1</v>
      </c>
      <c r="I649">
        <f>(I$652-I$648)/4+I648</f>
        <v>91459.5</v>
      </c>
      <c r="J649">
        <f t="shared" si="548"/>
        <v>17.5</v>
      </c>
      <c r="K649">
        <f t="shared" si="612"/>
        <v>1858.179342581323</v>
      </c>
      <c r="L649">
        <f t="shared" ref="L649:L652" si="678">GEOMEAN(K646:K652)</f>
        <v>1855.5785124069428</v>
      </c>
      <c r="M649">
        <f t="shared" ref="M649:M652" si="679">K649/K648</f>
        <v>1.0220335783506238</v>
      </c>
      <c r="N649">
        <f t="shared" ref="N649:N652" si="680">L649/L648</f>
        <v>1.021613407994997</v>
      </c>
      <c r="O649">
        <f t="shared" ref="O649:O652" si="681">L649/L642</f>
        <v>1.1586436587608548</v>
      </c>
      <c r="P649">
        <f t="shared" ref="P649:P652" si="682">K649/K642</f>
        <v>1.1631861465630693</v>
      </c>
      <c r="Q649" s="6">
        <f t="shared" ref="Q649:Q652" si="683">O649-1</f>
        <v>0.15864365876085484</v>
      </c>
      <c r="R649" s="6">
        <f t="shared" ref="R649:R652" si="684">P649-1</f>
        <v>0.16318614656306929</v>
      </c>
    </row>
    <row r="650" spans="1:18" x14ac:dyDescent="0.3">
      <c r="A650" s="1">
        <v>44555</v>
      </c>
      <c r="B650">
        <f t="shared" si="647"/>
        <v>95351.273813023756</v>
      </c>
      <c r="C650">
        <f t="shared" si="478"/>
        <v>57.594470442432794</v>
      </c>
      <c r="D650">
        <f t="shared" si="663"/>
        <v>57.611927760661274</v>
      </c>
      <c r="E650">
        <f t="shared" si="664"/>
        <v>803.16447330551455</v>
      </c>
      <c r="F650" s="5">
        <v>1976</v>
      </c>
      <c r="G650">
        <f t="shared" si="507"/>
        <v>0</v>
      </c>
      <c r="H650">
        <f t="shared" si="508"/>
        <v>1</v>
      </c>
      <c r="I650">
        <f t="shared" ref="I650:I651" si="685">(I$652-I$648)/4+I649</f>
        <v>91477</v>
      </c>
      <c r="J650">
        <f t="shared" si="548"/>
        <v>17.5</v>
      </c>
      <c r="K650">
        <f t="shared" si="612"/>
        <v>1898.2738130237558</v>
      </c>
      <c r="L650">
        <f t="shared" si="678"/>
        <v>1895.9997690117518</v>
      </c>
      <c r="M650">
        <f t="shared" si="679"/>
        <v>1.0215772877911422</v>
      </c>
      <c r="N650">
        <f t="shared" si="680"/>
        <v>1.0217836412388592</v>
      </c>
      <c r="O650">
        <f t="shared" si="681"/>
        <v>1.16055829474491</v>
      </c>
      <c r="P650">
        <f t="shared" si="682"/>
        <v>1.1627953061958021</v>
      </c>
      <c r="Q650" s="6">
        <f t="shared" si="683"/>
        <v>0.16055829474491001</v>
      </c>
      <c r="R650" s="6">
        <f t="shared" si="684"/>
        <v>0.16279530619580207</v>
      </c>
    </row>
    <row r="651" spans="1:18" x14ac:dyDescent="0.3">
      <c r="A651" s="1">
        <v>44556</v>
      </c>
      <c r="B651">
        <f t="shared" si="647"/>
        <v>95408.903092941997</v>
      </c>
      <c r="C651">
        <f t="shared" ref="C651:C701" si="686">B651-B650</f>
        <v>57.629279918241082</v>
      </c>
      <c r="D651">
        <f t="shared" si="663"/>
        <v>87.696283624956777</v>
      </c>
      <c r="E651">
        <f t="shared" si="664"/>
        <v>803.64989723748295</v>
      </c>
      <c r="F651" s="5">
        <v>1977</v>
      </c>
      <c r="G651">
        <f t="shared" si="507"/>
        <v>1</v>
      </c>
      <c r="H651">
        <f t="shared" si="508"/>
        <v>2</v>
      </c>
      <c r="I651">
        <f t="shared" si="685"/>
        <v>91494.5</v>
      </c>
      <c r="J651">
        <f t="shared" si="548"/>
        <v>17.5</v>
      </c>
      <c r="K651">
        <f t="shared" si="612"/>
        <v>1937.4030929419969</v>
      </c>
      <c r="L651">
        <f t="shared" si="678"/>
        <v>1937.1391464936385</v>
      </c>
      <c r="M651">
        <f t="shared" si="679"/>
        <v>1.0206130852408022</v>
      </c>
      <c r="N651">
        <f t="shared" si="680"/>
        <v>1.0216979865473981</v>
      </c>
      <c r="O651">
        <f t="shared" si="681"/>
        <v>1.1620494318790011</v>
      </c>
      <c r="P651">
        <f t="shared" si="682"/>
        <v>1.1618179151292698</v>
      </c>
      <c r="Q651" s="6">
        <f t="shared" si="683"/>
        <v>0.16204943187900112</v>
      </c>
      <c r="R651" s="6">
        <f t="shared" si="684"/>
        <v>0.1618179151292698</v>
      </c>
    </row>
    <row r="652" spans="1:18" x14ac:dyDescent="0.3">
      <c r="A652" s="1">
        <v>44557</v>
      </c>
      <c r="B652">
        <f>(B$654/B$635)^(1/19)*B651</f>
        <v>95466.567203374521</v>
      </c>
      <c r="C652">
        <f t="shared" si="686"/>
        <v>57.664110432524467</v>
      </c>
      <c r="D652">
        <f t="shared" si="663"/>
        <v>117.89256072218086</v>
      </c>
      <c r="E652">
        <f t="shared" si="664"/>
        <v>804.13561455444142</v>
      </c>
      <c r="F652" s="5">
        <v>1977</v>
      </c>
      <c r="G652">
        <f t="shared" si="507"/>
        <v>0</v>
      </c>
      <c r="H652">
        <f t="shared" si="508"/>
        <v>2</v>
      </c>
      <c r="I652" s="5">
        <v>91512</v>
      </c>
      <c r="J652">
        <f t="shared" si="548"/>
        <v>17.5</v>
      </c>
      <c r="K652">
        <f t="shared" si="612"/>
        <v>1977.5672033745213</v>
      </c>
      <c r="L652">
        <f t="shared" si="678"/>
        <v>2009.0018764727545</v>
      </c>
      <c r="M652">
        <f t="shared" si="679"/>
        <v>1.0207309003370766</v>
      </c>
      <c r="N652">
        <f t="shared" si="680"/>
        <v>1.0370973505487164</v>
      </c>
      <c r="O652">
        <f t="shared" si="681"/>
        <v>1.1798562578972334</v>
      </c>
      <c r="P652">
        <f t="shared" si="682"/>
        <v>1.1614648975169921</v>
      </c>
      <c r="Q652" s="6">
        <f t="shared" si="683"/>
        <v>0.17985625789723336</v>
      </c>
      <c r="R652" s="6">
        <f t="shared" si="684"/>
        <v>0.16146489751699211</v>
      </c>
    </row>
    <row r="653" spans="1:18" x14ac:dyDescent="0.3">
      <c r="A653" s="1">
        <v>44558</v>
      </c>
      <c r="B653">
        <f t="shared" si="647"/>
        <v>95524.266165372508</v>
      </c>
      <c r="C653">
        <f t="shared" si="686"/>
        <v>57.698961997986771</v>
      </c>
      <c r="D653">
        <f t="shared" si="663"/>
        <v>148.20111911081949</v>
      </c>
      <c r="E653">
        <f t="shared" si="664"/>
        <v>804.6216254336905</v>
      </c>
      <c r="F653" s="5">
        <v>1977</v>
      </c>
      <c r="G653">
        <f t="shared" si="507"/>
        <v>0</v>
      </c>
      <c r="H653">
        <f t="shared" si="508"/>
        <v>1</v>
      </c>
      <c r="I653" s="5">
        <v>91525</v>
      </c>
      <c r="J653">
        <f t="shared" si="548"/>
        <v>13</v>
      </c>
      <c r="K653">
        <f t="shared" si="612"/>
        <v>2022.2661653725081</v>
      </c>
      <c r="L653">
        <f t="shared" ref="L653" si="687">GEOMEAN(K650:K656)</f>
        <v>2111.5914843580249</v>
      </c>
      <c r="M653">
        <f t="shared" ref="M653" si="688">K653/K652</f>
        <v>1.0226030053096109</v>
      </c>
      <c r="N653">
        <f t="shared" ref="N653" si="689">L653/L652</f>
        <v>1.0510649636950011</v>
      </c>
      <c r="O653">
        <f t="shared" ref="O653" si="690">L653/L646</f>
        <v>1.2136129435987553</v>
      </c>
      <c r="P653">
        <f t="shared" ref="P653" si="691">K653/K646</f>
        <v>1.1628203335519511</v>
      </c>
      <c r="Q653" s="6">
        <f t="shared" ref="Q653" si="692">O653-1</f>
        <v>0.21361294359875527</v>
      </c>
      <c r="R653" s="6">
        <f t="shared" ref="R653" si="693">P653-1</f>
        <v>0.16282033355195114</v>
      </c>
    </row>
    <row r="654" spans="1:18" x14ac:dyDescent="0.3">
      <c r="A654" s="1">
        <v>44559</v>
      </c>
      <c r="B654">
        <v>95582</v>
      </c>
      <c r="C654">
        <f t="shared" si="686"/>
        <v>57.733834627491888</v>
      </c>
      <c r="D654">
        <f t="shared" si="663"/>
        <v>178.6223199791566</v>
      </c>
      <c r="E654">
        <f t="shared" si="664"/>
        <v>805.10793005280721</v>
      </c>
      <c r="F654" s="5">
        <v>1979</v>
      </c>
      <c r="G654">
        <f t="shared" si="507"/>
        <v>2</v>
      </c>
      <c r="H654">
        <f t="shared" si="508"/>
        <v>3</v>
      </c>
      <c r="I654">
        <v>91543</v>
      </c>
      <c r="J654">
        <f t="shared" si="548"/>
        <v>18</v>
      </c>
      <c r="K654">
        <f t="shared" si="612"/>
        <v>2060</v>
      </c>
      <c r="L654">
        <f t="shared" ref="L654" si="694">GEOMEAN(K651:K657)</f>
        <v>2245.6074522489557</v>
      </c>
      <c r="M654">
        <f t="shared" ref="M654" si="695">K654/K653</f>
        <v>1.018659183085596</v>
      </c>
      <c r="N654">
        <f t="shared" ref="N654" si="696">L654/L653</f>
        <v>1.0634668063797743</v>
      </c>
      <c r="O654">
        <f t="shared" ref="O654" si="697">L654/L647</f>
        <v>1.263125575322642</v>
      </c>
      <c r="P654">
        <f t="shared" ref="P654" si="698">K654/K647</f>
        <v>1.1621381619287787</v>
      </c>
      <c r="Q654" s="6">
        <f t="shared" ref="Q654" si="699">O654-1</f>
        <v>0.26312557532264202</v>
      </c>
      <c r="R654" s="6">
        <f t="shared" ref="R654" si="700">P654-1</f>
        <v>0.16213816192877872</v>
      </c>
    </row>
    <row r="655" spans="1:18" x14ac:dyDescent="0.3">
      <c r="A655" s="1">
        <v>44560</v>
      </c>
      <c r="B655">
        <f>(B$660/B$654)^(1/6)*B654</f>
        <v>95880.16501503317</v>
      </c>
      <c r="C655">
        <f t="shared" si="686"/>
        <v>298.16501503316977</v>
      </c>
      <c r="D655">
        <f t="shared" si="663"/>
        <v>209.15652564879201</v>
      </c>
      <c r="E655">
        <f t="shared" si="664"/>
        <v>1045.9908152888383</v>
      </c>
      <c r="F655" s="5">
        <v>1979</v>
      </c>
      <c r="G655">
        <f t="shared" si="507"/>
        <v>0</v>
      </c>
      <c r="H655">
        <f t="shared" si="508"/>
        <v>3</v>
      </c>
      <c r="I655">
        <f>(I$659/I$654)^(1/5)*I654</f>
        <v>91554.996855174133</v>
      </c>
      <c r="J655">
        <f t="shared" si="548"/>
        <v>11.996855174133088</v>
      </c>
      <c r="K655">
        <f t="shared" si="612"/>
        <v>2346.1681598590367</v>
      </c>
      <c r="L655">
        <f t="shared" ref="L655:L659" si="701">GEOMEAN(K652:K658)</f>
        <v>2413.4921181291252</v>
      </c>
      <c r="M655">
        <f t="shared" ref="M655:M659" si="702">K655/K654</f>
        <v>1.1389165824558432</v>
      </c>
      <c r="N655">
        <f t="shared" ref="N655:N659" si="703">L655/L654</f>
        <v>1.0747613594317362</v>
      </c>
      <c r="O655">
        <f t="shared" ref="O655:O659" si="704">L655/L648</f>
        <v>1.3287801575006717</v>
      </c>
      <c r="P655">
        <f t="shared" ref="P655:P659" si="705">K655/K648</f>
        <v>1.2904366036606543</v>
      </c>
      <c r="Q655" s="6">
        <f t="shared" ref="Q655:Q659" si="706">O655-1</f>
        <v>0.32878015750067169</v>
      </c>
      <c r="R655" s="6">
        <f t="shared" ref="R655:R659" si="707">P655-1</f>
        <v>0.29043660366065427</v>
      </c>
    </row>
    <row r="656" spans="1:18" x14ac:dyDescent="0.3">
      <c r="A656" s="1">
        <v>44561</v>
      </c>
      <c r="B656">
        <f t="shared" ref="B656:B659" si="708">(B$660/B$654)^(1/6)*B655</f>
        <v>96179.260146366374</v>
      </c>
      <c r="C656">
        <f t="shared" si="686"/>
        <v>299.09513133320434</v>
      </c>
      <c r="D656">
        <f t="shared" si="663"/>
        <v>239.80409957818483</v>
      </c>
      <c r="E656">
        <f t="shared" si="664"/>
        <v>1287.7691961244127</v>
      </c>
      <c r="F656" s="5">
        <v>1979</v>
      </c>
      <c r="G656">
        <f t="shared" ref="G656:G660" si="709">F656-F655</f>
        <v>0</v>
      </c>
      <c r="H656">
        <f t="shared" ref="H656:H660" si="710">SUM(G650:G656)</f>
        <v>3</v>
      </c>
      <c r="I656">
        <f t="shared" ref="I656:I658" si="711">(I$659/I$654)^(1/5)*I655</f>
        <v>91566.995282555145</v>
      </c>
      <c r="J656">
        <f t="shared" si="548"/>
        <v>11.998427381011425</v>
      </c>
      <c r="K656">
        <f t="shared" si="612"/>
        <v>2633.2648638112296</v>
      </c>
      <c r="L656">
        <f t="shared" si="701"/>
        <v>2618.4871773548489</v>
      </c>
      <c r="M656">
        <f t="shared" si="702"/>
        <v>1.1223683403705564</v>
      </c>
      <c r="N656">
        <f t="shared" si="703"/>
        <v>1.0849371156781031</v>
      </c>
      <c r="O656">
        <f t="shared" si="704"/>
        <v>1.4111432956605581</v>
      </c>
      <c r="P656">
        <f t="shared" si="705"/>
        <v>1.4171209438552808</v>
      </c>
      <c r="Q656" s="6">
        <f t="shared" si="706"/>
        <v>0.41114329566055807</v>
      </c>
      <c r="R656" s="6">
        <f t="shared" si="707"/>
        <v>0.41712094385528076</v>
      </c>
    </row>
    <row r="657" spans="1:18" x14ac:dyDescent="0.3">
      <c r="A657" s="1">
        <v>44562</v>
      </c>
      <c r="B657">
        <f t="shared" si="708"/>
        <v>96479.288295467879</v>
      </c>
      <c r="C657">
        <f t="shared" si="686"/>
        <v>300.02814910150482</v>
      </c>
      <c r="D657">
        <f t="shared" si="663"/>
        <v>249.09172932843649</v>
      </c>
      <c r="E657">
        <f t="shared" si="664"/>
        <v>1530.4459531034227</v>
      </c>
      <c r="F657" s="5">
        <v>1980</v>
      </c>
      <c r="G657">
        <f t="shared" si="709"/>
        <v>1</v>
      </c>
      <c r="H657">
        <f t="shared" si="710"/>
        <v>4</v>
      </c>
      <c r="I657">
        <f t="shared" si="711"/>
        <v>91578.995282349075</v>
      </c>
      <c r="J657">
        <f t="shared" si="548"/>
        <v>11.999999793930328</v>
      </c>
      <c r="K657">
        <f t="shared" si="612"/>
        <v>2920.2930131188041</v>
      </c>
      <c r="L657">
        <f t="shared" si="701"/>
        <v>2864.3231155752364</v>
      </c>
      <c r="M657">
        <f t="shared" si="702"/>
        <v>1.1090008655233212</v>
      </c>
      <c r="N657">
        <f t="shared" si="703"/>
        <v>1.0938847210505445</v>
      </c>
      <c r="O657">
        <f t="shared" si="704"/>
        <v>1.5107191268637137</v>
      </c>
      <c r="P657">
        <f t="shared" si="705"/>
        <v>1.5383939835671421</v>
      </c>
      <c r="Q657" s="6">
        <f t="shared" si="706"/>
        <v>0.51071912686371368</v>
      </c>
      <c r="R657" s="6">
        <f t="shared" si="707"/>
        <v>0.53839398356714208</v>
      </c>
    </row>
    <row r="658" spans="1:18" x14ac:dyDescent="0.3">
      <c r="A658" s="1">
        <v>44563</v>
      </c>
      <c r="B658">
        <f t="shared" si="708"/>
        <v>96780.252372857009</v>
      </c>
      <c r="C658">
        <f t="shared" si="686"/>
        <v>300.96407738912967</v>
      </c>
      <c r="D658">
        <f t="shared" si="663"/>
        <v>322.29720345443457</v>
      </c>
      <c r="E658">
        <f t="shared" si="664"/>
        <v>1774.0239758081589</v>
      </c>
      <c r="F658" s="5">
        <v>1980</v>
      </c>
      <c r="G658">
        <f t="shared" si="709"/>
        <v>0</v>
      </c>
      <c r="H658">
        <f t="shared" si="710"/>
        <v>3</v>
      </c>
      <c r="I658">
        <f t="shared" si="711"/>
        <v>91590.996854761994</v>
      </c>
      <c r="J658">
        <f t="shared" si="548"/>
        <v>12.001572412918904</v>
      </c>
      <c r="K658">
        <f t="shared" si="612"/>
        <v>3209.2555180950148</v>
      </c>
      <c r="L658">
        <f t="shared" si="701"/>
        <v>3140.1819359731817</v>
      </c>
      <c r="M658">
        <f t="shared" si="702"/>
        <v>1.0989498326634031</v>
      </c>
      <c r="N658">
        <f t="shared" si="703"/>
        <v>1.0963085550292551</v>
      </c>
      <c r="O658">
        <f t="shared" si="704"/>
        <v>1.6210409777000983</v>
      </c>
      <c r="P658">
        <f t="shared" si="705"/>
        <v>1.6564727958711354</v>
      </c>
      <c r="Q658" s="6">
        <f t="shared" si="706"/>
        <v>0.62104097770009825</v>
      </c>
      <c r="R658" s="6">
        <f t="shared" si="707"/>
        <v>0.65647279587113538</v>
      </c>
    </row>
    <row r="659" spans="1:18" x14ac:dyDescent="0.3">
      <c r="A659" s="1">
        <v>44564</v>
      </c>
      <c r="B659">
        <f t="shared" si="708"/>
        <v>97082.155298132333</v>
      </c>
      <c r="C659">
        <f t="shared" si="686"/>
        <v>301.90292527532438</v>
      </c>
      <c r="D659">
        <f t="shared" si="663"/>
        <v>365.97937312085378</v>
      </c>
      <c r="E659">
        <f t="shared" si="664"/>
        <v>2018.5061628875119</v>
      </c>
      <c r="F659" s="5">
        <v>1980</v>
      </c>
      <c r="G659">
        <f t="shared" si="709"/>
        <v>0</v>
      </c>
      <c r="H659">
        <f t="shared" si="710"/>
        <v>3</v>
      </c>
      <c r="I659" s="5">
        <v>91603</v>
      </c>
      <c r="J659">
        <f t="shared" si="548"/>
        <v>12.003145238006255</v>
      </c>
      <c r="K659">
        <f t="shared" si="612"/>
        <v>3499.155298132333</v>
      </c>
      <c r="L659">
        <f t="shared" si="701"/>
        <v>3453.1046414101797</v>
      </c>
      <c r="M659">
        <f t="shared" si="702"/>
        <v>1.0903324083740769</v>
      </c>
      <c r="N659">
        <f t="shared" si="703"/>
        <v>1.0996511386337937</v>
      </c>
      <c r="O659">
        <f t="shared" si="704"/>
        <v>1.7188160358878639</v>
      </c>
      <c r="P659">
        <f t="shared" si="705"/>
        <v>1.7694242158554072</v>
      </c>
      <c r="Q659" s="6">
        <f t="shared" si="706"/>
        <v>0.71881603588786391</v>
      </c>
      <c r="R659" s="6">
        <f t="shared" si="707"/>
        <v>0.76942421585540721</v>
      </c>
    </row>
    <row r="660" spans="1:18" x14ac:dyDescent="0.3">
      <c r="A660" s="1">
        <v>44565</v>
      </c>
      <c r="B660" s="5">
        <v>97385</v>
      </c>
      <c r="C660">
        <f t="shared" si="686"/>
        <v>302.84470186766703</v>
      </c>
      <c r="D660">
        <f t="shared" si="663"/>
        <v>369.74686680904779</v>
      </c>
      <c r="E660">
        <f t="shared" si="664"/>
        <v>2263.8954220852902</v>
      </c>
      <c r="F660" s="5">
        <v>1980</v>
      </c>
      <c r="G660">
        <f t="shared" si="709"/>
        <v>0</v>
      </c>
      <c r="H660">
        <f t="shared" si="710"/>
        <v>3</v>
      </c>
      <c r="I660" s="5">
        <v>91615</v>
      </c>
      <c r="J660">
        <f t="shared" si="548"/>
        <v>12</v>
      </c>
      <c r="K660">
        <f t="shared" si="612"/>
        <v>3790</v>
      </c>
      <c r="L660">
        <f t="shared" ref="L660" si="712">GEOMEAN(K657:K663)</f>
        <v>3806.1413181258636</v>
      </c>
      <c r="M660">
        <f t="shared" ref="M660" si="713">K660/K659</f>
        <v>1.0831185463597186</v>
      </c>
      <c r="N660">
        <f t="shared" ref="N660" si="714">L660/L659</f>
        <v>1.1022374684166856</v>
      </c>
      <c r="O660">
        <f t="shared" ref="O660" si="715">L660/L653</f>
        <v>1.8024988954163277</v>
      </c>
      <c r="P660">
        <f t="shared" ref="P660" si="716">K660/K653</f>
        <v>1.8741350989778685</v>
      </c>
      <c r="Q660" s="6">
        <f t="shared" ref="Q660" si="717">O660-1</f>
        <v>0.80249889541632768</v>
      </c>
      <c r="R660" s="6">
        <f t="shared" ref="R660" si="718">P660-1</f>
        <v>0.87413509897786845</v>
      </c>
    </row>
    <row r="661" spans="1:18" x14ac:dyDescent="0.3">
      <c r="A661" s="1">
        <v>44566</v>
      </c>
      <c r="B661" s="5">
        <v>97517</v>
      </c>
      <c r="C661">
        <f t="shared" si="686"/>
        <v>132</v>
      </c>
      <c r="D661">
        <f t="shared" si="663"/>
        <v>373.53486252997754</v>
      </c>
      <c r="E661">
        <f t="shared" si="664"/>
        <v>2338.4052539664845</v>
      </c>
      <c r="F661" s="5">
        <v>1981</v>
      </c>
      <c r="G661">
        <f t="shared" ref="G661:G696" si="719">F661-F660</f>
        <v>1</v>
      </c>
      <c r="H661">
        <f t="shared" ref="H661:H696" si="720">SUM(G655:G661)</f>
        <v>2</v>
      </c>
      <c r="I661" s="5">
        <v>91615</v>
      </c>
      <c r="J661">
        <f t="shared" ref="J661:J669" si="721">I661-I660</f>
        <v>0</v>
      </c>
      <c r="K661">
        <f t="shared" ref="K661:K669" si="722">B661-F661-I661</f>
        <v>3921</v>
      </c>
      <c r="L661">
        <f t="shared" ref="L661" si="723">GEOMEAN(K658:K664)</f>
        <v>4163.4709729157948</v>
      </c>
      <c r="M661">
        <f t="shared" ref="M661" si="724">K661/K660</f>
        <v>1.0345646437994722</v>
      </c>
      <c r="N661">
        <f t="shared" ref="N661" si="725">L661/L660</f>
        <v>1.0938823929338177</v>
      </c>
      <c r="O661">
        <f t="shared" ref="O661" si="726">L661/L654</f>
        <v>1.8540511026297655</v>
      </c>
      <c r="P661">
        <f t="shared" ref="P661" si="727">K661/K654</f>
        <v>1.9033980582524272</v>
      </c>
      <c r="Q661" s="6">
        <f t="shared" ref="Q661" si="728">O661-1</f>
        <v>0.85405110262976547</v>
      </c>
      <c r="R661" s="6">
        <f t="shared" ref="R661" si="729">P661-1</f>
        <v>0.90339805825242725</v>
      </c>
    </row>
    <row r="662" spans="1:18" x14ac:dyDescent="0.3">
      <c r="A662" s="1">
        <v>44567</v>
      </c>
      <c r="B662">
        <f>GEOMEAN(B663,B661)</f>
        <v>98160.377627635477</v>
      </c>
      <c r="C662">
        <f t="shared" si="686"/>
        <v>643.37762763547653</v>
      </c>
      <c r="D662">
        <f t="shared" si="663"/>
        <v>377.34345339287393</v>
      </c>
      <c r="E662">
        <f t="shared" si="664"/>
        <v>2924.2579670465493</v>
      </c>
      <c r="F662" s="5">
        <v>1981</v>
      </c>
      <c r="G662">
        <f t="shared" si="719"/>
        <v>0</v>
      </c>
      <c r="H662">
        <f t="shared" si="720"/>
        <v>2</v>
      </c>
      <c r="I662">
        <f>GEOMEAN(I663,I661)</f>
        <v>91617.499965890791</v>
      </c>
      <c r="J662">
        <f t="shared" si="721"/>
        <v>2.4999658907909179</v>
      </c>
      <c r="K662">
        <f t="shared" si="722"/>
        <v>4561.8776617446856</v>
      </c>
      <c r="L662">
        <f t="shared" ref="L662:L663" si="730">GEOMEAN(K659:K665)</f>
        <v>4524.2753641901036</v>
      </c>
      <c r="M662">
        <f t="shared" ref="M662:M663" si="731">K662/K661</f>
        <v>1.1634475036329217</v>
      </c>
      <c r="N662">
        <f t="shared" ref="N662:N663" si="732">L662/L661</f>
        <v>1.0866595188537191</v>
      </c>
      <c r="O662">
        <f t="shared" ref="O662:O663" si="733">L662/L655</f>
        <v>1.8745763991544342</v>
      </c>
      <c r="P662">
        <f t="shared" ref="P662:P663" si="734">K662/K655</f>
        <v>1.9443950096137925</v>
      </c>
      <c r="Q662" s="6">
        <f t="shared" ref="Q662:Q663" si="735">O662-1</f>
        <v>0.87457639915443419</v>
      </c>
      <c r="R662" s="6">
        <f t="shared" ref="R662:R663" si="736">P662-1</f>
        <v>0.94439500961379252</v>
      </c>
    </row>
    <row r="663" spans="1:18" x14ac:dyDescent="0.3">
      <c r="A663" s="1">
        <v>44568</v>
      </c>
      <c r="B663" s="5">
        <v>98808</v>
      </c>
      <c r="C663">
        <f t="shared" si="686"/>
        <v>647.62237236452347</v>
      </c>
      <c r="D663">
        <f t="shared" si="663"/>
        <v>478.75600308738467</v>
      </c>
      <c r="E663">
        <f t="shared" si="664"/>
        <v>3514.320657418677</v>
      </c>
      <c r="F663" s="5">
        <v>1983</v>
      </c>
      <c r="G663">
        <f t="shared" si="719"/>
        <v>2</v>
      </c>
      <c r="H663">
        <f t="shared" si="720"/>
        <v>4</v>
      </c>
      <c r="I663" s="5">
        <v>91620</v>
      </c>
      <c r="J663">
        <f t="shared" si="721"/>
        <v>2.5000341092090821</v>
      </c>
      <c r="K663">
        <f t="shared" si="722"/>
        <v>5205</v>
      </c>
      <c r="L663">
        <f t="shared" si="730"/>
        <v>4887.9687794325509</v>
      </c>
      <c r="M663">
        <f t="shared" si="731"/>
        <v>1.1409775504609549</v>
      </c>
      <c r="N663">
        <f t="shared" si="732"/>
        <v>1.0803871086453096</v>
      </c>
      <c r="O663">
        <f t="shared" si="733"/>
        <v>1.8667148045270527</v>
      </c>
      <c r="P663">
        <f t="shared" si="734"/>
        <v>1.9766336730998626</v>
      </c>
      <c r="Q663" s="6">
        <f t="shared" si="735"/>
        <v>0.86671480452705274</v>
      </c>
      <c r="R663" s="6">
        <f t="shared" si="736"/>
        <v>0.9766336730998626</v>
      </c>
    </row>
    <row r="664" spans="1:18" x14ac:dyDescent="0.3">
      <c r="A664" s="1">
        <v>44569</v>
      </c>
      <c r="B664">
        <f>((B$666/B$663)^(1/3))*B663</f>
        <v>99137.235080838756</v>
      </c>
      <c r="C664">
        <f t="shared" si="686"/>
        <v>329.2350808387564</v>
      </c>
      <c r="D664">
        <f t="shared" si="663"/>
        <v>581.60297757049921</v>
      </c>
      <c r="E664">
        <f t="shared" si="664"/>
        <v>3785.9612678150006</v>
      </c>
      <c r="F664">
        <f>((F$666/F$663)^(1/3))*F663</f>
        <v>1983.6664426648606</v>
      </c>
      <c r="G664">
        <f t="shared" si="719"/>
        <v>0.66644266486059678</v>
      </c>
      <c r="H664">
        <f t="shared" si="720"/>
        <v>3.6664426648605968</v>
      </c>
      <c r="I664">
        <f>((I$666/I$663)^(1/3))*I663</f>
        <v>91680.626540186582</v>
      </c>
      <c r="J664">
        <f t="shared" si="721"/>
        <v>60.626540186582133</v>
      </c>
      <c r="K664">
        <f t="shared" si="722"/>
        <v>5472.9420979873103</v>
      </c>
      <c r="L664">
        <f t="shared" ref="L664:L666" si="737">GEOMEAN(K661:K667)</f>
        <v>5338.5196758298553</v>
      </c>
      <c r="M664">
        <f t="shared" ref="M664:M666" si="738">K664/K663</f>
        <v>1.0514778286238828</v>
      </c>
      <c r="N664">
        <f t="shared" ref="N664:N666" si="739">L664/L663</f>
        <v>1.0921754857136401</v>
      </c>
      <c r="O664">
        <f t="shared" ref="O664:O666" si="740">L664/L657</f>
        <v>1.8637979935995213</v>
      </c>
      <c r="P664">
        <f t="shared" ref="P664:P666" si="741">K664/K657</f>
        <v>1.8741071780815368</v>
      </c>
      <c r="Q664" s="6">
        <f t="shared" ref="Q664:Q666" si="742">O664-1</f>
        <v>0.86379799359952125</v>
      </c>
      <c r="R664" s="6">
        <f t="shared" ref="R664:R666" si="743">P664-1</f>
        <v>0.87410717808153682</v>
      </c>
    </row>
    <row r="665" spans="1:18" x14ac:dyDescent="0.3">
      <c r="A665" s="1">
        <v>44570</v>
      </c>
      <c r="B665">
        <f>((B$666/B$663)^(1/3))*B664</f>
        <v>99467.567195707699</v>
      </c>
      <c r="C665">
        <f t="shared" si="686"/>
        <v>330.33211486894288</v>
      </c>
      <c r="D665">
        <f t="shared" si="663"/>
        <v>707.375</v>
      </c>
      <c r="E665">
        <f t="shared" si="664"/>
        <v>4058.6641027657024</v>
      </c>
      <c r="F665">
        <f>((F$666/F$663)^(1/3))*F664</f>
        <v>1984.3331093064362</v>
      </c>
      <c r="G665">
        <f t="shared" si="719"/>
        <v>0.66666664157560263</v>
      </c>
      <c r="H665">
        <f t="shared" si="720"/>
        <v>4.3331093064361994</v>
      </c>
      <c r="I665">
        <f>((I$666/I$663)^(1/3))*I664</f>
        <v>91741.293198004409</v>
      </c>
      <c r="J665">
        <f t="shared" si="721"/>
        <v>60.66665781782649</v>
      </c>
      <c r="K665">
        <f t="shared" si="722"/>
        <v>5741.9408883968572</v>
      </c>
      <c r="L665">
        <f t="shared" si="737"/>
        <v>5916.2455052089845</v>
      </c>
      <c r="M665">
        <f t="shared" si="738"/>
        <v>1.0491506735487794</v>
      </c>
      <c r="N665">
        <f t="shared" si="739"/>
        <v>1.1082183572338944</v>
      </c>
      <c r="O665">
        <f t="shared" si="740"/>
        <v>1.8840454552756563</v>
      </c>
      <c r="P665">
        <f t="shared" si="741"/>
        <v>1.7891815893192642</v>
      </c>
      <c r="Q665" s="6">
        <f t="shared" si="742"/>
        <v>0.88404545527565626</v>
      </c>
      <c r="R665" s="6">
        <f t="shared" si="743"/>
        <v>0.78918158931926419</v>
      </c>
    </row>
    <row r="666" spans="1:18" x14ac:dyDescent="0.3">
      <c r="A666" s="1">
        <v>44571</v>
      </c>
      <c r="B666" s="5">
        <v>99799</v>
      </c>
      <c r="C666">
        <f t="shared" si="686"/>
        <v>331.43280429230072</v>
      </c>
      <c r="D666">
        <f t="shared" si="663"/>
        <v>743.57779654556543</v>
      </c>
      <c r="E666">
        <f t="shared" si="664"/>
        <v>4332.4327966254787</v>
      </c>
      <c r="F666" s="5">
        <v>1985</v>
      </c>
      <c r="G666">
        <f t="shared" si="719"/>
        <v>0.6668906935638006</v>
      </c>
      <c r="H666">
        <f t="shared" si="720"/>
        <v>5</v>
      </c>
      <c r="I666" s="5">
        <v>91802</v>
      </c>
      <c r="J666">
        <f t="shared" si="721"/>
        <v>60.706801995591377</v>
      </c>
      <c r="K666">
        <f t="shared" si="722"/>
        <v>6012</v>
      </c>
      <c r="L666">
        <f t="shared" si="737"/>
        <v>6528.2988846930557</v>
      </c>
      <c r="M666">
        <f t="shared" si="738"/>
        <v>1.0470327223585443</v>
      </c>
      <c r="N666">
        <f t="shared" si="739"/>
        <v>1.1034530056173608</v>
      </c>
      <c r="O666">
        <f t="shared" si="740"/>
        <v>1.8905592394752992</v>
      </c>
      <c r="P666">
        <f t="shared" si="741"/>
        <v>1.7181289447795851</v>
      </c>
      <c r="Q666" s="6">
        <f t="shared" si="742"/>
        <v>0.89055923947529925</v>
      </c>
      <c r="R666" s="6">
        <f t="shared" si="743"/>
        <v>0.71812894477958511</v>
      </c>
    </row>
    <row r="667" spans="1:18" x14ac:dyDescent="0.3">
      <c r="A667" s="1">
        <v>44572</v>
      </c>
      <c r="B667">
        <f>((B$669/B$666)^(1/3))*B666</f>
        <v>100912.20332283141</v>
      </c>
      <c r="C667">
        <f t="shared" si="686"/>
        <v>1113.2033228314103</v>
      </c>
      <c r="D667">
        <f t="shared" si="663"/>
        <v>764.38507699046932</v>
      </c>
      <c r="E667">
        <f t="shared" si="664"/>
        <v>5387.9371574589022</v>
      </c>
      <c r="F667">
        <v>1985</v>
      </c>
      <c r="G667">
        <f t="shared" si="719"/>
        <v>0</v>
      </c>
      <c r="H667">
        <f t="shared" si="720"/>
        <v>5</v>
      </c>
      <c r="I667">
        <f>((I$669/I$666)^(1/3))*I666</f>
        <v>91901.558656935827</v>
      </c>
      <c r="J667">
        <f t="shared" si="721"/>
        <v>99.558656935827457</v>
      </c>
      <c r="K667">
        <f t="shared" si="722"/>
        <v>7025.6446658955829</v>
      </c>
      <c r="L667">
        <f t="shared" ref="L667:L669" si="744">GEOMEAN(K664:K670)</f>
        <v>7148.6217622486793</v>
      </c>
      <c r="M667">
        <f t="shared" ref="M667:M669" si="745">K667/K666</f>
        <v>1.1686035705082474</v>
      </c>
      <c r="N667">
        <f t="shared" ref="N667:N669" si="746">L667/L666</f>
        <v>1.0950206000846712</v>
      </c>
      <c r="O667">
        <f t="shared" ref="O667:O669" si="747">L667/L660</f>
        <v>1.8781808568707181</v>
      </c>
      <c r="P667">
        <f t="shared" ref="P667:P669" si="748">K667/K660</f>
        <v>1.8537321018194151</v>
      </c>
      <c r="Q667" s="6">
        <f t="shared" ref="Q667:Q669" si="749">O667-1</f>
        <v>0.87818085687071812</v>
      </c>
      <c r="R667" s="6">
        <f t="shared" ref="R667:R669" si="750">P667-1</f>
        <v>0.85373210181941506</v>
      </c>
    </row>
    <row r="668" spans="1:18" x14ac:dyDescent="0.3">
      <c r="A668" s="1">
        <v>44573</v>
      </c>
      <c r="B668">
        <f>((B$669/B$666)^(1/3))*B667</f>
        <v>102037.82382056399</v>
      </c>
      <c r="C668">
        <f t="shared" si="686"/>
        <v>1125.6204977325833</v>
      </c>
      <c r="D668">
        <f t="shared" si="663"/>
        <v>825.78648208199229</v>
      </c>
      <c r="E668">
        <f t="shared" si="664"/>
        <v>6455.8238205639936</v>
      </c>
      <c r="F668" s="5">
        <v>1987</v>
      </c>
      <c r="G668">
        <f t="shared" si="719"/>
        <v>2</v>
      </c>
      <c r="H668">
        <f t="shared" si="720"/>
        <v>6</v>
      </c>
      <c r="I668">
        <f>((I$669/I$666)^(1/3))*I667</f>
        <v>92001.225284571323</v>
      </c>
      <c r="J668">
        <f t="shared" si="721"/>
        <v>99.666627635495388</v>
      </c>
      <c r="K668">
        <f t="shared" si="722"/>
        <v>8049.5985359926708</v>
      </c>
      <c r="L668">
        <f t="shared" si="744"/>
        <v>7823.2210591955964</v>
      </c>
      <c r="M668">
        <f t="shared" si="745"/>
        <v>1.1457451833662529</v>
      </c>
      <c r="N668">
        <f t="shared" si="746"/>
        <v>1.0943677423960831</v>
      </c>
      <c r="O668">
        <f t="shared" si="747"/>
        <v>1.8790141951480392</v>
      </c>
      <c r="P668">
        <f t="shared" si="748"/>
        <v>2.0529453037471743</v>
      </c>
      <c r="Q668" s="6">
        <f t="shared" si="749"/>
        <v>0.87901419514803925</v>
      </c>
      <c r="R668" s="6">
        <f t="shared" si="750"/>
        <v>1.0529453037471743</v>
      </c>
    </row>
    <row r="669" spans="1:18" x14ac:dyDescent="0.3">
      <c r="A669" s="1">
        <v>44574</v>
      </c>
      <c r="B669" s="5">
        <v>103176</v>
      </c>
      <c r="C669">
        <f t="shared" si="686"/>
        <v>1138.1761794360064</v>
      </c>
      <c r="D669">
        <f t="shared" si="663"/>
        <v>887.85269320727457</v>
      </c>
      <c r="E669">
        <f t="shared" si="664"/>
        <v>7295.8349849668302</v>
      </c>
      <c r="F669">
        <v>1988</v>
      </c>
      <c r="G669">
        <f t="shared" si="719"/>
        <v>1</v>
      </c>
      <c r="H669">
        <f t="shared" si="720"/>
        <v>7</v>
      </c>
      <c r="I669" s="5">
        <v>92101</v>
      </c>
      <c r="J669">
        <f t="shared" si="721"/>
        <v>99.774715428677155</v>
      </c>
      <c r="K669">
        <f t="shared" si="722"/>
        <v>9087</v>
      </c>
      <c r="L669">
        <f t="shared" si="744"/>
        <v>8557.1828218633455</v>
      </c>
      <c r="M669">
        <f t="shared" si="745"/>
        <v>1.1288761743046851</v>
      </c>
      <c r="N669">
        <f t="shared" si="746"/>
        <v>1.093818359102231</v>
      </c>
      <c r="O669">
        <f t="shared" si="747"/>
        <v>1.891393015021573</v>
      </c>
      <c r="P669">
        <f t="shared" si="748"/>
        <v>1.9919429396808257</v>
      </c>
      <c r="Q669" s="6">
        <f t="shared" si="749"/>
        <v>0.89139301502157298</v>
      </c>
      <c r="R669" s="6">
        <f t="shared" si="750"/>
        <v>0.9919429396808257</v>
      </c>
    </row>
    <row r="670" spans="1:18" x14ac:dyDescent="0.3">
      <c r="A670" s="1">
        <v>44575</v>
      </c>
      <c r="B670" s="5">
        <v>104109</v>
      </c>
      <c r="C670">
        <f t="shared" si="686"/>
        <v>933</v>
      </c>
      <c r="D670">
        <f t="shared" si="663"/>
        <v>950.5895241773851</v>
      </c>
      <c r="E670">
        <f t="shared" si="664"/>
        <v>7929.7398536336259</v>
      </c>
      <c r="F670" s="5">
        <v>1991</v>
      </c>
      <c r="G670">
        <f t="shared" si="719"/>
        <v>3</v>
      </c>
      <c r="H670">
        <f t="shared" si="720"/>
        <v>8</v>
      </c>
      <c r="I670" s="5">
        <v>92292</v>
      </c>
      <c r="J670">
        <f t="shared" ref="J670:J697" si="751">I670-I669</f>
        <v>191</v>
      </c>
      <c r="K670">
        <f t="shared" ref="K670:K697" si="752">B670-F670-I670</f>
        <v>9826</v>
      </c>
      <c r="L670">
        <f t="shared" ref="L670" si="753">GEOMEAN(K667:K673)</f>
        <v>9356.0812209451942</v>
      </c>
      <c r="M670">
        <f t="shared" ref="M670" si="754">K670/K669</f>
        <v>1.0813249697369869</v>
      </c>
      <c r="N670">
        <f t="shared" ref="N670" si="755">L670/L669</f>
        <v>1.0933599778937395</v>
      </c>
      <c r="O670">
        <f t="shared" ref="O670" si="756">L670/L663</f>
        <v>1.914104128552014</v>
      </c>
      <c r="P670">
        <f t="shared" ref="P670" si="757">K670/K663</f>
        <v>1.8878001921229588</v>
      </c>
      <c r="Q670" s="6">
        <f t="shared" ref="Q670" si="758">O670-1</f>
        <v>0.91410412855201395</v>
      </c>
      <c r="R670" s="6">
        <f t="shared" ref="R670" si="759">P670-1</f>
        <v>0.8878001921229588</v>
      </c>
    </row>
    <row r="671" spans="1:18" x14ac:dyDescent="0.3">
      <c r="A671" s="1">
        <v>44576</v>
      </c>
      <c r="B671">
        <f>((B$677/B$670)^(1/7))*B670</f>
        <v>104923.08061592375</v>
      </c>
      <c r="C671">
        <f t="shared" si="686"/>
        <v>814.08061592375452</v>
      </c>
      <c r="D671">
        <f t="shared" si="663"/>
        <v>916.41956612210561</v>
      </c>
      <c r="E671">
        <f t="shared" si="664"/>
        <v>8443.7923204558756</v>
      </c>
      <c r="F671">
        <f>((F$677/F$670)^(1/7))*F670</f>
        <v>1993.8449185520624</v>
      </c>
      <c r="G671">
        <f t="shared" si="719"/>
        <v>2.8449185520623814</v>
      </c>
      <c r="H671">
        <f t="shared" si="720"/>
        <v>10.178475887201785</v>
      </c>
      <c r="I671">
        <f>((I$677/I$670)^(1/7))*I670</f>
        <v>92640.456751577731</v>
      </c>
      <c r="J671">
        <f t="shared" si="751"/>
        <v>348.45675157773076</v>
      </c>
      <c r="K671">
        <f t="shared" si="752"/>
        <v>10288.778945793965</v>
      </c>
      <c r="L671">
        <f t="shared" ref="L671:L673" si="760">GEOMEAN(K668:K674)</f>
        <v>10064.146064629054</v>
      </c>
      <c r="M671">
        <f t="shared" ref="M671:M673" si="761">K671/K670</f>
        <v>1.0470973891506172</v>
      </c>
      <c r="N671">
        <f t="shared" ref="N671:N673" si="762">L671/L670</f>
        <v>1.0756796384044567</v>
      </c>
      <c r="O671">
        <f t="shared" ref="O671:O673" si="763">L671/L664</f>
        <v>1.8851941503923775</v>
      </c>
      <c r="P671">
        <f t="shared" ref="P671:P673" si="764">K671/K664</f>
        <v>1.8799356473326645</v>
      </c>
      <c r="Q671" s="6">
        <f t="shared" ref="Q671:Q673" si="765">O671-1</f>
        <v>0.88519415039237748</v>
      </c>
      <c r="R671" s="6">
        <f t="shared" ref="R671:R673" si="766">P671-1</f>
        <v>0.87993564733266449</v>
      </c>
    </row>
    <row r="672" spans="1:18" x14ac:dyDescent="0.3">
      <c r="A672" s="1">
        <v>44577</v>
      </c>
      <c r="B672">
        <f t="shared" ref="B672:B676" si="767">((B$677/B$670)^(1/7))*B671</f>
        <v>105743.52693749469</v>
      </c>
      <c r="C672">
        <f t="shared" si="686"/>
        <v>820.4463215709402</v>
      </c>
      <c r="D672">
        <f t="shared" si="663"/>
        <v>881.51835618288169</v>
      </c>
      <c r="E672">
        <f t="shared" si="664"/>
        <v>8963.2745646376861</v>
      </c>
      <c r="F672">
        <f t="shared" ref="F672:F676" si="768">((F$677/F$670)^(1/7))*F671</f>
        <v>1996.6939021777398</v>
      </c>
      <c r="G672">
        <f t="shared" si="719"/>
        <v>2.8489836256774197</v>
      </c>
      <c r="H672">
        <f t="shared" si="720"/>
        <v>12.360792871303602</v>
      </c>
      <c r="I672">
        <f t="shared" ref="I672:I676" si="769">((I$677/I$670)^(1/7))*I671</f>
        <v>92990.229132979497</v>
      </c>
      <c r="J672">
        <f t="shared" si="751"/>
        <v>349.77238140176632</v>
      </c>
      <c r="K672">
        <f t="shared" si="752"/>
        <v>10756.603902337461</v>
      </c>
      <c r="L672">
        <f t="shared" si="760"/>
        <v>10678.938761425055</v>
      </c>
      <c r="M672">
        <f t="shared" si="761"/>
        <v>1.0454694341289879</v>
      </c>
      <c r="N672">
        <f t="shared" si="762"/>
        <v>1.0610874179337202</v>
      </c>
      <c r="O672">
        <f t="shared" si="763"/>
        <v>1.8050195435640284</v>
      </c>
      <c r="P672">
        <f t="shared" si="764"/>
        <v>1.8733393658012198</v>
      </c>
      <c r="Q672" s="6">
        <f t="shared" si="765"/>
        <v>0.80501954356402838</v>
      </c>
      <c r="R672" s="6">
        <f t="shared" si="766"/>
        <v>0.87333936580121985</v>
      </c>
    </row>
    <row r="673" spans="1:18" x14ac:dyDescent="0.3">
      <c r="A673" s="1">
        <v>44578</v>
      </c>
      <c r="B673">
        <f t="shared" si="767"/>
        <v>106570.3887413659</v>
      </c>
      <c r="C673">
        <f t="shared" si="686"/>
        <v>826.86180387120112</v>
      </c>
      <c r="D673">
        <f t="shared" si="663"/>
        <v>845.875</v>
      </c>
      <c r="E673">
        <f t="shared" si="664"/>
        <v>9488.2334432335629</v>
      </c>
      <c r="F673">
        <f t="shared" si="768"/>
        <v>1999.5469566855727</v>
      </c>
      <c r="G673">
        <f t="shared" si="719"/>
        <v>2.8530545078328942</v>
      </c>
      <c r="H673">
        <f t="shared" si="720"/>
        <v>14.546956685572695</v>
      </c>
      <c r="I673">
        <f t="shared" si="769"/>
        <v>93341.3221114841</v>
      </c>
      <c r="J673">
        <f t="shared" si="751"/>
        <v>351.0929785046028</v>
      </c>
      <c r="K673">
        <f t="shared" si="752"/>
        <v>11229.519673196221</v>
      </c>
      <c r="L673">
        <f t="shared" si="760"/>
        <v>11199.425587604863</v>
      </c>
      <c r="M673">
        <f t="shared" si="761"/>
        <v>1.0439651562103158</v>
      </c>
      <c r="N673">
        <f t="shared" si="762"/>
        <v>1.0487395646522417</v>
      </c>
      <c r="O673">
        <f t="shared" si="763"/>
        <v>1.7155197372877991</v>
      </c>
      <c r="P673">
        <f t="shared" si="764"/>
        <v>1.8678509103786129</v>
      </c>
      <c r="Q673" s="6">
        <f t="shared" si="765"/>
        <v>0.71551973728779905</v>
      </c>
      <c r="R673" s="6">
        <f t="shared" si="766"/>
        <v>0.86785091037861295</v>
      </c>
    </row>
    <row r="674" spans="1:18" x14ac:dyDescent="0.3">
      <c r="A674" s="1">
        <v>44579</v>
      </c>
      <c r="B674">
        <f t="shared" si="767"/>
        <v>107403.71619341908</v>
      </c>
      <c r="C674">
        <f t="shared" si="686"/>
        <v>833.32745205318497</v>
      </c>
      <c r="D674">
        <f t="shared" si="663"/>
        <v>826.39502092390285</v>
      </c>
      <c r="E674">
        <f t="shared" si="664"/>
        <v>10018.716193419081</v>
      </c>
      <c r="F674">
        <f t="shared" si="768"/>
        <v>2002.4040878924006</v>
      </c>
      <c r="G674">
        <f t="shared" si="719"/>
        <v>2.857131206827944</v>
      </c>
      <c r="H674">
        <f t="shared" si="720"/>
        <v>17.404087892400639</v>
      </c>
      <c r="I674">
        <f t="shared" si="769"/>
        <v>93693.740673124747</v>
      </c>
      <c r="J674">
        <f t="shared" si="751"/>
        <v>352.41856164064666</v>
      </c>
      <c r="K674">
        <f t="shared" si="752"/>
        <v>11707.571432401935</v>
      </c>
      <c r="L674">
        <f t="shared" ref="L674" si="770">GEOMEAN(K671:K677)</f>
        <v>11678.379822492498</v>
      </c>
      <c r="M674">
        <f t="shared" ref="M674" si="771">K674/K673</f>
        <v>1.0425709890643655</v>
      </c>
      <c r="N674">
        <f t="shared" ref="N674" si="772">L674/L673</f>
        <v>1.042765964302466</v>
      </c>
      <c r="O674">
        <f t="shared" ref="O674" si="773">L674/L667</f>
        <v>1.6336547394583276</v>
      </c>
      <c r="P674">
        <f t="shared" ref="P674" si="774">K674/K667</f>
        <v>1.6664052893585291</v>
      </c>
      <c r="Q674" s="6">
        <f t="shared" ref="Q674" si="775">O674-1</f>
        <v>0.63365473945832762</v>
      </c>
      <c r="R674" s="6">
        <f t="shared" ref="R674" si="776">P674-1</f>
        <v>0.66640528935852905</v>
      </c>
    </row>
    <row r="675" spans="1:18" x14ac:dyDescent="0.3">
      <c r="A675" s="1">
        <v>44580</v>
      </c>
      <c r="B675">
        <f t="shared" si="767"/>
        <v>108243.55985180826</v>
      </c>
      <c r="C675">
        <f t="shared" si="686"/>
        <v>839.84365838917438</v>
      </c>
      <c r="D675">
        <f t="shared" si="663"/>
        <v>822.46665924190347</v>
      </c>
      <c r="E675">
        <f t="shared" si="664"/>
        <v>10726.559851808255</v>
      </c>
      <c r="F675">
        <f t="shared" si="768"/>
        <v>2005.2653016233753</v>
      </c>
      <c r="G675">
        <f t="shared" si="719"/>
        <v>2.8612137309746686</v>
      </c>
      <c r="H675">
        <f t="shared" si="720"/>
        <v>18.265301623375308</v>
      </c>
      <c r="I675">
        <f t="shared" si="769"/>
        <v>94047.489822759861</v>
      </c>
      <c r="J675">
        <f t="shared" si="751"/>
        <v>353.74914963511401</v>
      </c>
      <c r="K675">
        <f t="shared" si="752"/>
        <v>12190.804727425013</v>
      </c>
      <c r="L675">
        <f t="shared" ref="L675:L677" si="777">GEOMEAN(K672:K678)</f>
        <v>12094.855636643159</v>
      </c>
      <c r="M675">
        <f t="shared" ref="M675:M677" si="778">K675/K674</f>
        <v>1.04127528051511</v>
      </c>
      <c r="N675">
        <f t="shared" ref="N675:N677" si="779">L675/L674</f>
        <v>1.0356621226986067</v>
      </c>
      <c r="O675">
        <f t="shared" ref="O675:O677" si="780">L675/L668</f>
        <v>1.5460199251849829</v>
      </c>
      <c r="P675">
        <f t="shared" ref="P675:P677" si="781">K675/K668</f>
        <v>1.5144612085827025</v>
      </c>
      <c r="Q675" s="6">
        <f t="shared" ref="Q675:Q677" si="782">O675-1</f>
        <v>0.54601992518498288</v>
      </c>
      <c r="R675" s="6">
        <f t="shared" ref="R675:R677" si="783">P675-1</f>
        <v>0.5144612085827025</v>
      </c>
    </row>
    <row r="676" spans="1:18" x14ac:dyDescent="0.3">
      <c r="A676" s="1">
        <v>44581</v>
      </c>
      <c r="B676">
        <f t="shared" si="767"/>
        <v>109089.97067002705</v>
      </c>
      <c r="C676">
        <f t="shared" si="686"/>
        <v>846.41081821879197</v>
      </c>
      <c r="D676">
        <f t="shared" si="663"/>
        <v>818.43413281316316</v>
      </c>
      <c r="E676">
        <f t="shared" si="664"/>
        <v>10929.593042391571</v>
      </c>
      <c r="F676">
        <f t="shared" si="768"/>
        <v>2008.1306037119716</v>
      </c>
      <c r="G676">
        <f t="shared" si="719"/>
        <v>2.8653020885963087</v>
      </c>
      <c r="H676">
        <f t="shared" si="720"/>
        <v>20.130603711971617</v>
      </c>
      <c r="I676">
        <f t="shared" si="769"/>
        <v>94402.574584144153</v>
      </c>
      <c r="J676">
        <f t="shared" si="751"/>
        <v>355.08476138429251</v>
      </c>
      <c r="K676">
        <f t="shared" si="752"/>
        <v>12679.265482170929</v>
      </c>
      <c r="L676">
        <f t="shared" si="777"/>
        <v>12443.438321618438</v>
      </c>
      <c r="M676">
        <f t="shared" si="778"/>
        <v>1.0400679664441719</v>
      </c>
      <c r="N676">
        <f t="shared" si="779"/>
        <v>1.0288207396142204</v>
      </c>
      <c r="O676">
        <f t="shared" si="780"/>
        <v>1.4541512762618354</v>
      </c>
      <c r="P676">
        <f t="shared" si="781"/>
        <v>1.3953191902906272</v>
      </c>
      <c r="Q676" s="6">
        <f t="shared" si="782"/>
        <v>0.45415127626183538</v>
      </c>
      <c r="R676" s="6">
        <f t="shared" si="783"/>
        <v>0.39531919029062723</v>
      </c>
    </row>
    <row r="677" spans="1:18" x14ac:dyDescent="0.3">
      <c r="A677" s="1">
        <v>44582</v>
      </c>
      <c r="B677" s="5">
        <v>109943</v>
      </c>
      <c r="C677">
        <f t="shared" si="686"/>
        <v>853.02932997295284</v>
      </c>
      <c r="D677">
        <f t="shared" si="663"/>
        <v>882.08287586079678</v>
      </c>
      <c r="E677">
        <f t="shared" si="664"/>
        <v>11135</v>
      </c>
      <c r="F677" s="5">
        <v>2011</v>
      </c>
      <c r="G677">
        <f t="shared" si="719"/>
        <v>2.8693962880283834</v>
      </c>
      <c r="H677">
        <f t="shared" si="720"/>
        <v>20</v>
      </c>
      <c r="I677" s="5">
        <v>94759</v>
      </c>
      <c r="J677">
        <f t="shared" si="751"/>
        <v>356.42541585584695</v>
      </c>
      <c r="K677">
        <f t="shared" si="752"/>
        <v>13173</v>
      </c>
      <c r="L677">
        <f t="shared" si="777"/>
        <v>12719.931649491871</v>
      </c>
      <c r="M677">
        <f t="shared" si="778"/>
        <v>1.0389403091624938</v>
      </c>
      <c r="N677">
        <f t="shared" si="779"/>
        <v>1.0222200103160453</v>
      </c>
      <c r="O677">
        <f t="shared" si="780"/>
        <v>1.3595362576605385</v>
      </c>
      <c r="P677">
        <f t="shared" si="781"/>
        <v>1.3406269082027276</v>
      </c>
      <c r="Q677" s="6">
        <f t="shared" si="782"/>
        <v>0.35953625766053854</v>
      </c>
      <c r="R677" s="6">
        <f t="shared" si="783"/>
        <v>0.34062690820272756</v>
      </c>
    </row>
    <row r="678" spans="1:18" x14ac:dyDescent="0.3">
      <c r="A678" s="1">
        <v>44583</v>
      </c>
      <c r="B678">
        <f>((B$680/B$677)^(1/3))*B677</f>
        <v>110720.16016739122</v>
      </c>
      <c r="C678">
        <f t="shared" si="686"/>
        <v>777.16016739122279</v>
      </c>
      <c r="D678">
        <f t="shared" si="663"/>
        <v>946.9104758226149</v>
      </c>
      <c r="E678">
        <f t="shared" si="664"/>
        <v>11582.925086552466</v>
      </c>
      <c r="F678">
        <f>((F$680/F$677)^(1/3))*F677</f>
        <v>2012.3324502821772</v>
      </c>
      <c r="G678">
        <f t="shared" si="719"/>
        <v>1.3324502821772057</v>
      </c>
      <c r="H678">
        <f t="shared" si="720"/>
        <v>18.487531730114824</v>
      </c>
      <c r="I678">
        <f>((I$680/I$677)^(1/3))*I677</f>
        <v>95558.89545658938</v>
      </c>
      <c r="J678">
        <f t="shared" si="751"/>
        <v>799.89545658938005</v>
      </c>
      <c r="K678">
        <f t="shared" si="752"/>
        <v>13148.932260519665</v>
      </c>
      <c r="L678">
        <f t="shared" ref="L678:L680" si="784">GEOMEAN(K675:K681)</f>
        <v>12988.096000953579</v>
      </c>
      <c r="M678">
        <f t="shared" ref="M678:M680" si="785">K678/K677</f>
        <v>0.99817294925375122</v>
      </c>
      <c r="N678">
        <f t="shared" ref="N678:N680" si="786">L678/L677</f>
        <v>1.0210822163869426</v>
      </c>
      <c r="O678">
        <f t="shared" ref="O678:O680" si="787">L678/L671</f>
        <v>1.2905313493611636</v>
      </c>
      <c r="P678">
        <f t="shared" ref="P678:P680" si="788">K678/K671</f>
        <v>1.2779876338868108</v>
      </c>
      <c r="Q678" s="6">
        <f t="shared" ref="Q678:Q680" si="789">O678-1</f>
        <v>0.29053134936116365</v>
      </c>
      <c r="R678" s="6">
        <f t="shared" ref="R678:R680" si="790">P678-1</f>
        <v>0.2779876338868108</v>
      </c>
    </row>
    <row r="679" spans="1:18" x14ac:dyDescent="0.3">
      <c r="A679" s="1">
        <v>44584</v>
      </c>
      <c r="B679">
        <f>((B$680/B$677)^(1/3))*B678</f>
        <v>111502.81388985898</v>
      </c>
      <c r="C679">
        <f t="shared" si="686"/>
        <v>782.65372246775951</v>
      </c>
      <c r="D679">
        <f t="shared" si="663"/>
        <v>936.2830254772125</v>
      </c>
      <c r="E679">
        <f t="shared" si="664"/>
        <v>12035.246694151283</v>
      </c>
      <c r="F679">
        <f>((F$680/F$677)^(1/3))*F678</f>
        <v>2013.6657834205228</v>
      </c>
      <c r="G679">
        <f t="shared" si="719"/>
        <v>1.3333331383455516</v>
      </c>
      <c r="H679">
        <f t="shared" si="720"/>
        <v>16.971881242782956</v>
      </c>
      <c r="I679">
        <f>((I$680/I$677)^(1/3))*I678</f>
        <v>96365.543123960553</v>
      </c>
      <c r="J679">
        <f t="shared" si="751"/>
        <v>806.64766737117316</v>
      </c>
      <c r="K679">
        <f t="shared" si="752"/>
        <v>13123.604982477904</v>
      </c>
      <c r="L679">
        <f t="shared" si="784"/>
        <v>13248.479160187268</v>
      </c>
      <c r="M679">
        <f t="shared" si="785"/>
        <v>0.99807381485127822</v>
      </c>
      <c r="N679">
        <f t="shared" si="786"/>
        <v>1.0200478314307633</v>
      </c>
      <c r="O679">
        <f t="shared" si="787"/>
        <v>1.2406175797209384</v>
      </c>
      <c r="P679">
        <f t="shared" si="788"/>
        <v>1.2200509660512908</v>
      </c>
      <c r="Q679" s="6">
        <f t="shared" si="789"/>
        <v>0.24061757972093845</v>
      </c>
      <c r="R679" s="6">
        <f t="shared" si="790"/>
        <v>0.22005096605129082</v>
      </c>
    </row>
    <row r="680" spans="1:18" x14ac:dyDescent="0.3">
      <c r="A680" s="1">
        <v>44585</v>
      </c>
      <c r="B680">
        <v>112291</v>
      </c>
      <c r="C680">
        <f t="shared" si="686"/>
        <v>788.18611014101771</v>
      </c>
      <c r="D680">
        <f t="shared" si="663"/>
        <v>925.45409691068016</v>
      </c>
      <c r="E680">
        <f t="shared" si="664"/>
        <v>12492</v>
      </c>
      <c r="F680" s="5">
        <v>2015</v>
      </c>
      <c r="G680">
        <f t="shared" si="719"/>
        <v>1.3342165794772427</v>
      </c>
      <c r="H680">
        <f t="shared" si="720"/>
        <v>15.453043314427305</v>
      </c>
      <c r="I680" s="5">
        <v>97179</v>
      </c>
      <c r="J680">
        <f t="shared" si="751"/>
        <v>813.4568760394468</v>
      </c>
      <c r="K680">
        <f t="shared" si="752"/>
        <v>13097</v>
      </c>
      <c r="L680">
        <f t="shared" si="784"/>
        <v>13383.515854014317</v>
      </c>
      <c r="M680">
        <f t="shared" si="785"/>
        <v>0.99797273824429911</v>
      </c>
      <c r="N680">
        <f t="shared" si="786"/>
        <v>1.0101926185031747</v>
      </c>
      <c r="O680">
        <f t="shared" si="787"/>
        <v>1.1950180613572476</v>
      </c>
      <c r="P680">
        <f t="shared" si="788"/>
        <v>1.1663009978299672</v>
      </c>
      <c r="Q680" s="6">
        <f t="shared" si="789"/>
        <v>0.19501806135724764</v>
      </c>
      <c r="R680" s="6">
        <f t="shared" si="790"/>
        <v>0.16630099782996721</v>
      </c>
    </row>
    <row r="681" spans="1:18" x14ac:dyDescent="0.3">
      <c r="A681" s="1">
        <v>44586</v>
      </c>
      <c r="B681">
        <f>GEOMEAN(B680,B682)</f>
        <v>113627.05174825227</v>
      </c>
      <c r="C681">
        <f t="shared" si="686"/>
        <v>1336.05174825227</v>
      </c>
      <c r="D681">
        <f t="shared" si="663"/>
        <v>914.42133753300186</v>
      </c>
      <c r="E681">
        <f t="shared" si="664"/>
        <v>12714.84842542086</v>
      </c>
      <c r="F681">
        <f>GEOMEAN(F680,F682)</f>
        <v>2023.4821471908272</v>
      </c>
      <c r="G681">
        <f t="shared" si="719"/>
        <v>8.4821471908271633</v>
      </c>
      <c r="H681">
        <f t="shared" si="720"/>
        <v>21.078059298426524</v>
      </c>
      <c r="I681">
        <f>GEOMEAN(I680,I682)</f>
        <v>98055.051277330946</v>
      </c>
      <c r="J681">
        <f t="shared" si="751"/>
        <v>876.0512773309456</v>
      </c>
      <c r="K681">
        <f t="shared" si="752"/>
        <v>13548.518323730503</v>
      </c>
      <c r="L681">
        <f t="shared" ref="L681:L682" si="791">GEOMEAN(K678:K684)</f>
        <v>13388.55978994127</v>
      </c>
      <c r="M681">
        <f t="shared" ref="M681:M682" si="792">K681/K680</f>
        <v>1.0344749426380471</v>
      </c>
      <c r="N681">
        <f t="shared" ref="N681:N682" si="793">L681/L680</f>
        <v>1.0003768767476329</v>
      </c>
      <c r="O681">
        <f t="shared" ref="O681:O682" si="794">L681/L674</f>
        <v>1.1464398309905091</v>
      </c>
      <c r="P681">
        <f t="shared" ref="P681:P682" si="795">K681/K674</f>
        <v>1.1572441306002672</v>
      </c>
      <c r="Q681" s="6">
        <f t="shared" ref="Q681:Q682" si="796">O681-1</f>
        <v>0.14643983099050906</v>
      </c>
      <c r="R681" s="6">
        <f t="shared" ref="R681:R682" si="797">P681-1</f>
        <v>0.15724413060026721</v>
      </c>
    </row>
    <row r="682" spans="1:18" x14ac:dyDescent="0.3">
      <c r="A682" s="1">
        <v>44587</v>
      </c>
      <c r="B682">
        <v>114979</v>
      </c>
      <c r="C682">
        <f t="shared" si="686"/>
        <v>1351.94825174773</v>
      </c>
      <c r="D682">
        <f t="shared" si="663"/>
        <v>913.49979973217523</v>
      </c>
      <c r="E682">
        <f t="shared" si="664"/>
        <v>12941.176179436006</v>
      </c>
      <c r="F682">
        <v>2032</v>
      </c>
      <c r="G682">
        <f t="shared" si="719"/>
        <v>8.5178528091728367</v>
      </c>
      <c r="H682">
        <f t="shared" si="720"/>
        <v>26.734698376624692</v>
      </c>
      <c r="I682">
        <v>98939</v>
      </c>
      <c r="J682">
        <f t="shared" si="751"/>
        <v>883.9487226690544</v>
      </c>
      <c r="K682">
        <f t="shared" si="752"/>
        <v>14008</v>
      </c>
      <c r="L682">
        <f t="shared" si="791"/>
        <v>13336.489529348193</v>
      </c>
      <c r="M682">
        <f t="shared" si="792"/>
        <v>1.033913795242444</v>
      </c>
      <c r="N682">
        <f t="shared" si="793"/>
        <v>0.99611083929787603</v>
      </c>
      <c r="O682">
        <f t="shared" si="794"/>
        <v>1.1026580167640299</v>
      </c>
      <c r="P682">
        <f t="shared" si="795"/>
        <v>1.1490627824172213</v>
      </c>
      <c r="Q682" s="6">
        <f t="shared" si="796"/>
        <v>0.10265801676402986</v>
      </c>
      <c r="R682" s="6">
        <f t="shared" si="797"/>
        <v>0.14906278241722126</v>
      </c>
    </row>
    <row r="683" spans="1:18" x14ac:dyDescent="0.3">
      <c r="A683" s="1">
        <v>44588</v>
      </c>
      <c r="B683">
        <f>(B$687/B$682)^(1/5)*B682</f>
        <v>115733.82405562596</v>
      </c>
      <c r="C683">
        <f t="shared" si="686"/>
        <v>754.82405562595522</v>
      </c>
      <c r="D683">
        <f t="shared" si="663"/>
        <v>912.52326376762721</v>
      </c>
      <c r="E683">
        <f t="shared" si="664"/>
        <v>12557.824055625955</v>
      </c>
      <c r="F683">
        <f>(F$687/F$682)^(1/5)*F682</f>
        <v>2038.3600618185505</v>
      </c>
      <c r="G683">
        <f t="shared" si="719"/>
        <v>6.3600618185505482</v>
      </c>
      <c r="H683">
        <f t="shared" si="720"/>
        <v>30.229458106578932</v>
      </c>
      <c r="I683">
        <f>(I$687/I$682)^(1/5)*I682</f>
        <v>100083.41727959742</v>
      </c>
      <c r="J683">
        <f t="shared" si="751"/>
        <v>1144.4172795974155</v>
      </c>
      <c r="K683">
        <f t="shared" si="752"/>
        <v>13612.046714209995</v>
      </c>
      <c r="L683">
        <f t="shared" ref="L683:L687" si="798">GEOMEAN(K680:K686)</f>
        <v>13224.887217725502</v>
      </c>
      <c r="M683">
        <f t="shared" ref="M683:M687" si="799">K683/K682</f>
        <v>0.97173377457238685</v>
      </c>
      <c r="N683">
        <f t="shared" ref="N683:N687" si="800">L683/L682</f>
        <v>0.99163180750248403</v>
      </c>
      <c r="O683">
        <f t="shared" ref="O683:O687" si="801">L683/L676</f>
        <v>1.0628000779133067</v>
      </c>
      <c r="P683">
        <f t="shared" ref="P683:P687" si="802">K683/K676</f>
        <v>1.0735674502084294</v>
      </c>
      <c r="Q683" s="6">
        <f t="shared" ref="Q683:Q687" si="803">O683-1</f>
        <v>6.2800077913306662E-2</v>
      </c>
      <c r="R683" s="6">
        <f t="shared" ref="R683:R687" si="804">P683-1</f>
        <v>7.3567450208429364E-2</v>
      </c>
    </row>
    <row r="684" spans="1:18" x14ac:dyDescent="0.3">
      <c r="A684" s="1">
        <v>44589</v>
      </c>
      <c r="B684">
        <f t="shared" ref="B684:B686" si="805">(B$687/B$682)^(1/5)*B683</f>
        <v>116493.60344531249</v>
      </c>
      <c r="C684">
        <f t="shared" si="686"/>
        <v>759.77938968653325</v>
      </c>
      <c r="D684">
        <f t="shared" si="663"/>
        <v>901</v>
      </c>
      <c r="E684">
        <f t="shared" si="664"/>
        <v>12384.603445312488</v>
      </c>
      <c r="F684">
        <f t="shared" ref="F684:F686" si="806">(F$687/F$682)^(1/5)*F683</f>
        <v>2044.7400303232898</v>
      </c>
      <c r="G684">
        <f t="shared" si="719"/>
        <v>6.3799685047392813</v>
      </c>
      <c r="H684">
        <f t="shared" si="720"/>
        <v>33.74003032328983</v>
      </c>
      <c r="I684">
        <f t="shared" ref="I684:I686" si="807">(I$687/I$682)^(1/5)*I683</f>
        <v>101241.0719166559</v>
      </c>
      <c r="J684">
        <f t="shared" si="751"/>
        <v>1157.6546370584838</v>
      </c>
      <c r="K684">
        <f t="shared" si="752"/>
        <v>13207.791498333303</v>
      </c>
      <c r="L684">
        <f t="shared" si="798"/>
        <v>13051.924225913324</v>
      </c>
      <c r="M684">
        <f t="shared" si="799"/>
        <v>0.9703016582029006</v>
      </c>
      <c r="N684">
        <f t="shared" si="800"/>
        <v>0.98692140137268225</v>
      </c>
      <c r="O684">
        <f t="shared" si="801"/>
        <v>1.0261001855646539</v>
      </c>
      <c r="P684">
        <f t="shared" si="802"/>
        <v>1.0026411218654294</v>
      </c>
      <c r="Q684" s="6">
        <f t="shared" si="803"/>
        <v>2.6100185564653877E-2</v>
      </c>
      <c r="R684" s="6">
        <f t="shared" si="804"/>
        <v>2.6411218654294188E-3</v>
      </c>
    </row>
    <row r="685" spans="1:18" x14ac:dyDescent="0.3">
      <c r="A685" s="1">
        <v>44590</v>
      </c>
      <c r="B685">
        <f t="shared" si="805"/>
        <v>117258.37070026401</v>
      </c>
      <c r="C685">
        <f t="shared" si="686"/>
        <v>764.76725495152641</v>
      </c>
      <c r="D685">
        <f t="shared" si="663"/>
        <v>809.74353146846624</v>
      </c>
      <c r="E685">
        <f t="shared" si="664"/>
        <v>12335.29008434026</v>
      </c>
      <c r="F685">
        <f t="shared" si="806"/>
        <v>2051.1399678211842</v>
      </c>
      <c r="G685">
        <f t="shared" si="719"/>
        <v>6.3999374978943706</v>
      </c>
      <c r="H685">
        <f t="shared" si="720"/>
        <v>38.807517539006994</v>
      </c>
      <c r="I685">
        <f t="shared" si="807"/>
        <v>102412.11702633344</v>
      </c>
      <c r="J685">
        <f t="shared" si="751"/>
        <v>1171.0451096775359</v>
      </c>
      <c r="K685">
        <f t="shared" si="752"/>
        <v>12795.11370610939</v>
      </c>
      <c r="L685">
        <f t="shared" si="798"/>
        <v>12721.115750969642</v>
      </c>
      <c r="M685">
        <f t="shared" si="799"/>
        <v>0.96875497373834307</v>
      </c>
      <c r="N685">
        <f t="shared" si="800"/>
        <v>0.9746544287863016</v>
      </c>
      <c r="O685">
        <f t="shared" si="801"/>
        <v>0.97944423493910615</v>
      </c>
      <c r="P685">
        <f t="shared" si="802"/>
        <v>0.9730914611620114</v>
      </c>
      <c r="Q685" s="6">
        <f t="shared" si="803"/>
        <v>-2.0555765060893849E-2</v>
      </c>
      <c r="R685" s="6">
        <f t="shared" si="804"/>
        <v>-2.6908538837988605E-2</v>
      </c>
    </row>
    <row r="686" spans="1:18" x14ac:dyDescent="0.3">
      <c r="A686" s="1">
        <v>44591</v>
      </c>
      <c r="B686">
        <f t="shared" si="805"/>
        <v>118028.15856524862</v>
      </c>
      <c r="C686">
        <f t="shared" si="686"/>
        <v>769.78786498460977</v>
      </c>
      <c r="D686">
        <f t="shared" si="663"/>
        <v>703.25</v>
      </c>
      <c r="E686">
        <f t="shared" si="664"/>
        <v>12284.63162775393</v>
      </c>
      <c r="F686">
        <f t="shared" si="806"/>
        <v>2057.5599368142171</v>
      </c>
      <c r="G686">
        <f t="shared" si="719"/>
        <v>6.4199689930328532</v>
      </c>
      <c r="H686">
        <f t="shared" si="720"/>
        <v>43.894153393694296</v>
      </c>
      <c r="I686">
        <f t="shared" si="807"/>
        <v>103596.70749485533</v>
      </c>
      <c r="J686">
        <f t="shared" si="751"/>
        <v>1184.5904685218993</v>
      </c>
      <c r="K686">
        <f t="shared" si="752"/>
        <v>12373.891133579076</v>
      </c>
      <c r="L686">
        <f t="shared" si="798"/>
        <v>12236.1172825951</v>
      </c>
      <c r="M686">
        <f t="shared" si="799"/>
        <v>0.96707941936231567</v>
      </c>
      <c r="N686">
        <f t="shared" si="800"/>
        <v>0.96187453381692767</v>
      </c>
      <c r="O686">
        <f t="shared" si="801"/>
        <v>0.9235865592305571</v>
      </c>
      <c r="P686">
        <f t="shared" si="802"/>
        <v>0.9428728729720367</v>
      </c>
      <c r="Q686" s="6">
        <f t="shared" si="803"/>
        <v>-7.6413440769442897E-2</v>
      </c>
      <c r="R686" s="6">
        <f t="shared" si="804"/>
        <v>-5.7127127027963298E-2</v>
      </c>
    </row>
    <row r="687" spans="1:18" x14ac:dyDescent="0.3">
      <c r="A687" s="1">
        <v>44592</v>
      </c>
      <c r="B687" s="5">
        <v>118803</v>
      </c>
      <c r="C687">
        <f t="shared" si="686"/>
        <v>774.84143475137535</v>
      </c>
      <c r="D687">
        <f t="shared" si="663"/>
        <v>671.3969930467556</v>
      </c>
      <c r="E687">
        <f t="shared" si="664"/>
        <v>12232.611258634104</v>
      </c>
      <c r="F687" s="5">
        <v>2064</v>
      </c>
      <c r="G687">
        <f t="shared" si="719"/>
        <v>6.4400631857829467</v>
      </c>
      <c r="H687">
        <f t="shared" si="720"/>
        <v>49</v>
      </c>
      <c r="I687" s="5">
        <v>104795</v>
      </c>
      <c r="J687">
        <f t="shared" si="751"/>
        <v>1198.2925051446655</v>
      </c>
      <c r="K687">
        <f t="shared" si="752"/>
        <v>11944</v>
      </c>
      <c r="L687">
        <f t="shared" si="798"/>
        <v>11688.943576625552</v>
      </c>
      <c r="M687">
        <f t="shared" si="799"/>
        <v>0.96525820948816343</v>
      </c>
      <c r="N687">
        <f t="shared" si="800"/>
        <v>0.95528208063616238</v>
      </c>
      <c r="O687">
        <f t="shared" si="801"/>
        <v>0.87338362386439083</v>
      </c>
      <c r="P687">
        <f t="shared" si="802"/>
        <v>0.91196457203939829</v>
      </c>
      <c r="Q687" s="6">
        <f t="shared" si="803"/>
        <v>-0.12661637613560917</v>
      </c>
      <c r="R687" s="6">
        <f t="shared" si="804"/>
        <v>-8.8035427960601709E-2</v>
      </c>
    </row>
    <row r="688" spans="1:18" x14ac:dyDescent="0.3">
      <c r="A688" s="1">
        <v>44593</v>
      </c>
      <c r="B688" s="5">
        <v>119499</v>
      </c>
      <c r="C688">
        <f t="shared" si="686"/>
        <v>696</v>
      </c>
      <c r="D688">
        <f t="shared" si="663"/>
        <v>616.48706933593894</v>
      </c>
      <c r="E688">
        <f t="shared" si="664"/>
        <v>12095.283806580919</v>
      </c>
      <c r="F688" s="5">
        <v>2078</v>
      </c>
      <c r="G688">
        <f t="shared" si="719"/>
        <v>14</v>
      </c>
      <c r="H688">
        <f t="shared" si="720"/>
        <v>54.517852809172837</v>
      </c>
      <c r="I688" s="5">
        <v>106101</v>
      </c>
      <c r="J688">
        <f t="shared" si="751"/>
        <v>1306</v>
      </c>
      <c r="K688">
        <f t="shared" si="752"/>
        <v>11320</v>
      </c>
      <c r="L688">
        <f t="shared" ref="L688" si="808">GEOMEAN(K685:K691)</f>
        <v>11081.915435327872</v>
      </c>
      <c r="M688">
        <f t="shared" ref="M688" si="809">K688/K687</f>
        <v>0.94775619557937041</v>
      </c>
      <c r="N688">
        <f t="shared" ref="N688" si="810">L688/L687</f>
        <v>0.94806817764852958</v>
      </c>
      <c r="O688">
        <f t="shared" ref="O688" si="811">L688/L681</f>
        <v>0.82771527402474132</v>
      </c>
      <c r="P688">
        <f t="shared" ref="P688" si="812">K688/K681</f>
        <v>0.83551571688638393</v>
      </c>
      <c r="Q688" s="6">
        <f t="shared" ref="Q688" si="813">O688-1</f>
        <v>-0.17228472597525868</v>
      </c>
      <c r="R688" s="6">
        <f t="shared" ref="R688" si="814">P688-1</f>
        <v>-0.16448428311361607</v>
      </c>
    </row>
    <row r="689" spans="1:18" x14ac:dyDescent="0.3">
      <c r="A689" s="1">
        <v>44594</v>
      </c>
      <c r="B689" s="5">
        <v>120105</v>
      </c>
      <c r="C689">
        <f t="shared" si="686"/>
        <v>606</v>
      </c>
      <c r="D689">
        <f t="shared" si="663"/>
        <v>560.95366246699814</v>
      </c>
      <c r="E689">
        <f t="shared" si="664"/>
        <v>11861.440148191745</v>
      </c>
      <c r="F689" s="5">
        <v>2085</v>
      </c>
      <c r="G689">
        <f t="shared" si="719"/>
        <v>7</v>
      </c>
      <c r="H689">
        <f t="shared" si="720"/>
        <v>53</v>
      </c>
      <c r="I689" s="5">
        <v>107349</v>
      </c>
      <c r="J689">
        <f t="shared" si="751"/>
        <v>1248</v>
      </c>
      <c r="K689">
        <f t="shared" si="752"/>
        <v>10671</v>
      </c>
      <c r="L689">
        <f t="shared" ref="L689" si="815">GEOMEAN(K686:K692)</f>
        <v>10436.157841494271</v>
      </c>
      <c r="M689">
        <f t="shared" ref="M689" si="816">K689/K688</f>
        <v>0.94266784452296815</v>
      </c>
      <c r="N689">
        <f t="shared" ref="N689" si="817">L689/L688</f>
        <v>0.94172870226251681</v>
      </c>
      <c r="O689">
        <f t="shared" ref="O689" si="818">L689/L682</f>
        <v>0.78252660256123086</v>
      </c>
      <c r="P689">
        <f t="shared" ref="P689" si="819">K689/K682</f>
        <v>0.76177898343803541</v>
      </c>
      <c r="Q689" s="6">
        <f t="shared" ref="Q689" si="820">O689-1</f>
        <v>-0.21747339743876914</v>
      </c>
      <c r="R689" s="6">
        <f t="shared" ref="R689" si="821">P689-1</f>
        <v>-0.23822101656196459</v>
      </c>
    </row>
    <row r="690" spans="1:18" x14ac:dyDescent="0.3">
      <c r="A690" s="1">
        <v>44595</v>
      </c>
      <c r="B690" s="5">
        <f>AVERAGE(B689,B691)</f>
        <v>120605</v>
      </c>
      <c r="C690">
        <f t="shared" si="686"/>
        <v>500</v>
      </c>
      <c r="D690">
        <f t="shared" si="663"/>
        <v>504.79267934392192</v>
      </c>
      <c r="E690">
        <f t="shared" si="664"/>
        <v>11515.029329972953</v>
      </c>
      <c r="F690" s="12">
        <f>AVERAGE(F689,F691)</f>
        <v>2090.5</v>
      </c>
      <c r="G690">
        <f t="shared" si="719"/>
        <v>5.5</v>
      </c>
      <c r="H690">
        <f t="shared" si="720"/>
        <v>52.139938181449452</v>
      </c>
      <c r="I690" s="12">
        <f>AVERAGE(I689,I691)</f>
        <v>108632.5</v>
      </c>
      <c r="J690">
        <f t="shared" si="751"/>
        <v>1283.5</v>
      </c>
      <c r="K690">
        <f t="shared" si="752"/>
        <v>9882</v>
      </c>
      <c r="L690">
        <f t="shared" ref="L690:L691" si="822">GEOMEAN(K687:K693)</f>
        <v>9755.3453594033581</v>
      </c>
      <c r="M690">
        <f t="shared" ref="M690:M691" si="823">K690/K689</f>
        <v>0.92606128760191175</v>
      </c>
      <c r="N690">
        <f t="shared" ref="N690:N691" si="824">L690/L689</f>
        <v>0.93476406811480039</v>
      </c>
      <c r="O690">
        <f t="shared" ref="O690:O691" si="825">L690/L683</f>
        <v>0.73765055223519271</v>
      </c>
      <c r="P690">
        <f t="shared" ref="P690:P691" si="826">K690/K683</f>
        <v>0.72597458761906131</v>
      </c>
      <c r="Q690" s="6">
        <f t="shared" ref="Q690:Q691" si="827">O690-1</f>
        <v>-0.26234944776480729</v>
      </c>
      <c r="R690" s="6">
        <f t="shared" ref="R690:R691" si="828">P690-1</f>
        <v>-0.27402541238093869</v>
      </c>
    </row>
    <row r="691" spans="1:18" x14ac:dyDescent="0.3">
      <c r="A691" s="1">
        <v>44596</v>
      </c>
      <c r="B691" s="5">
        <v>121105</v>
      </c>
      <c r="C691">
        <f t="shared" si="686"/>
        <v>500</v>
      </c>
      <c r="D691">
        <f t="shared" si="663"/>
        <v>448</v>
      </c>
      <c r="E691">
        <f t="shared" si="664"/>
        <v>11162</v>
      </c>
      <c r="F691" s="5">
        <v>2096</v>
      </c>
      <c r="G691">
        <f t="shared" si="719"/>
        <v>5.5</v>
      </c>
      <c r="H691">
        <f t="shared" si="720"/>
        <v>51.25996967671017</v>
      </c>
      <c r="I691" s="5">
        <v>109916</v>
      </c>
      <c r="J691">
        <f t="shared" si="751"/>
        <v>1283.5</v>
      </c>
      <c r="K691">
        <f t="shared" si="752"/>
        <v>9093</v>
      </c>
      <c r="L691">
        <f t="shared" si="822"/>
        <v>9043.6194338175919</v>
      </c>
      <c r="M691">
        <f t="shared" si="823"/>
        <v>0.92015786278081357</v>
      </c>
      <c r="N691">
        <f t="shared" si="824"/>
        <v>0.92704246755347108</v>
      </c>
      <c r="O691">
        <f t="shared" si="825"/>
        <v>0.6928954901425467</v>
      </c>
      <c r="P691">
        <f t="shared" si="826"/>
        <v>0.68845726411924735</v>
      </c>
      <c r="Q691" s="6">
        <f t="shared" si="827"/>
        <v>-0.3071045098574533</v>
      </c>
      <c r="R691" s="6">
        <f t="shared" si="828"/>
        <v>-0.31154273588075265</v>
      </c>
    </row>
    <row r="692" spans="1:18" x14ac:dyDescent="0.3">
      <c r="A692" s="1">
        <v>44597</v>
      </c>
      <c r="B692">
        <f>(B$695-B$691)/4+B691</f>
        <v>121425.5</v>
      </c>
      <c r="C692">
        <f t="shared" si="686"/>
        <v>320.5</v>
      </c>
      <c r="D692">
        <f t="shared" si="663"/>
        <v>403.875</v>
      </c>
      <c r="E692">
        <f t="shared" si="664"/>
        <v>10705.339832608777</v>
      </c>
      <c r="F692">
        <f>(F$695-F$691)/4+F691</f>
        <v>2100</v>
      </c>
      <c r="G692">
        <f t="shared" si="719"/>
        <v>4</v>
      </c>
      <c r="H692">
        <f t="shared" si="720"/>
        <v>48.8600321788158</v>
      </c>
      <c r="I692">
        <f>(I$695-I$691)/4+I691</f>
        <v>110920.75</v>
      </c>
      <c r="J692">
        <f t="shared" si="751"/>
        <v>1004.75</v>
      </c>
      <c r="K692">
        <f t="shared" si="752"/>
        <v>8404.75</v>
      </c>
      <c r="L692">
        <f t="shared" ref="L692:L695" si="829">GEOMEAN(K689:K695)</f>
        <v>8324.8605734162302</v>
      </c>
      <c r="M692">
        <f t="shared" ref="M692:M695" si="830">K692/K691</f>
        <v>0.92430990872099417</v>
      </c>
      <c r="N692">
        <f t="shared" ref="N692:N695" si="831">L692/L691</f>
        <v>0.92052309745436167</v>
      </c>
      <c r="O692">
        <f t="shared" ref="O692:O695" si="832">L692/L685</f>
        <v>0.65441276821820316</v>
      </c>
      <c r="P692">
        <f t="shared" ref="P692:P695" si="833">K692/K685</f>
        <v>0.65687184913307284</v>
      </c>
      <c r="Q692" s="6">
        <f t="shared" ref="Q692:Q695" si="834">O692-1</f>
        <v>-0.34558723178179684</v>
      </c>
      <c r="R692" s="6">
        <f t="shared" ref="R692:R695" si="835">P692-1</f>
        <v>-0.34312815086692716</v>
      </c>
    </row>
    <row r="693" spans="1:18" x14ac:dyDescent="0.3">
      <c r="A693" s="1">
        <v>44598</v>
      </c>
      <c r="B693">
        <f t="shared" ref="B693:B694" si="836">(B$695-B$691)/4+B692</f>
        <v>121746</v>
      </c>
      <c r="C693">
        <f t="shared" si="686"/>
        <v>320.5</v>
      </c>
      <c r="D693">
        <f t="shared" si="663"/>
        <v>389.375</v>
      </c>
      <c r="E693">
        <f t="shared" si="664"/>
        <v>10243.186110141018</v>
      </c>
      <c r="F693">
        <f t="shared" ref="F693:F694" si="837">(F$695-F$691)/4+F692</f>
        <v>2104</v>
      </c>
      <c r="G693">
        <f t="shared" si="719"/>
        <v>4</v>
      </c>
      <c r="H693">
        <f t="shared" si="720"/>
        <v>46.440063185782947</v>
      </c>
      <c r="I693">
        <f t="shared" ref="I693:I694" si="838">(I$695-I$691)/4+I692</f>
        <v>111925.5</v>
      </c>
      <c r="J693">
        <f t="shared" si="751"/>
        <v>1004.75</v>
      </c>
      <c r="K693">
        <f t="shared" si="752"/>
        <v>7716.5</v>
      </c>
      <c r="L693">
        <f t="shared" si="829"/>
        <v>7673.3498433057503</v>
      </c>
      <c r="M693">
        <f t="shared" si="830"/>
        <v>0.91811178202801991</v>
      </c>
      <c r="N693">
        <f t="shared" si="831"/>
        <v>0.92173914213158736</v>
      </c>
      <c r="O693">
        <f t="shared" si="832"/>
        <v>0.62710659485263986</v>
      </c>
      <c r="P693">
        <f t="shared" si="833"/>
        <v>0.62361143448722478</v>
      </c>
      <c r="Q693" s="6">
        <f t="shared" si="834"/>
        <v>-0.37289340514736014</v>
      </c>
      <c r="R693" s="6">
        <f t="shared" si="835"/>
        <v>-0.37638856551277522</v>
      </c>
    </row>
    <row r="694" spans="1:18" x14ac:dyDescent="0.3">
      <c r="A694" s="1">
        <v>44599</v>
      </c>
      <c r="B694">
        <f t="shared" si="836"/>
        <v>122066.5</v>
      </c>
      <c r="C694">
        <f t="shared" si="686"/>
        <v>320.5</v>
      </c>
      <c r="D694">
        <f t="shared" si="663"/>
        <v>381</v>
      </c>
      <c r="E694">
        <f t="shared" si="664"/>
        <v>9775.5</v>
      </c>
      <c r="F694">
        <f t="shared" si="837"/>
        <v>2108</v>
      </c>
      <c r="G694">
        <f t="shared" si="719"/>
        <v>4</v>
      </c>
      <c r="H694">
        <f t="shared" si="720"/>
        <v>44</v>
      </c>
      <c r="I694">
        <f t="shared" si="838"/>
        <v>112930.25</v>
      </c>
      <c r="J694">
        <f t="shared" si="751"/>
        <v>1004.75</v>
      </c>
      <c r="K694">
        <f t="shared" si="752"/>
        <v>7028.25</v>
      </c>
      <c r="L694">
        <f t="shared" si="829"/>
        <v>7125.7090753757175</v>
      </c>
      <c r="M694">
        <f t="shared" si="830"/>
        <v>0.91080800881228541</v>
      </c>
      <c r="N694">
        <f t="shared" si="831"/>
        <v>0.92863080934491782</v>
      </c>
      <c r="O694">
        <f t="shared" si="832"/>
        <v>0.60961104214969775</v>
      </c>
      <c r="P694">
        <f t="shared" si="833"/>
        <v>0.58843352310783659</v>
      </c>
      <c r="Q694" s="6">
        <f t="shared" si="834"/>
        <v>-0.39038895785030225</v>
      </c>
      <c r="R694" s="6">
        <f t="shared" si="835"/>
        <v>-0.41156647689216341</v>
      </c>
    </row>
    <row r="695" spans="1:18" x14ac:dyDescent="0.3">
      <c r="A695" s="1">
        <v>44600</v>
      </c>
      <c r="B695">
        <v>122387</v>
      </c>
      <c r="C695">
        <f t="shared" si="686"/>
        <v>320.5</v>
      </c>
      <c r="D695">
        <f t="shared" si="663"/>
        <v>345.04166666666606</v>
      </c>
      <c r="E695">
        <f t="shared" si="664"/>
        <v>8759.94825174773</v>
      </c>
      <c r="F695" s="5">
        <v>2112</v>
      </c>
      <c r="G695">
        <f t="shared" si="719"/>
        <v>4</v>
      </c>
      <c r="H695">
        <f t="shared" si="720"/>
        <v>34</v>
      </c>
      <c r="I695" s="5">
        <v>113935</v>
      </c>
      <c r="J695">
        <f t="shared" si="751"/>
        <v>1004.75</v>
      </c>
      <c r="K695">
        <f t="shared" si="752"/>
        <v>6340</v>
      </c>
      <c r="L695">
        <f t="shared" si="829"/>
        <v>6661.6118851854499</v>
      </c>
      <c r="M695">
        <f t="shared" si="830"/>
        <v>0.90207377369900044</v>
      </c>
      <c r="N695">
        <f t="shared" si="831"/>
        <v>0.93487003394594848</v>
      </c>
      <c r="O695">
        <f t="shared" si="832"/>
        <v>0.60112459114685146</v>
      </c>
      <c r="P695">
        <f t="shared" si="833"/>
        <v>0.56007067137809186</v>
      </c>
      <c r="Q695" s="6">
        <f t="shared" si="834"/>
        <v>-0.39887540885314854</v>
      </c>
      <c r="R695" s="6">
        <f t="shared" si="835"/>
        <v>-0.43992932862190814</v>
      </c>
    </row>
    <row r="696" spans="1:18" x14ac:dyDescent="0.3">
      <c r="A696" s="1">
        <v>44601</v>
      </c>
      <c r="B696" s="5">
        <v>122730</v>
      </c>
      <c r="C696">
        <f t="shared" si="686"/>
        <v>343</v>
      </c>
      <c r="D696">
        <f t="shared" si="663"/>
        <v>331.52083333333212</v>
      </c>
      <c r="E696">
        <f t="shared" si="664"/>
        <v>7751</v>
      </c>
      <c r="F696" s="5">
        <v>2116</v>
      </c>
      <c r="G696">
        <f t="shared" si="719"/>
        <v>4</v>
      </c>
      <c r="H696">
        <f t="shared" si="720"/>
        <v>31</v>
      </c>
      <c r="I696" s="5">
        <v>114582</v>
      </c>
      <c r="J696">
        <f t="shared" si="751"/>
        <v>647</v>
      </c>
      <c r="K696">
        <f t="shared" si="752"/>
        <v>6032</v>
      </c>
      <c r="L696">
        <f t="shared" ref="L696" si="839">GEOMEAN(K693:K699)</f>
        <v>6262.1954595613024</v>
      </c>
      <c r="M696">
        <f t="shared" ref="M696" si="840">K696/K695</f>
        <v>0.95141955835962144</v>
      </c>
      <c r="N696">
        <f t="shared" ref="N696" si="841">L696/L695</f>
        <v>0.94004207502505555</v>
      </c>
      <c r="O696">
        <f t="shared" ref="O696" si="842">L696/L689</f>
        <v>0.60004798266491799</v>
      </c>
      <c r="P696">
        <f t="shared" ref="P696" si="843">K696/K689</f>
        <v>0.56527035891669009</v>
      </c>
      <c r="Q696" s="6">
        <f t="shared" ref="Q696" si="844">O696-1</f>
        <v>-0.39995201733508201</v>
      </c>
      <c r="R696" s="6">
        <f t="shared" ref="R696" si="845">P696-1</f>
        <v>-0.43472964108330991</v>
      </c>
    </row>
    <row r="697" spans="1:18" x14ac:dyDescent="0.3">
      <c r="A697" s="1">
        <v>44602</v>
      </c>
      <c r="B697" s="5">
        <v>123220</v>
      </c>
      <c r="C697">
        <f t="shared" si="686"/>
        <v>490</v>
      </c>
      <c r="D697">
        <f t="shared" si="663"/>
        <v>318</v>
      </c>
      <c r="E697">
        <f t="shared" si="664"/>
        <v>7486.1759443740448</v>
      </c>
      <c r="F697" s="5">
        <v>2122</v>
      </c>
      <c r="G697">
        <f t="shared" ref="G697" si="846">F697-F696</f>
        <v>6</v>
      </c>
      <c r="H697">
        <f t="shared" ref="H697" si="847">SUM(G691:G697)</f>
        <v>31.5</v>
      </c>
      <c r="I697" s="5">
        <v>115213</v>
      </c>
      <c r="J697">
        <f t="shared" si="751"/>
        <v>631</v>
      </c>
      <c r="K697">
        <f t="shared" si="752"/>
        <v>5885</v>
      </c>
      <c r="L697">
        <f t="shared" ref="L697" si="848">GEOMEAN(K694:K700)</f>
        <v>5923.5698816983977</v>
      </c>
      <c r="M697">
        <f t="shared" ref="M697" si="849">K697/K696</f>
        <v>0.97562997347480107</v>
      </c>
      <c r="N697">
        <f t="shared" ref="N697" si="850">L697/L696</f>
        <v>0.94592542183494432</v>
      </c>
      <c r="O697">
        <f t="shared" ref="O697" si="851">L697/L690</f>
        <v>0.6072127293769829</v>
      </c>
      <c r="P697">
        <f t="shared" ref="P697" si="852">K697/K690</f>
        <v>0.59552722121028134</v>
      </c>
      <c r="Q697" s="6">
        <f t="shared" ref="Q697" si="853">O697-1</f>
        <v>-0.3927872706230171</v>
      </c>
      <c r="R697" s="6">
        <f t="shared" ref="R697" si="854">P697-1</f>
        <v>-0.40447277878971866</v>
      </c>
    </row>
    <row r="698" spans="1:18" x14ac:dyDescent="0.3">
      <c r="A698" s="1">
        <v>44603</v>
      </c>
      <c r="B698" s="5">
        <v>123653</v>
      </c>
      <c r="C698">
        <f t="shared" si="686"/>
        <v>433</v>
      </c>
      <c r="D698">
        <f t="shared" si="663"/>
        <v>349.5625</v>
      </c>
      <c r="E698">
        <f t="shared" si="664"/>
        <v>7159.3965546875115</v>
      </c>
      <c r="F698" s="5">
        <v>2125</v>
      </c>
      <c r="G698">
        <f t="shared" ref="G698:G701" si="855">F698-F697</f>
        <v>3</v>
      </c>
      <c r="H698">
        <f t="shared" ref="H698:H701" si="856">SUM(G692:G698)</f>
        <v>29</v>
      </c>
      <c r="I698" s="5">
        <v>115853</v>
      </c>
      <c r="J698">
        <f t="shared" ref="J698:J701" si="857">I698-I697</f>
        <v>640</v>
      </c>
      <c r="K698">
        <f t="shared" ref="K698:K701" si="858">B698-F698-I698</f>
        <v>5675</v>
      </c>
      <c r="L698">
        <f t="shared" ref="L698" si="859">GEOMEAN(K695:K701)</f>
        <v>5643.293115008677</v>
      </c>
      <c r="M698">
        <f t="shared" ref="M698" si="860">K698/K697</f>
        <v>0.96431605777400164</v>
      </c>
      <c r="N698">
        <f t="shared" ref="N698" si="861">L698/L697</f>
        <v>0.95268448380162263</v>
      </c>
      <c r="O698">
        <f t="shared" ref="O698" si="862">L698/L691</f>
        <v>0.62400824761668106</v>
      </c>
      <c r="P698">
        <f t="shared" ref="P698" si="863">K698/K691</f>
        <v>0.62410645551523147</v>
      </c>
      <c r="Q698" s="6">
        <f t="shared" ref="Q698" si="864">O698-1</f>
        <v>-0.37599175238331894</v>
      </c>
      <c r="R698" s="6">
        <f t="shared" ref="R698" si="865">P698-1</f>
        <v>-0.37589354448476853</v>
      </c>
    </row>
    <row r="699" spans="1:18" x14ac:dyDescent="0.3">
      <c r="A699" s="1">
        <v>44604</v>
      </c>
      <c r="B699">
        <f>(B$701-B$698)/3+B698</f>
        <v>123865.33333333333</v>
      </c>
      <c r="C699">
        <f t="shared" si="686"/>
        <v>212.33333333332848</v>
      </c>
      <c r="D699">
        <f t="shared" si="663"/>
        <v>354.25</v>
      </c>
      <c r="E699">
        <f t="shared" si="664"/>
        <v>6606.9626330693136</v>
      </c>
      <c r="F699">
        <f>(F$701-F$698)/3+F698</f>
        <v>2128.3333333333335</v>
      </c>
      <c r="G699">
        <f t="shared" si="855"/>
        <v>3.3333333333334849</v>
      </c>
      <c r="H699">
        <f t="shared" si="856"/>
        <v>28.333333333333485</v>
      </c>
      <c r="I699">
        <f>(I$701-I$698)/3+I698</f>
        <v>116285</v>
      </c>
      <c r="J699">
        <f t="shared" si="857"/>
        <v>432</v>
      </c>
      <c r="K699">
        <f t="shared" si="858"/>
        <v>5452</v>
      </c>
      <c r="L699">
        <f t="shared" ref="L699:L701" si="866">GEOMEAN(K696:K702)</f>
        <v>5455.0820393547747</v>
      </c>
      <c r="M699">
        <f t="shared" ref="M699:M701" si="867">K699/K698</f>
        <v>0.96070484581497795</v>
      </c>
      <c r="N699">
        <f t="shared" ref="N699:N701" si="868">L699/L698</f>
        <v>0.96664871524157703</v>
      </c>
      <c r="O699">
        <f t="shared" ref="O699:O701" si="869">L699/L692</f>
        <v>0.65527608435563278</v>
      </c>
      <c r="P699">
        <f t="shared" ref="P699:P701" si="870">K699/K692</f>
        <v>0.64868080549689167</v>
      </c>
      <c r="Q699" s="6">
        <f t="shared" ref="Q699:Q701" si="871">O699-1</f>
        <v>-0.34472391564436722</v>
      </c>
      <c r="R699" s="6">
        <f t="shared" ref="R699:R701" si="872">P699-1</f>
        <v>-0.35131919450310833</v>
      </c>
    </row>
    <row r="700" spans="1:18" x14ac:dyDescent="0.3">
      <c r="A700" s="1">
        <v>44605</v>
      </c>
      <c r="B700">
        <f>(B$701-B$698)/3+B699</f>
        <v>124077.66666666666</v>
      </c>
      <c r="C700">
        <f t="shared" si="686"/>
        <v>212.33333333332848</v>
      </c>
      <c r="D700">
        <f t="shared" si="663"/>
        <v>356.125</v>
      </c>
      <c r="E700">
        <f t="shared" si="664"/>
        <v>6049.5081014180323</v>
      </c>
      <c r="F700">
        <f>(F$701-F$698)/3+F699</f>
        <v>2131.666666666667</v>
      </c>
      <c r="G700">
        <f t="shared" si="855"/>
        <v>3.3333333333334849</v>
      </c>
      <c r="H700">
        <f t="shared" si="856"/>
        <v>27.66666666666697</v>
      </c>
      <c r="I700">
        <f>(I$701-I$698)/3+I699</f>
        <v>116717</v>
      </c>
      <c r="J700">
        <f t="shared" si="857"/>
        <v>432</v>
      </c>
      <c r="K700">
        <f t="shared" si="858"/>
        <v>5228.9999999999854</v>
      </c>
      <c r="L700">
        <f t="shared" si="866"/>
        <v>5315.7898098199339</v>
      </c>
      <c r="M700">
        <f t="shared" si="867"/>
        <v>0.95909757887013669</v>
      </c>
      <c r="N700">
        <f t="shared" si="868"/>
        <v>0.97446560316967912</v>
      </c>
      <c r="O700">
        <f t="shared" si="869"/>
        <v>0.69275999639941377</v>
      </c>
      <c r="P700">
        <f t="shared" si="870"/>
        <v>0.67763882589256597</v>
      </c>
      <c r="Q700" s="6">
        <f t="shared" si="871"/>
        <v>-0.30724000360058623</v>
      </c>
      <c r="R700" s="6">
        <f t="shared" si="872"/>
        <v>-0.32236117410743403</v>
      </c>
    </row>
    <row r="701" spans="1:18" x14ac:dyDescent="0.3">
      <c r="A701" s="1">
        <v>44606</v>
      </c>
      <c r="B701" s="5">
        <v>124290</v>
      </c>
      <c r="C701">
        <f t="shared" si="686"/>
        <v>212.33333333334303</v>
      </c>
      <c r="D701">
        <f t="shared" si="663"/>
        <v>339.625</v>
      </c>
      <c r="E701">
        <f t="shared" si="664"/>
        <v>5487</v>
      </c>
      <c r="F701" s="5">
        <v>2135</v>
      </c>
      <c r="G701">
        <f t="shared" si="855"/>
        <v>3.3333333333330302</v>
      </c>
      <c r="H701">
        <f t="shared" si="856"/>
        <v>27</v>
      </c>
      <c r="I701" s="5">
        <v>117149</v>
      </c>
      <c r="J701">
        <f t="shared" si="857"/>
        <v>432</v>
      </c>
      <c r="K701">
        <f t="shared" si="858"/>
        <v>5006</v>
      </c>
      <c r="L701">
        <f t="shared" si="866"/>
        <v>5188.998000793561</v>
      </c>
      <c r="M701">
        <f t="shared" si="867"/>
        <v>0.95735322241346599</v>
      </c>
      <c r="N701">
        <f t="shared" si="868"/>
        <v>0.97614807703793172</v>
      </c>
      <c r="O701">
        <f t="shared" si="869"/>
        <v>0.72820795038140962</v>
      </c>
      <c r="P701">
        <f t="shared" si="870"/>
        <v>0.712268345605236</v>
      </c>
      <c r="Q701" s="6">
        <f t="shared" si="871"/>
        <v>-0.27179204961859038</v>
      </c>
      <c r="R701" s="6">
        <f t="shared" si="872"/>
        <v>-0.287731654394764</v>
      </c>
    </row>
    <row r="702" spans="1:18" x14ac:dyDescent="0.3">
      <c r="A702" s="1">
        <v>44607</v>
      </c>
      <c r="B702" s="5">
        <v>124863</v>
      </c>
      <c r="C702">
        <f t="shared" ref="C702:C711" si="873">B702-B701</f>
        <v>573</v>
      </c>
      <c r="D702">
        <f t="shared" ref="D702:D711" si="874">AVERAGE(C699:C706)</f>
        <v>320.625</v>
      </c>
      <c r="E702">
        <f t="shared" ref="E702:E711" si="875">SUM(C689:C702)</f>
        <v>5364</v>
      </c>
      <c r="F702" s="5">
        <v>2138</v>
      </c>
      <c r="G702">
        <f t="shared" ref="G702:G711" si="876">F702-F701</f>
        <v>3</v>
      </c>
      <c r="H702">
        <f t="shared" ref="H702:H711" si="877">SUM(G696:G702)</f>
        <v>26</v>
      </c>
      <c r="I702" s="5">
        <v>117725</v>
      </c>
      <c r="J702">
        <f t="shared" ref="J702:J711" si="878">I702-I701</f>
        <v>576</v>
      </c>
      <c r="K702">
        <f t="shared" ref="K702:K711" si="879">B702-F702-I702</f>
        <v>5000</v>
      </c>
      <c r="L702">
        <f t="shared" ref="L702" si="880">GEOMEAN(K699:K705)</f>
        <v>5049.5878082888739</v>
      </c>
      <c r="M702">
        <f t="shared" ref="M702" si="881">K702/K701</f>
        <v>0.99880143827407109</v>
      </c>
      <c r="N702">
        <f t="shared" ref="N702" si="882">L702/L701</f>
        <v>0.97313350429440004</v>
      </c>
      <c r="O702">
        <f t="shared" ref="O702" si="883">L702/L695</f>
        <v>0.75801290968609181</v>
      </c>
      <c r="P702">
        <f t="shared" ref="P702" si="884">K702/K695</f>
        <v>0.78864353312302837</v>
      </c>
      <c r="Q702" s="6">
        <f t="shared" ref="Q702" si="885">O702-1</f>
        <v>-0.24198709031390819</v>
      </c>
      <c r="R702" s="6">
        <f t="shared" ref="R702" si="886">P702-1</f>
        <v>-0.21135646687697163</v>
      </c>
    </row>
    <row r="703" spans="1:18" x14ac:dyDescent="0.3">
      <c r="A703" s="1">
        <v>44608</v>
      </c>
      <c r="B703">
        <f>(B$705-B$702)/3+B702</f>
        <v>125221</v>
      </c>
      <c r="C703">
        <f t="shared" si="873"/>
        <v>358</v>
      </c>
      <c r="D703">
        <f t="shared" si="874"/>
        <v>329.20833333333394</v>
      </c>
      <c r="E703">
        <f t="shared" si="875"/>
        <v>5116</v>
      </c>
      <c r="F703" s="5">
        <v>2142</v>
      </c>
      <c r="G703">
        <f t="shared" si="876"/>
        <v>4</v>
      </c>
      <c r="H703">
        <f t="shared" si="877"/>
        <v>26</v>
      </c>
      <c r="I703" s="5">
        <v>118046</v>
      </c>
      <c r="J703">
        <f t="shared" si="878"/>
        <v>321</v>
      </c>
      <c r="K703">
        <f t="shared" si="879"/>
        <v>5033</v>
      </c>
      <c r="L703">
        <f t="shared" ref="L703:L705" si="887">GEOMEAN(K700:K706)</f>
        <v>4919.9914390260301</v>
      </c>
      <c r="M703">
        <f t="shared" ref="M703:M705" si="888">K703/K702</f>
        <v>1.0065999999999999</v>
      </c>
      <c r="N703">
        <f t="shared" ref="N703:N705" si="889">L703/L702</f>
        <v>0.97433525781052621</v>
      </c>
      <c r="O703">
        <f t="shared" ref="O703:O705" si="890">L703/L696</f>
        <v>0.78566558179113422</v>
      </c>
      <c r="P703">
        <f t="shared" ref="P703:P705" si="891">K703/K696</f>
        <v>0.83438328912466841</v>
      </c>
      <c r="Q703" s="6">
        <f t="shared" ref="Q703:Q705" si="892">O703-1</f>
        <v>-0.21433441820886578</v>
      </c>
      <c r="R703" s="6">
        <f t="shared" ref="R703:R705" si="893">P703-1</f>
        <v>-0.16561671087533159</v>
      </c>
    </row>
    <row r="704" spans="1:18" x14ac:dyDescent="0.3">
      <c r="A704" s="1">
        <v>44609</v>
      </c>
      <c r="B704">
        <f>(B$705-B$702)/3+B703</f>
        <v>125579</v>
      </c>
      <c r="C704">
        <f t="shared" si="873"/>
        <v>358</v>
      </c>
      <c r="D704">
        <f t="shared" si="874"/>
        <v>337.79166666666788</v>
      </c>
      <c r="E704">
        <f t="shared" si="875"/>
        <v>4974</v>
      </c>
      <c r="F704" s="5">
        <v>2146</v>
      </c>
      <c r="G704">
        <f t="shared" si="876"/>
        <v>4</v>
      </c>
      <c r="H704">
        <f t="shared" si="877"/>
        <v>24</v>
      </c>
      <c r="I704" s="5">
        <v>118463</v>
      </c>
      <c r="J704">
        <f t="shared" si="878"/>
        <v>417</v>
      </c>
      <c r="K704">
        <f t="shared" si="879"/>
        <v>4970</v>
      </c>
      <c r="L704">
        <f t="shared" si="887"/>
        <v>4800.088924505515</v>
      </c>
      <c r="M704">
        <f t="shared" si="888"/>
        <v>0.98748261474269816</v>
      </c>
      <c r="N704">
        <f t="shared" si="889"/>
        <v>0.9756295278139242</v>
      </c>
      <c r="O704">
        <f t="shared" si="890"/>
        <v>0.81033718186325177</v>
      </c>
      <c r="P704">
        <f t="shared" si="891"/>
        <v>0.84451996601529311</v>
      </c>
      <c r="Q704" s="6">
        <f t="shared" si="892"/>
        <v>-0.18966281813674823</v>
      </c>
      <c r="R704" s="6">
        <f t="shared" si="893"/>
        <v>-0.15548003398470689</v>
      </c>
    </row>
    <row r="705" spans="1:18" x14ac:dyDescent="0.3">
      <c r="A705" s="1">
        <v>44610</v>
      </c>
      <c r="B705" s="5">
        <v>125937</v>
      </c>
      <c r="C705">
        <f t="shared" si="873"/>
        <v>358</v>
      </c>
      <c r="D705">
        <f t="shared" si="874"/>
        <v>346.375</v>
      </c>
      <c r="E705">
        <f t="shared" si="875"/>
        <v>4832</v>
      </c>
      <c r="F705" s="5">
        <v>2150</v>
      </c>
      <c r="G705">
        <f t="shared" si="876"/>
        <v>4</v>
      </c>
      <c r="H705">
        <f t="shared" si="877"/>
        <v>25</v>
      </c>
      <c r="I705" s="5">
        <v>119097</v>
      </c>
      <c r="J705">
        <f t="shared" si="878"/>
        <v>634</v>
      </c>
      <c r="K705">
        <f t="shared" si="879"/>
        <v>4690</v>
      </c>
      <c r="L705">
        <f t="shared" si="887"/>
        <v>4689.8188201271723</v>
      </c>
      <c r="M705">
        <f t="shared" si="888"/>
        <v>0.94366197183098588</v>
      </c>
      <c r="N705">
        <f t="shared" si="889"/>
        <v>0.97702748717520849</v>
      </c>
      <c r="O705">
        <f t="shared" si="890"/>
        <v>0.83104292556669035</v>
      </c>
      <c r="P705">
        <f t="shared" si="891"/>
        <v>0.82643171806167404</v>
      </c>
      <c r="Q705" s="6">
        <f t="shared" si="892"/>
        <v>-0.16895707443330965</v>
      </c>
      <c r="R705" s="6">
        <f t="shared" si="893"/>
        <v>-0.17356828193832596</v>
      </c>
    </row>
    <row r="706" spans="1:18" x14ac:dyDescent="0.3">
      <c r="A706" s="1">
        <v>44611</v>
      </c>
      <c r="B706">
        <f>(B$710-B$705)/5+B705</f>
        <v>126218</v>
      </c>
      <c r="C706">
        <f t="shared" si="873"/>
        <v>281</v>
      </c>
      <c r="D706">
        <f t="shared" si="874"/>
        <v>309.875</v>
      </c>
      <c r="E706">
        <f t="shared" si="875"/>
        <v>4792.5</v>
      </c>
      <c r="F706">
        <f>(F$708-F$705)/3+F705</f>
        <v>2152</v>
      </c>
      <c r="G706">
        <f t="shared" si="876"/>
        <v>2</v>
      </c>
      <c r="H706">
        <f t="shared" si="877"/>
        <v>23.666666666666515</v>
      </c>
      <c r="I706">
        <f>(I$710-I$705)/5+I705</f>
        <v>119521.2</v>
      </c>
      <c r="J706">
        <f t="shared" si="878"/>
        <v>424.19999999999709</v>
      </c>
      <c r="K706">
        <f t="shared" si="879"/>
        <v>4544.8000000000029</v>
      </c>
      <c r="L706">
        <f t="shared" ref="L706:L710" si="894">GEOMEAN(K703:K709)</f>
        <v>4560.1887484981362</v>
      </c>
      <c r="M706">
        <f t="shared" ref="M706:M710" si="895">K706/K705</f>
        <v>0.9690405117270795</v>
      </c>
      <c r="N706">
        <f t="shared" ref="N706:N710" si="896">L706/L705</f>
        <v>0.97235925808632395</v>
      </c>
      <c r="O706">
        <f t="shared" ref="O706:O710" si="897">L706/L699</f>
        <v>0.83595236801196005</v>
      </c>
      <c r="P706">
        <f t="shared" ref="P706:P710" si="898">K706/K699</f>
        <v>0.83360234776228959</v>
      </c>
      <c r="Q706" s="6">
        <f t="shared" ref="Q706:Q710" si="899">O706-1</f>
        <v>-0.16404763198803995</v>
      </c>
      <c r="R706" s="6">
        <f t="shared" ref="R706:R710" si="900">P706-1</f>
        <v>-0.16639765223771041</v>
      </c>
    </row>
    <row r="707" spans="1:18" x14ac:dyDescent="0.3">
      <c r="A707" s="1">
        <v>44612</v>
      </c>
      <c r="B707">
        <f t="shared" ref="B707:B709" si="901">(B$710-B$705)/5+B706</f>
        <v>126499</v>
      </c>
      <c r="C707">
        <f t="shared" si="873"/>
        <v>281</v>
      </c>
      <c r="D707">
        <f t="shared" si="874"/>
        <v>319.125</v>
      </c>
      <c r="E707">
        <f t="shared" si="875"/>
        <v>4753</v>
      </c>
      <c r="F707">
        <f>(F$708-F$705)/3+F706</f>
        <v>2154</v>
      </c>
      <c r="G707">
        <f t="shared" si="876"/>
        <v>2</v>
      </c>
      <c r="H707">
        <f t="shared" si="877"/>
        <v>22.33333333333303</v>
      </c>
      <c r="I707">
        <f t="shared" ref="I707:I709" si="902">(I$710-I$705)/5+I706</f>
        <v>119945.4</v>
      </c>
      <c r="J707">
        <f t="shared" si="878"/>
        <v>424.19999999999709</v>
      </c>
      <c r="K707">
        <f t="shared" si="879"/>
        <v>4399.6000000000058</v>
      </c>
      <c r="L707">
        <f t="shared" si="894"/>
        <v>4407.1094772737624</v>
      </c>
      <c r="M707">
        <f t="shared" si="895"/>
        <v>0.96805139940151452</v>
      </c>
      <c r="N707">
        <f t="shared" si="896"/>
        <v>0.96643137386039357</v>
      </c>
      <c r="O707">
        <f t="shared" si="897"/>
        <v>0.82906014627072855</v>
      </c>
      <c r="P707">
        <f t="shared" si="898"/>
        <v>0.84138458596290266</v>
      </c>
      <c r="Q707" s="6">
        <f t="shared" si="899"/>
        <v>-0.17093985372927145</v>
      </c>
      <c r="R707" s="6">
        <f t="shared" si="900"/>
        <v>-0.15861541403709734</v>
      </c>
    </row>
    <row r="708" spans="1:18" x14ac:dyDescent="0.3">
      <c r="A708" s="1">
        <v>44613</v>
      </c>
      <c r="B708">
        <f t="shared" si="901"/>
        <v>126780</v>
      </c>
      <c r="C708">
        <f t="shared" si="873"/>
        <v>281</v>
      </c>
      <c r="D708">
        <f t="shared" si="874"/>
        <v>313.57142857142856</v>
      </c>
      <c r="E708">
        <f t="shared" si="875"/>
        <v>4713.5</v>
      </c>
      <c r="F708">
        <v>2156</v>
      </c>
      <c r="G708">
        <f t="shared" si="876"/>
        <v>2</v>
      </c>
      <c r="H708">
        <f t="shared" si="877"/>
        <v>21</v>
      </c>
      <c r="I708">
        <f t="shared" si="902"/>
        <v>120369.59999999999</v>
      </c>
      <c r="J708">
        <f t="shared" si="878"/>
        <v>424.19999999999709</v>
      </c>
      <c r="K708">
        <f t="shared" si="879"/>
        <v>4254.4000000000087</v>
      </c>
      <c r="L708">
        <f t="shared" si="894"/>
        <v>4256.6154089352722</v>
      </c>
      <c r="M708">
        <f t="shared" si="895"/>
        <v>0.96699699972724862</v>
      </c>
      <c r="N708">
        <f t="shared" si="896"/>
        <v>0.96585197869157857</v>
      </c>
      <c r="O708">
        <f t="shared" si="897"/>
        <v>0.82031548447008495</v>
      </c>
      <c r="P708">
        <f t="shared" si="898"/>
        <v>0.84986016779864337</v>
      </c>
      <c r="Q708" s="6">
        <f t="shared" si="899"/>
        <v>-0.17968451552991505</v>
      </c>
      <c r="R708" s="6">
        <f t="shared" si="900"/>
        <v>-0.15013983220135663</v>
      </c>
    </row>
    <row r="709" spans="1:18" x14ac:dyDescent="0.3">
      <c r="A709" s="1">
        <v>44614</v>
      </c>
      <c r="B709">
        <f t="shared" si="901"/>
        <v>127061</v>
      </c>
      <c r="C709">
        <f t="shared" si="873"/>
        <v>281</v>
      </c>
      <c r="D709">
        <f t="shared" si="874"/>
        <v>306.16666666666669</v>
      </c>
      <c r="E709">
        <f t="shared" si="875"/>
        <v>4674</v>
      </c>
      <c r="F709">
        <v>2158</v>
      </c>
      <c r="G709">
        <f t="shared" si="876"/>
        <v>2</v>
      </c>
      <c r="H709">
        <f t="shared" si="877"/>
        <v>20</v>
      </c>
      <c r="I709">
        <f t="shared" si="902"/>
        <v>120793.79999999999</v>
      </c>
      <c r="J709">
        <f t="shared" si="878"/>
        <v>424.19999999999709</v>
      </c>
      <c r="K709">
        <f t="shared" si="879"/>
        <v>4109.2000000000116</v>
      </c>
      <c r="L709">
        <f t="shared" si="894"/>
        <v>4188.3825468381756</v>
      </c>
      <c r="M709">
        <f t="shared" si="895"/>
        <v>0.96587062805566082</v>
      </c>
      <c r="N709">
        <f t="shared" si="896"/>
        <v>0.98397016043454022</v>
      </c>
      <c r="O709">
        <f t="shared" si="897"/>
        <v>0.82945038404183524</v>
      </c>
      <c r="P709">
        <f t="shared" si="898"/>
        <v>0.82184000000000235</v>
      </c>
      <c r="Q709" s="6">
        <f t="shared" si="899"/>
        <v>-0.17054961595816476</v>
      </c>
      <c r="R709" s="6">
        <f t="shared" si="900"/>
        <v>-0.17815999999999765</v>
      </c>
    </row>
    <row r="710" spans="1:18" x14ac:dyDescent="0.3">
      <c r="A710" s="1">
        <v>44615</v>
      </c>
      <c r="B710" s="5">
        <v>127342</v>
      </c>
      <c r="C710">
        <f t="shared" si="873"/>
        <v>281</v>
      </c>
      <c r="D710">
        <f t="shared" si="874"/>
        <v>311.2</v>
      </c>
      <c r="E710">
        <f t="shared" si="875"/>
        <v>4612</v>
      </c>
      <c r="F710" s="5">
        <v>2161</v>
      </c>
      <c r="G710">
        <f t="shared" si="876"/>
        <v>3</v>
      </c>
      <c r="H710">
        <f t="shared" si="877"/>
        <v>19</v>
      </c>
      <c r="I710" s="5">
        <v>121218</v>
      </c>
      <c r="J710">
        <f t="shared" si="878"/>
        <v>424.20000000001164</v>
      </c>
      <c r="K710">
        <f t="shared" si="879"/>
        <v>3963</v>
      </c>
      <c r="L710">
        <f t="shared" si="894"/>
        <v>4120.5259559566002</v>
      </c>
      <c r="M710">
        <f t="shared" si="895"/>
        <v>0.96442129854959324</v>
      </c>
      <c r="N710">
        <f t="shared" si="896"/>
        <v>0.9837988554954703</v>
      </c>
      <c r="O710">
        <f t="shared" si="897"/>
        <v>0.83750673289226429</v>
      </c>
      <c r="P710">
        <f t="shared" si="898"/>
        <v>0.78740313928074712</v>
      </c>
      <c r="Q710" s="6">
        <f t="shared" si="899"/>
        <v>-0.16249326710773571</v>
      </c>
      <c r="R710" s="6">
        <f t="shared" si="900"/>
        <v>-0.21259686071925288</v>
      </c>
    </row>
    <row r="711" spans="1:18" x14ac:dyDescent="0.3">
      <c r="A711" s="1">
        <v>44616</v>
      </c>
      <c r="B711" s="5">
        <v>127774</v>
      </c>
      <c r="C711">
        <f t="shared" si="873"/>
        <v>432</v>
      </c>
      <c r="D711">
        <f t="shared" si="874"/>
        <v>318.75</v>
      </c>
      <c r="E711">
        <f t="shared" si="875"/>
        <v>4554</v>
      </c>
      <c r="F711" s="5">
        <v>2164</v>
      </c>
      <c r="G711">
        <f t="shared" si="876"/>
        <v>3</v>
      </c>
      <c r="H711">
        <f t="shared" si="877"/>
        <v>18</v>
      </c>
      <c r="I711" s="5">
        <v>121713</v>
      </c>
      <c r="J711">
        <f t="shared" si="878"/>
        <v>495</v>
      </c>
      <c r="K711">
        <f t="shared" si="879"/>
        <v>3897</v>
      </c>
      <c r="L711">
        <f t="shared" ref="L711" si="903">GEOMEAN(K708:K714)</f>
        <v>4053.5685276811469</v>
      </c>
      <c r="M711">
        <f t="shared" ref="M711" si="904">K711/K710</f>
        <v>0.98334595003785008</v>
      </c>
      <c r="N711">
        <f t="shared" ref="N711" si="905">L711/L710</f>
        <v>0.9837502714480757</v>
      </c>
      <c r="O711">
        <f t="shared" ref="O711" si="906">L711/L704</f>
        <v>0.84447779852301974</v>
      </c>
      <c r="P711">
        <f t="shared" ref="P711" si="907">K711/K704</f>
        <v>0.78410462776659962</v>
      </c>
      <c r="Q711" s="6">
        <f t="shared" ref="Q711" si="908">O711-1</f>
        <v>-0.15552220147698026</v>
      </c>
      <c r="R711" s="6">
        <f t="shared" ref="R711" si="909">P711-1</f>
        <v>-0.21589537223340038</v>
      </c>
    </row>
  </sheetData>
  <autoFilter ref="A1:R613" xr:uid="{00000000-0001-0000-0500-000000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2022-02-24T20:57:23Z</dcterms:modified>
</cp:coreProperties>
</file>