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4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  <sheet name="Planilha3" sheetId="13" r:id="rId8"/>
    <sheet name="teste curva logística" sheetId="9" r:id="rId9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1" l="1"/>
  <c r="E9" i="11"/>
  <c r="E8" i="11"/>
  <c r="E7" i="11"/>
  <c r="E6" i="11"/>
  <c r="E5" i="11"/>
  <c r="E4" i="11"/>
  <c r="E3" i="11"/>
  <c r="E2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D371" i="14"/>
  <c r="D372" i="14"/>
  <c r="O371" i="11"/>
  <c r="O372" i="11"/>
  <c r="M372" i="11"/>
  <c r="L371" i="11"/>
  <c r="L372" i="11"/>
  <c r="K371" i="11"/>
  <c r="N371" i="11" s="1"/>
  <c r="K372" i="11"/>
  <c r="J371" i="11"/>
  <c r="J372" i="11"/>
  <c r="I371" i="11"/>
  <c r="H371" i="11"/>
  <c r="H372" i="11"/>
  <c r="G371" i="11"/>
  <c r="G372" i="11"/>
  <c r="F371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C371" i="11"/>
  <c r="C372" i="1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370" i="11"/>
  <c r="K369" i="11"/>
  <c r="K368" i="11"/>
  <c r="K367" i="11"/>
  <c r="K366" i="11"/>
  <c r="K365" i="11"/>
  <c r="N372" i="11" s="1"/>
  <c r="K364" i="11"/>
  <c r="K363" i="11"/>
  <c r="K362" i="11"/>
  <c r="K361" i="11"/>
  <c r="K360" i="11"/>
  <c r="K359" i="11"/>
  <c r="K358" i="11"/>
  <c r="K357" i="11"/>
  <c r="M22" i="11"/>
  <c r="L22" i="11"/>
  <c r="K5" i="11"/>
  <c r="K4" i="11"/>
  <c r="K3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6" i="11"/>
  <c r="K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5" i="11"/>
  <c r="D4" i="11"/>
  <c r="D3" i="11"/>
  <c r="D2" i="11"/>
  <c r="C8" i="11"/>
  <c r="C7" i="11"/>
  <c r="C6" i="11"/>
  <c r="C5" i="11"/>
  <c r="C4" i="11"/>
  <c r="C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M371" i="11" l="1"/>
  <c r="J370" i="11"/>
  <c r="O370" i="11" s="1"/>
  <c r="G370" i="11"/>
  <c r="C370" i="11"/>
  <c r="J369" i="11"/>
  <c r="I368" i="11"/>
  <c r="F368" i="11"/>
  <c r="G369" i="11" s="1"/>
  <c r="B368" i="11"/>
  <c r="J368" i="11" s="1"/>
  <c r="J367" i="11"/>
  <c r="G367" i="11"/>
  <c r="C367" i="11"/>
  <c r="J366" i="11"/>
  <c r="G366" i="11"/>
  <c r="C366" i="11"/>
  <c r="J365" i="11"/>
  <c r="I364" i="11"/>
  <c r="F364" i="11"/>
  <c r="G365" i="11" s="1"/>
  <c r="C364" i="11"/>
  <c r="B364" i="11"/>
  <c r="G363" i="11"/>
  <c r="J363" i="11"/>
  <c r="C363" i="11"/>
  <c r="J362" i="11"/>
  <c r="L362" i="11" s="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O328" i="11" s="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L370" i="11" l="1"/>
  <c r="G364" i="11"/>
  <c r="H315" i="11"/>
  <c r="L331" i="11"/>
  <c r="L342" i="11"/>
  <c r="L361" i="11"/>
  <c r="O335" i="11"/>
  <c r="L345" i="11"/>
  <c r="L346" i="11"/>
  <c r="O348" i="11"/>
  <c r="J350" i="11"/>
  <c r="O352" i="11"/>
  <c r="G357" i="11"/>
  <c r="H363" i="11" s="1"/>
  <c r="H365" i="11"/>
  <c r="H366" i="11"/>
  <c r="O309" i="11"/>
  <c r="O311" i="11"/>
  <c r="O320" i="11"/>
  <c r="O333" i="11"/>
  <c r="C337" i="11"/>
  <c r="D339" i="11" s="1"/>
  <c r="G337" i="11"/>
  <c r="H340" i="11" s="1"/>
  <c r="K352" i="11"/>
  <c r="M352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5" i="11"/>
  <c r="D337" i="11"/>
  <c r="J336" i="11"/>
  <c r="K335" i="11" s="1"/>
  <c r="O340" i="11"/>
  <c r="K347" i="11"/>
  <c r="M348" i="11" s="1"/>
  <c r="O349" i="11"/>
  <c r="C351" i="11"/>
  <c r="G350" i="11"/>
  <c r="H356" i="11" s="1"/>
  <c r="O351" i="11"/>
  <c r="H358" i="11"/>
  <c r="O353" i="11"/>
  <c r="H360" i="11"/>
  <c r="L355" i="11"/>
  <c r="H364" i="11"/>
  <c r="O367" i="11"/>
  <c r="C369" i="11"/>
  <c r="G368" i="11"/>
  <c r="H369" i="11" s="1"/>
  <c r="O369" i="11"/>
  <c r="L326" i="11"/>
  <c r="H350" i="11"/>
  <c r="C315" i="11"/>
  <c r="D318" i="11" s="1"/>
  <c r="L312" i="11"/>
  <c r="J322" i="11"/>
  <c r="L323" i="11" s="1"/>
  <c r="L325" i="11"/>
  <c r="O332" i="11"/>
  <c r="K337" i="11"/>
  <c r="L334" i="11"/>
  <c r="D334" i="11"/>
  <c r="D338" i="11"/>
  <c r="L338" i="11"/>
  <c r="O339" i="11"/>
  <c r="O346" i="11"/>
  <c r="O347" i="11"/>
  <c r="K348" i="11"/>
  <c r="K349" i="11"/>
  <c r="M349" i="11" s="1"/>
  <c r="L351" i="11"/>
  <c r="K350" i="11"/>
  <c r="O359" i="11"/>
  <c r="L366" i="11"/>
  <c r="O366" i="11"/>
  <c r="O368" i="11"/>
  <c r="L368" i="11"/>
  <c r="L369" i="11"/>
  <c r="G302" i="11"/>
  <c r="H304" i="11" s="1"/>
  <c r="C308" i="11"/>
  <c r="D306" i="11" s="1"/>
  <c r="G308" i="11"/>
  <c r="H314" i="11" s="1"/>
  <c r="J308" i="11"/>
  <c r="K306" i="11" s="1"/>
  <c r="K322" i="11"/>
  <c r="L318" i="11"/>
  <c r="J315" i="11"/>
  <c r="K317" i="11" s="1"/>
  <c r="C323" i="11"/>
  <c r="D326" i="11" s="1"/>
  <c r="G323" i="11"/>
  <c r="H329" i="11" s="1"/>
  <c r="L324" i="11"/>
  <c r="O325" i="11"/>
  <c r="G330" i="11"/>
  <c r="H336" i="11" s="1"/>
  <c r="L332" i="11"/>
  <c r="L333" i="11"/>
  <c r="O334" i="11"/>
  <c r="K338" i="11"/>
  <c r="M338" i="11" s="1"/>
  <c r="L335" i="11"/>
  <c r="O338" i="11"/>
  <c r="L339" i="11"/>
  <c r="L340" i="11"/>
  <c r="L341" i="11"/>
  <c r="C343" i="11"/>
  <c r="D346" i="11" s="1"/>
  <c r="J343" i="11"/>
  <c r="K340" i="11" s="1"/>
  <c r="O345" i="11"/>
  <c r="L347" i="11"/>
  <c r="K351" i="11"/>
  <c r="L352" i="11"/>
  <c r="L353" i="11"/>
  <c r="O354" i="11"/>
  <c r="O355" i="11"/>
  <c r="J357" i="11"/>
  <c r="C358" i="11"/>
  <c r="D356" i="11" s="1"/>
  <c r="O358" i="11"/>
  <c r="L359" i="11"/>
  <c r="L360" i="11"/>
  <c r="O361" i="11"/>
  <c r="O362" i="11"/>
  <c r="J364" i="11"/>
  <c r="C365" i="11"/>
  <c r="O365" i="11"/>
  <c r="L337" i="11"/>
  <c r="O337" i="11"/>
  <c r="O341" i="11"/>
  <c r="O342" i="11"/>
  <c r="O344" i="11"/>
  <c r="L348" i="11"/>
  <c r="L349" i="11"/>
  <c r="C350" i="11"/>
  <c r="D351" i="11" s="1"/>
  <c r="L354" i="11"/>
  <c r="L356" i="11"/>
  <c r="O360" i="11"/>
  <c r="C368" i="11"/>
  <c r="K353" i="11"/>
  <c r="M353" i="11" s="1"/>
  <c r="K355" i="11"/>
  <c r="O356" i="11"/>
  <c r="N355" i="11"/>
  <c r="D340" i="11"/>
  <c r="K311" i="11"/>
  <c r="L322" i="11"/>
  <c r="K325" i="11"/>
  <c r="O322" i="11"/>
  <c r="L299" i="11"/>
  <c r="L300" i="11"/>
  <c r="C301" i="11"/>
  <c r="D304" i="11" s="1"/>
  <c r="L305" i="11"/>
  <c r="O305" i="11"/>
  <c r="K305" i="11"/>
  <c r="L306" i="11"/>
  <c r="O306" i="11"/>
  <c r="O307" i="11"/>
  <c r="D307" i="11"/>
  <c r="K313" i="11"/>
  <c r="O310" i="11"/>
  <c r="D312" i="11"/>
  <c r="O313" i="11"/>
  <c r="L313" i="11"/>
  <c r="G316" i="11"/>
  <c r="H322" i="11" s="1"/>
  <c r="K323" i="11"/>
  <c r="K321" i="11"/>
  <c r="M321" i="11" s="1"/>
  <c r="K319" i="11"/>
  <c r="K320" i="11"/>
  <c r="K312" i="11"/>
  <c r="L314" i="11"/>
  <c r="O314" i="11"/>
  <c r="O327" i="11"/>
  <c r="L327" i="11"/>
  <c r="J301" i="11"/>
  <c r="K301" i="11" s="1"/>
  <c r="K324" i="11"/>
  <c r="O321" i="11"/>
  <c r="L321" i="11"/>
  <c r="O319" i="11"/>
  <c r="L319" i="11"/>
  <c r="O317" i="11"/>
  <c r="L317" i="11"/>
  <c r="K318" i="11"/>
  <c r="K314" i="11"/>
  <c r="L320" i="11"/>
  <c r="L316" i="11"/>
  <c r="O312" i="11"/>
  <c r="J329" i="11"/>
  <c r="K327" i="11" s="1"/>
  <c r="N327" i="11" s="1"/>
  <c r="C330" i="11"/>
  <c r="L304" i="11"/>
  <c r="L311" i="11"/>
  <c r="D315" i="11"/>
  <c r="O323" i="11"/>
  <c r="O324" i="11"/>
  <c r="O326" i="11"/>
  <c r="O330" i="11"/>
  <c r="M322" i="11"/>
  <c r="D319" i="11"/>
  <c r="D309" i="11"/>
  <c r="K309" i="11"/>
  <c r="J297" i="11"/>
  <c r="G297" i="11"/>
  <c r="H303" i="11" s="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N365" i="11" l="1"/>
  <c r="D323" i="11"/>
  <c r="D317" i="11"/>
  <c r="K354" i="11"/>
  <c r="N354" i="11" s="1"/>
  <c r="H348" i="11"/>
  <c r="H346" i="11"/>
  <c r="O350" i="11"/>
  <c r="D320" i="11"/>
  <c r="D313" i="11"/>
  <c r="K307" i="11"/>
  <c r="N307" i="11" s="1"/>
  <c r="L308" i="11"/>
  <c r="K336" i="11"/>
  <c r="M337" i="11" s="1"/>
  <c r="H342" i="11"/>
  <c r="H347" i="11"/>
  <c r="D300" i="11"/>
  <c r="N324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M336" i="11"/>
  <c r="H339" i="11"/>
  <c r="H337" i="11"/>
  <c r="H359" i="11"/>
  <c r="H345" i="11"/>
  <c r="H341" i="11"/>
  <c r="N347" i="11"/>
  <c r="H302" i="11"/>
  <c r="M325" i="11"/>
  <c r="N319" i="11"/>
  <c r="D349" i="11"/>
  <c r="D355" i="11"/>
  <c r="K343" i="11"/>
  <c r="N343" i="11" s="1"/>
  <c r="D316" i="11"/>
  <c r="H354" i="11"/>
  <c r="H334" i="11"/>
  <c r="H330" i="11"/>
  <c r="H318" i="11"/>
  <c r="H352" i="11"/>
  <c r="K333" i="11"/>
  <c r="M334" i="11" s="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M324" i="11"/>
  <c r="M307" i="11"/>
  <c r="K302" i="11"/>
  <c r="M302" i="11" s="1"/>
  <c r="O364" i="11"/>
  <c r="L364" i="11"/>
  <c r="M351" i="11"/>
  <c r="D322" i="11"/>
  <c r="D305" i="11"/>
  <c r="L365" i="11"/>
  <c r="D341" i="11"/>
  <c r="D308" i="11"/>
  <c r="D343" i="11"/>
  <c r="J292" i="11"/>
  <c r="O299" i="11" s="1"/>
  <c r="C295" i="11"/>
  <c r="D297" i="11" s="1"/>
  <c r="K299" i="11"/>
  <c r="M299" i="11" s="1"/>
  <c r="D321" i="11"/>
  <c r="M323" i="11"/>
  <c r="D311" i="11"/>
  <c r="K310" i="11"/>
  <c r="M310" i="11" s="1"/>
  <c r="D329" i="11"/>
  <c r="K329" i="11"/>
  <c r="K332" i="11"/>
  <c r="O315" i="11"/>
  <c r="D310" i="11"/>
  <c r="D325" i="11"/>
  <c r="K308" i="11"/>
  <c r="K303" i="11"/>
  <c r="M303" i="11" s="1"/>
  <c r="L309" i="11"/>
  <c r="M340" i="11"/>
  <c r="M35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N336" i="11"/>
  <c r="O336" i="11"/>
  <c r="M339" i="11"/>
  <c r="D348" i="11"/>
  <c r="D332" i="11"/>
  <c r="M354" i="11"/>
  <c r="N329" i="11"/>
  <c r="C293" i="11"/>
  <c r="D296" i="11" s="1"/>
  <c r="L293" i="11"/>
  <c r="O302" i="11"/>
  <c r="K298" i="1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M314" i="11"/>
  <c r="N314" i="11"/>
  <c r="K304" i="11"/>
  <c r="L301" i="11"/>
  <c r="L302" i="11"/>
  <c r="K328" i="11"/>
  <c r="N335" i="11" s="1"/>
  <c r="M312" i="11"/>
  <c r="N312" i="11"/>
  <c r="N320" i="11"/>
  <c r="N321" i="11"/>
  <c r="O303" i="11"/>
  <c r="L298" i="11"/>
  <c r="N325" i="11"/>
  <c r="N311" i="11"/>
  <c r="C292" i="11"/>
  <c r="J294" i="11"/>
  <c r="K296" i="11" s="1"/>
  <c r="L329" i="11"/>
  <c r="O329" i="11"/>
  <c r="M318" i="11"/>
  <c r="N318" i="11"/>
  <c r="D299" i="11"/>
  <c r="K330" i="11"/>
  <c r="N337" i="11" s="1"/>
  <c r="K326" i="11"/>
  <c r="N323" i="11"/>
  <c r="N313" i="11"/>
  <c r="M313" i="11"/>
  <c r="N305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357" i="11" l="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D290" i="11" s="1"/>
  <c r="G287" i="11"/>
  <c r="H293" i="11" s="1"/>
  <c r="J287" i="11"/>
  <c r="K289" i="11" s="1"/>
  <c r="D292" i="11"/>
  <c r="K292" i="11"/>
  <c r="M292" i="11" s="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O292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H290" i="11" s="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H288" i="11" l="1"/>
  <c r="H289" i="11"/>
  <c r="O294" i="11"/>
  <c r="L288" i="11"/>
  <c r="D286" i="11"/>
  <c r="K288" i="11"/>
  <c r="M289" i="11" s="1"/>
  <c r="H291" i="11"/>
  <c r="H283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J271" i="11"/>
  <c r="O278" i="11" s="1"/>
  <c r="G270" i="11"/>
  <c r="C271" i="11"/>
  <c r="K283" i="11" l="1"/>
  <c r="K282" i="11"/>
  <c r="K278" i="1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79" i="11" s="1"/>
  <c r="M285" i="11"/>
  <c r="N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D277" i="11" s="1"/>
  <c r="G274" i="11"/>
  <c r="H280" i="11" s="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J270" i="11"/>
  <c r="C270" i="11"/>
  <c r="D273" i="11" s="1"/>
  <c r="M282" i="11" l="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D272" i="11" s="1"/>
  <c r="J268" i="11"/>
  <c r="G268" i="11"/>
  <c r="H274" i="11" s="1"/>
  <c r="C268" i="11"/>
  <c r="J267" i="11"/>
  <c r="I266" i="11"/>
  <c r="F266" i="11"/>
  <c r="G266" i="11" s="1"/>
  <c r="B266" i="11"/>
  <c r="M275" i="11" l="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0" i="11" s="1"/>
  <c r="D271" i="11"/>
  <c r="O273" i="11"/>
  <c r="O274" i="11"/>
  <c r="L270" i="11"/>
  <c r="G267" i="11"/>
  <c r="H273" i="11" s="1"/>
  <c r="C266" i="1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D269" i="11" l="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D265" i="11" s="1"/>
  <c r="C261" i="11"/>
  <c r="H265" i="11" l="1"/>
  <c r="H267" i="11"/>
  <c r="H266" i="11"/>
  <c r="M268" i="11"/>
  <c r="D264" i="11"/>
  <c r="M269" i="11"/>
  <c r="M267" i="11"/>
  <c r="K264" i="11"/>
  <c r="N273" i="11"/>
  <c r="N274" i="11"/>
  <c r="K263" i="11"/>
  <c r="K265" i="11"/>
  <c r="M265" i="11" s="1"/>
  <c r="N276" i="11"/>
  <c r="N275" i="11"/>
  <c r="D263" i="11"/>
  <c r="O268" i="11"/>
  <c r="O267" i="11"/>
  <c r="L263" i="11"/>
  <c r="O269" i="11"/>
  <c r="J259" i="11"/>
  <c r="L260" i="11" s="1"/>
  <c r="C259" i="11"/>
  <c r="D262" i="11" s="1"/>
  <c r="L261" i="11"/>
  <c r="L262" i="11"/>
  <c r="G258" i="11"/>
  <c r="H264" i="11" s="1"/>
  <c r="J258" i="11"/>
  <c r="C258" i="11"/>
  <c r="D261" i="11" s="1"/>
  <c r="J257" i="11"/>
  <c r="G257" i="11"/>
  <c r="C257" i="11"/>
  <c r="H263" i="11" l="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s="1"/>
  <c r="H261" i="11" l="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s="1"/>
  <c r="M259" i="11" l="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s="1"/>
  <c r="H258" i="11" l="1"/>
  <c r="J252" i="11"/>
  <c r="L253" i="11" s="1"/>
  <c r="N264" i="11"/>
  <c r="K256" i="11"/>
  <c r="C252" i="11"/>
  <c r="D255" i="11" s="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D254" i="11" l="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D253" i="11" s="1"/>
  <c r="G230" i="12"/>
  <c r="E230" i="12"/>
  <c r="C230" i="12"/>
  <c r="G230" i="8"/>
  <c r="E230" i="8"/>
  <c r="C230" i="8"/>
  <c r="E230" i="7"/>
  <c r="G230" i="7"/>
  <c r="C230" i="7"/>
  <c r="N262" i="11" l="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s="1"/>
  <c r="K252" i="11" l="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s="1"/>
  <c r="K251" i="11" l="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D250" i="11" s="1"/>
  <c r="B245" i="11"/>
  <c r="J245" i="11" l="1"/>
  <c r="O252" i="11" s="1"/>
  <c r="K249" i="11"/>
  <c r="N258" i="11"/>
  <c r="K250" i="11"/>
  <c r="L247" i="11"/>
  <c r="G246" i="11"/>
  <c r="H252" i="11" s="1"/>
  <c r="C246" i="11"/>
  <c r="D249" i="11" s="1"/>
  <c r="O253" i="11"/>
  <c r="C245" i="1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D247" i="11" s="1"/>
  <c r="G224" i="12"/>
  <c r="E224" i="12"/>
  <c r="C224" i="12"/>
  <c r="G224" i="8"/>
  <c r="E224" i="8"/>
  <c r="C224" i="8"/>
  <c r="E224" i="7"/>
  <c r="G224" i="7"/>
  <c r="C224" i="7"/>
  <c r="D248" i="11" l="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s="1"/>
  <c r="M248" i="11" l="1"/>
  <c r="K246" i="11"/>
  <c r="N254" i="11"/>
  <c r="O250" i="11"/>
  <c r="L244" i="11"/>
  <c r="J242" i="11"/>
  <c r="G242" i="11"/>
  <c r="H248" i="11" s="1"/>
  <c r="C242" i="11"/>
  <c r="D245" i="11" s="1"/>
  <c r="G222" i="12"/>
  <c r="E222" i="12"/>
  <c r="C222" i="12"/>
  <c r="G222" i="8"/>
  <c r="E222" i="8"/>
  <c r="C222" i="8"/>
  <c r="G222" i="7"/>
  <c r="E222" i="7"/>
  <c r="E221" i="7"/>
  <c r="C222" i="7"/>
  <c r="M247" i="11" l="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s="1"/>
  <c r="M246" i="11" l="1"/>
  <c r="N252" i="11"/>
  <c r="K244" i="11"/>
  <c r="L242" i="11"/>
  <c r="O248" i="11"/>
  <c r="J240" i="11"/>
  <c r="G240" i="11"/>
  <c r="H246" i="11" s="1"/>
  <c r="C240" i="11"/>
  <c r="D243" i="11" s="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H245" i="11" l="1"/>
  <c r="M245" i="11"/>
  <c r="K243" i="11"/>
  <c r="N251" i="11"/>
  <c r="K242" i="11"/>
  <c r="J238" i="11"/>
  <c r="O244" i="11"/>
  <c r="O246" i="11"/>
  <c r="L241" i="11"/>
  <c r="O247" i="11"/>
  <c r="L240" i="11"/>
  <c r="C239" i="11"/>
  <c r="D242" i="11" s="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G216" i="12"/>
  <c r="E216" i="12"/>
  <c r="C216" i="12"/>
  <c r="G216" i="8"/>
  <c r="E216" i="8"/>
  <c r="C216" i="8"/>
  <c r="E216" i="7"/>
  <c r="C216" i="7"/>
  <c r="G216" i="7"/>
  <c r="D239" i="11" l="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D238" i="11" s="1"/>
  <c r="G215" i="12"/>
  <c r="E215" i="12"/>
  <c r="C215" i="12"/>
  <c r="G215" i="8"/>
  <c r="E215" i="8"/>
  <c r="C215" i="8"/>
  <c r="E215" i="7"/>
  <c r="C215" i="7"/>
  <c r="G215" i="7"/>
  <c r="M240" i="11" l="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D237" i="11" s="1"/>
  <c r="G214" i="12"/>
  <c r="E214" i="12"/>
  <c r="C214" i="12"/>
  <c r="G214" i="8"/>
  <c r="E214" i="8"/>
  <c r="C214" i="8"/>
  <c r="G214" i="7"/>
  <c r="E214" i="7"/>
  <c r="C214" i="7"/>
  <c r="M239" i="11" l="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D236" i="11" s="1"/>
  <c r="I231" i="11"/>
  <c r="F231" i="11"/>
  <c r="B23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C232" i="11" l="1"/>
  <c r="D235" i="11" s="1"/>
  <c r="M238" i="11"/>
  <c r="K236" i="11"/>
  <c r="M237" i="11" s="1"/>
  <c r="N244" i="11"/>
  <c r="G232" i="11"/>
  <c r="H238" i="11" s="1"/>
  <c r="J232" i="11"/>
  <c r="O239" i="11" s="1"/>
  <c r="C231" i="11"/>
  <c r="D234" i="11" s="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H236" i="11" l="1"/>
  <c r="H237" i="11"/>
  <c r="K233" i="11"/>
  <c r="N243" i="11"/>
  <c r="K234" i="11"/>
  <c r="M234" i="11" s="1"/>
  <c r="L233" i="11"/>
  <c r="K235" i="11"/>
  <c r="M235" i="11" s="1"/>
  <c r="D233" i="11"/>
  <c r="L232" i="11"/>
  <c r="O237" i="11"/>
  <c r="O238" i="11"/>
  <c r="L231" i="11"/>
  <c r="J229" i="11"/>
  <c r="G229" i="11"/>
  <c r="H235" i="11" s="1"/>
  <c r="C229" i="11"/>
  <c r="D232" i="11" s="1"/>
  <c r="G209" i="12"/>
  <c r="E209" i="12"/>
  <c r="C209" i="12"/>
  <c r="G209" i="8"/>
  <c r="E209" i="8"/>
  <c r="C209" i="8"/>
  <c r="E209" i="7"/>
  <c r="G209" i="7"/>
  <c r="C209" i="7"/>
  <c r="M236" i="11" l="1"/>
  <c r="K232" i="11"/>
  <c r="M233" i="11" s="1"/>
  <c r="N240" i="11"/>
  <c r="N242" i="11"/>
  <c r="N241" i="11"/>
  <c r="O236" i="11"/>
  <c r="L230" i="11"/>
  <c r="J228" i="11"/>
  <c r="G228" i="11"/>
  <c r="H234" i="11" s="1"/>
  <c r="C228" i="11"/>
  <c r="D231" i="11" s="1"/>
  <c r="G208" i="12"/>
  <c r="E208" i="12"/>
  <c r="C208" i="12"/>
  <c r="G208" i="8"/>
  <c r="E208" i="8"/>
  <c r="C208" i="8"/>
  <c r="E208" i="7"/>
  <c r="C208" i="7"/>
  <c r="G208" i="7"/>
  <c r="N239" i="11" l="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G172" i="12" s="1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G142" i="12" s="1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G126" i="12" s="1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D230" i="11" s="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H232" i="11" l="1"/>
  <c r="M232" i="11"/>
  <c r="N238" i="11"/>
  <c r="K230" i="11"/>
  <c r="K229" i="11"/>
  <c r="D229" i="11"/>
  <c r="G127" i="12"/>
  <c r="G155" i="12"/>
  <c r="G113" i="12"/>
  <c r="G141" i="12"/>
  <c r="G169" i="12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H229" i="11" l="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D228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C79" i="9"/>
  <c r="B79" i="9"/>
  <c r="C77" i="9"/>
  <c r="C78" i="9"/>
  <c r="B77" i="9"/>
  <c r="B78" i="9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197" i="12" s="1"/>
  <c r="G197" i="12" s="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183" i="12" s="1"/>
  <c r="G183" i="12" s="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H189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J56" i="11" s="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H37" i="11" s="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H32" i="11" l="1"/>
  <c r="H35" i="11"/>
  <c r="H30" i="11"/>
  <c r="J27" i="1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5" i="11" s="1"/>
  <c r="G182" i="11"/>
  <c r="H188" i="11" s="1"/>
  <c r="C196" i="11"/>
  <c r="D199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D108" i="11" s="1"/>
  <c r="G105" i="11"/>
  <c r="H111" i="11" s="1"/>
  <c r="J105" i="11"/>
  <c r="D180" i="11"/>
  <c r="D182" i="11"/>
  <c r="D194" i="11"/>
  <c r="D196" i="11"/>
  <c r="D198" i="11"/>
  <c r="J42" i="11"/>
  <c r="L42" i="11" s="1"/>
  <c r="C49" i="11"/>
  <c r="D52" i="11" s="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D94" i="11" s="1"/>
  <c r="G91" i="11"/>
  <c r="H97" i="11" s="1"/>
  <c r="J91" i="11"/>
  <c r="K92" i="11" s="1"/>
  <c r="C115" i="11"/>
  <c r="G115" i="11"/>
  <c r="J115" i="11"/>
  <c r="O115" i="11" s="1"/>
  <c r="C119" i="11"/>
  <c r="D122" i="11" s="1"/>
  <c r="G119" i="11"/>
  <c r="H125" i="11" s="1"/>
  <c r="J119" i="11"/>
  <c r="L120" i="11" s="1"/>
  <c r="C147" i="11"/>
  <c r="D150" i="11" s="1"/>
  <c r="G147" i="11"/>
  <c r="H153" i="11" s="1"/>
  <c r="C161" i="11"/>
  <c r="D164" i="11" s="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O34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L105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H147" i="11" s="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L49" i="11"/>
  <c r="O50" i="11"/>
  <c r="L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D80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D101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D111" i="11" s="1"/>
  <c r="J112" i="11"/>
  <c r="K110" i="11" s="1"/>
  <c r="O113" i="11"/>
  <c r="O117" i="11"/>
  <c r="O121" i="11"/>
  <c r="L121" i="11"/>
  <c r="L123" i="11"/>
  <c r="C140" i="11"/>
  <c r="D143" i="11" s="1"/>
  <c r="C154" i="11"/>
  <c r="D157" i="11" s="1"/>
  <c r="C168" i="11"/>
  <c r="D171" i="11" s="1"/>
  <c r="C189" i="11"/>
  <c r="D192" i="11" s="1"/>
  <c r="L198" i="11"/>
  <c r="L200" i="11"/>
  <c r="L202" i="11"/>
  <c r="C203" i="11"/>
  <c r="D206" i="11" s="1"/>
  <c r="J203" i="11"/>
  <c r="O204" i="11"/>
  <c r="O206" i="11"/>
  <c r="L206" i="11"/>
  <c r="O208" i="11"/>
  <c r="L208" i="11"/>
  <c r="I211" i="11"/>
  <c r="F190" i="12"/>
  <c r="G190" i="12" s="1"/>
  <c r="O212" i="11"/>
  <c r="O214" i="11"/>
  <c r="L214" i="11"/>
  <c r="O216" i="11"/>
  <c r="L216" i="11"/>
  <c r="O220" i="11"/>
  <c r="L220" i="11"/>
  <c r="O227" i="11"/>
  <c r="C224" i="11"/>
  <c r="O223" i="11"/>
  <c r="O230" i="11"/>
  <c r="L223" i="11"/>
  <c r="O225" i="11"/>
  <c r="J71" i="11"/>
  <c r="C72" i="11"/>
  <c r="C71" i="11"/>
  <c r="C117" i="11"/>
  <c r="J116" i="11"/>
  <c r="C116" i="11"/>
  <c r="G117" i="11"/>
  <c r="H123" i="11" s="1"/>
  <c r="G116" i="11"/>
  <c r="J124" i="11"/>
  <c r="J26" i="11"/>
  <c r="C27" i="11"/>
  <c r="J28" i="11"/>
  <c r="K31" i="11" s="1"/>
  <c r="C43" i="11"/>
  <c r="C48" i="11"/>
  <c r="D51" i="11" s="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D31" i="11" s="1"/>
  <c r="C42" i="11"/>
  <c r="G42" i="11"/>
  <c r="H48" i="11" s="1"/>
  <c r="C47" i="11"/>
  <c r="D50" i="11" s="1"/>
  <c r="C59" i="11"/>
  <c r="C63" i="11"/>
  <c r="D66" i="11" s="1"/>
  <c r="C70" i="11"/>
  <c r="C88" i="11"/>
  <c r="C126" i="11"/>
  <c r="G126" i="11"/>
  <c r="H132" i="11" s="1"/>
  <c r="C133" i="11"/>
  <c r="G133" i="11"/>
  <c r="C176" i="11"/>
  <c r="D179" i="11" s="1"/>
  <c r="C211" i="11"/>
  <c r="G218" i="11"/>
  <c r="H224" i="11" s="1"/>
  <c r="G217" i="11"/>
  <c r="C218" i="11"/>
  <c r="B4" i="9"/>
  <c r="G201" i="8"/>
  <c r="E201" i="8"/>
  <c r="C201" i="8"/>
  <c r="E201" i="7"/>
  <c r="G201" i="7"/>
  <c r="C201" i="7"/>
  <c r="L113" i="11" l="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M207" i="11" s="1"/>
  <c r="K205" i="11"/>
  <c r="K203" i="11"/>
  <c r="K201" i="11"/>
  <c r="K120" i="11"/>
  <c r="K117" i="11"/>
  <c r="K113" i="11"/>
  <c r="K111" i="11"/>
  <c r="M111" i="11" s="1"/>
  <c r="K109" i="11"/>
  <c r="M109" i="11" s="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M223" i="11" s="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M98" i="11" s="1"/>
  <c r="K96" i="11"/>
  <c r="K85" i="11"/>
  <c r="K83" i="11"/>
  <c r="K81" i="11"/>
  <c r="K79" i="11"/>
  <c r="K77" i="11"/>
  <c r="K75" i="11"/>
  <c r="K72" i="11"/>
  <c r="M72" i="11" s="1"/>
  <c r="K70" i="11"/>
  <c r="K58" i="11"/>
  <c r="K220" i="11"/>
  <c r="M220" i="11" s="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F191" i="12"/>
  <c r="G191" i="12" s="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D138" i="11" s="1"/>
  <c r="C134" i="11"/>
  <c r="D13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M202" i="11" l="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N211" i="11" l="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N124" i="11" l="1"/>
  <c r="M124" i="11"/>
  <c r="N123" i="11"/>
  <c r="M123" i="11"/>
  <c r="O127" i="11"/>
  <c r="L127" i="11"/>
  <c r="J12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K125" i="11" l="1"/>
  <c r="O128" i="11"/>
  <c r="L128" i="11"/>
  <c r="J12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N125" i="11" l="1"/>
  <c r="M125" i="11"/>
  <c r="K126" i="11"/>
  <c r="O129" i="11"/>
  <c r="L129" i="11"/>
  <c r="J13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N126" i="11" l="1"/>
  <c r="M126" i="11"/>
  <c r="K127" i="11"/>
  <c r="O130" i="11"/>
  <c r="L130" i="11"/>
  <c r="J13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N127" i="11" l="1"/>
  <c r="M127" i="11"/>
  <c r="K128" i="11"/>
  <c r="O131" i="11"/>
  <c r="L131" i="11"/>
  <c r="J132" i="11"/>
  <c r="K12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N129" i="11" l="1"/>
  <c r="M129" i="11"/>
  <c r="N128" i="11"/>
  <c r="M128" i="11"/>
  <c r="O132" i="11"/>
  <c r="L132" i="11"/>
  <c r="J13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K130" i="11" l="1"/>
  <c r="O133" i="11"/>
  <c r="L133" i="11"/>
  <c r="J13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N130" i="11" l="1"/>
  <c r="M130" i="11"/>
  <c r="K131" i="11"/>
  <c r="O134" i="11"/>
  <c r="L134" i="11"/>
  <c r="J13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N131" i="11" l="1"/>
  <c r="M131" i="11"/>
  <c r="K132" i="11"/>
  <c r="O135" i="11"/>
  <c r="L135" i="11"/>
  <c r="J13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N132" i="11" l="1"/>
  <c r="M132" i="11"/>
  <c r="K133" i="11"/>
  <c r="O136" i="11"/>
  <c r="L136" i="11"/>
  <c r="J13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N133" i="11" l="1"/>
  <c r="M133" i="11"/>
  <c r="K134" i="11"/>
  <c r="O137" i="11"/>
  <c r="L137" i="11"/>
  <c r="J13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N134" i="11" l="1"/>
  <c r="M134" i="11"/>
  <c r="K135" i="11"/>
  <c r="O138" i="11"/>
  <c r="L138" i="11"/>
  <c r="J13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N135" i="11" l="1"/>
  <c r="M135" i="11"/>
  <c r="K136" i="11"/>
  <c r="O139" i="11"/>
  <c r="L139" i="11"/>
  <c r="J14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N136" i="11" l="1"/>
  <c r="M136" i="11"/>
  <c r="K137" i="11"/>
  <c r="O140" i="11"/>
  <c r="L140" i="11"/>
  <c r="J14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N137" i="11" l="1"/>
  <c r="M137" i="11"/>
  <c r="K138" i="11"/>
  <c r="O141" i="11"/>
  <c r="L141" i="11"/>
  <c r="J14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N138" i="11" l="1"/>
  <c r="M138" i="11"/>
  <c r="K139" i="11"/>
  <c r="O142" i="11"/>
  <c r="L142" i="11"/>
  <c r="J14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N139" i="11" l="1"/>
  <c r="M139" i="11"/>
  <c r="K140" i="11"/>
  <c r="O143" i="11"/>
  <c r="L143" i="11"/>
  <c r="J144" i="11"/>
  <c r="B24" i="9"/>
  <c r="C23" i="9"/>
  <c r="F136" i="8"/>
  <c r="G135" i="8"/>
  <c r="K85" i="1"/>
  <c r="K86" i="1"/>
  <c r="B43" i="1"/>
  <c r="N140" i="11" l="1"/>
  <c r="M140" i="11"/>
  <c r="K141" i="11"/>
  <c r="O144" i="11"/>
  <c r="L144" i="11"/>
  <c r="J14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N141" i="11" l="1"/>
  <c r="M141" i="11"/>
  <c r="K142" i="11"/>
  <c r="O145" i="11"/>
  <c r="L145" i="11"/>
  <c r="J14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N142" i="11" l="1"/>
  <c r="M142" i="11"/>
  <c r="K143" i="11"/>
  <c r="O146" i="11"/>
  <c r="L146" i="11"/>
  <c r="J14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N143" i="11" l="1"/>
  <c r="M143" i="11"/>
  <c r="K144" i="11"/>
  <c r="O147" i="11"/>
  <c r="L147" i="11"/>
  <c r="J14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N144" i="11" l="1"/>
  <c r="M144" i="11"/>
  <c r="K145" i="11"/>
  <c r="O148" i="11"/>
  <c r="L148" i="11"/>
  <c r="J14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N145" i="11" l="1"/>
  <c r="M145" i="11"/>
  <c r="K146" i="11"/>
  <c r="O149" i="11"/>
  <c r="L149" i="11"/>
  <c r="J15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N146" i="11" l="1"/>
  <c r="M146" i="11"/>
  <c r="K147" i="11"/>
  <c r="O150" i="11"/>
  <c r="L150" i="11"/>
  <c r="J15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N147" i="11" l="1"/>
  <c r="M147" i="11"/>
  <c r="K148" i="11"/>
  <c r="O151" i="11"/>
  <c r="L151" i="11"/>
  <c r="J152" i="11"/>
  <c r="B32" i="9"/>
  <c r="C31" i="9"/>
  <c r="F144" i="8"/>
  <c r="G143" i="8"/>
  <c r="K96" i="1"/>
  <c r="K97" i="1" s="1"/>
  <c r="D39" i="2"/>
  <c r="E41" i="1"/>
  <c r="F42" i="1" s="1"/>
  <c r="D42" i="2"/>
  <c r="D38" i="1"/>
  <c r="N148" i="11" l="1"/>
  <c r="M148" i="11"/>
  <c r="K149" i="11"/>
  <c r="O152" i="11"/>
  <c r="L152" i="11"/>
  <c r="J153" i="11"/>
  <c r="B33" i="9"/>
  <c r="C32" i="9"/>
  <c r="G144" i="8"/>
  <c r="F145" i="8"/>
  <c r="K98" i="1"/>
  <c r="K99" i="1" s="1"/>
  <c r="K100" i="1" s="1"/>
  <c r="E83" i="2"/>
  <c r="D43" i="2"/>
  <c r="D39" i="1"/>
  <c r="N149" i="11" l="1"/>
  <c r="M149" i="11"/>
  <c r="K150" i="11"/>
  <c r="O153" i="11"/>
  <c r="L153" i="11"/>
  <c r="J15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N150" i="11" l="1"/>
  <c r="M150" i="11"/>
  <c r="K151" i="11"/>
  <c r="O154" i="11"/>
  <c r="L154" i="11"/>
  <c r="J155" i="11"/>
  <c r="B35" i="9"/>
  <c r="C34" i="9"/>
  <c r="G146" i="8"/>
  <c r="F147" i="8"/>
  <c r="E85" i="2"/>
  <c r="C85" i="2" s="1"/>
  <c r="D45" i="2"/>
  <c r="D41" i="1"/>
  <c r="N151" i="11" l="1"/>
  <c r="M151" i="11"/>
  <c r="K152" i="11"/>
  <c r="O155" i="11"/>
  <c r="L155" i="11"/>
  <c r="J156" i="11"/>
  <c r="B36" i="9"/>
  <c r="C35" i="9"/>
  <c r="F148" i="8"/>
  <c r="G147" i="8"/>
  <c r="E86" i="2"/>
  <c r="C86" i="2" s="1"/>
  <c r="D46" i="2"/>
  <c r="D42" i="1"/>
  <c r="N152" i="11" l="1"/>
  <c r="M152" i="11"/>
  <c r="K153" i="11"/>
  <c r="O156" i="11"/>
  <c r="L156" i="11"/>
  <c r="J157" i="11"/>
  <c r="B37" i="9"/>
  <c r="C36" i="9"/>
  <c r="F149" i="8"/>
  <c r="G148" i="8"/>
  <c r="E87" i="2"/>
  <c r="C87" i="2" s="1"/>
  <c r="F44" i="1"/>
  <c r="E44" i="1"/>
  <c r="D47" i="2"/>
  <c r="D43" i="1"/>
  <c r="N153" i="11" l="1"/>
  <c r="M153" i="11"/>
  <c r="K154" i="11"/>
  <c r="O157" i="11"/>
  <c r="L157" i="11"/>
  <c r="J158" i="11"/>
  <c r="B38" i="9"/>
  <c r="C37" i="9"/>
  <c r="F150" i="8"/>
  <c r="G149" i="8"/>
  <c r="E88" i="2"/>
  <c r="C88" i="2" s="1"/>
  <c r="E45" i="1"/>
  <c r="D48" i="2"/>
  <c r="D44" i="1"/>
  <c r="N154" i="11" l="1"/>
  <c r="M154" i="11"/>
  <c r="K155" i="11"/>
  <c r="O158" i="11"/>
  <c r="L158" i="11"/>
  <c r="J159" i="11"/>
  <c r="B39" i="9"/>
  <c r="C38" i="9"/>
  <c r="F151" i="8"/>
  <c r="G150" i="8"/>
  <c r="E89" i="2"/>
  <c r="C89" i="2" s="1"/>
  <c r="F46" i="1"/>
  <c r="F45" i="1"/>
  <c r="D49" i="2"/>
  <c r="D45" i="1"/>
  <c r="N155" i="11" l="1"/>
  <c r="M155" i="11"/>
  <c r="K156" i="11"/>
  <c r="O159" i="11"/>
  <c r="L159" i="11"/>
  <c r="J160" i="11"/>
  <c r="B40" i="9"/>
  <c r="C39" i="9"/>
  <c r="F152" i="8"/>
  <c r="G151" i="8"/>
  <c r="E90" i="2"/>
  <c r="C90" i="2" s="1"/>
  <c r="E46" i="1"/>
  <c r="D50" i="2"/>
  <c r="N156" i="11" l="1"/>
  <c r="M156" i="11"/>
  <c r="K157" i="11"/>
  <c r="O160" i="11"/>
  <c r="L160" i="11"/>
  <c r="J161" i="11"/>
  <c r="B41" i="9"/>
  <c r="C40" i="9"/>
  <c r="F153" i="8"/>
  <c r="G152" i="8"/>
  <c r="E91" i="2"/>
  <c r="C91" i="2" s="1"/>
  <c r="D46" i="1"/>
  <c r="E47" i="1"/>
  <c r="N157" i="11" l="1"/>
  <c r="M157" i="11"/>
  <c r="K158" i="11"/>
  <c r="O161" i="11"/>
  <c r="L161" i="11"/>
  <c r="J162" i="11"/>
  <c r="B42" i="9"/>
  <c r="C41" i="9"/>
  <c r="F154" i="8"/>
  <c r="G153" i="8"/>
  <c r="E92" i="2"/>
  <c r="C92" i="2" s="1"/>
  <c r="D47" i="1"/>
  <c r="E48" i="1"/>
  <c r="F47" i="1"/>
  <c r="F48" i="1"/>
  <c r="D52" i="2"/>
  <c r="N158" i="11" l="1"/>
  <c r="M158" i="11"/>
  <c r="K159" i="11"/>
  <c r="O162" i="11"/>
  <c r="L162" i="11"/>
  <c r="J163" i="11"/>
  <c r="B43" i="9"/>
  <c r="C42" i="9"/>
  <c r="F155" i="8"/>
  <c r="G154" i="8"/>
  <c r="E93" i="2"/>
  <c r="C93" i="2" s="1"/>
  <c r="D53" i="2"/>
  <c r="N159" i="11" l="1"/>
  <c r="M159" i="11"/>
  <c r="K160" i="11"/>
  <c r="O163" i="11"/>
  <c r="L163" i="11"/>
  <c r="J164" i="11"/>
  <c r="B44" i="9"/>
  <c r="C43" i="9"/>
  <c r="F156" i="8"/>
  <c r="G155" i="8"/>
  <c r="E94" i="2"/>
  <c r="C94" i="2" s="1"/>
  <c r="F49" i="1"/>
  <c r="D54" i="2"/>
  <c r="N160" i="11" l="1"/>
  <c r="M160" i="11"/>
  <c r="K161" i="11"/>
  <c r="O164" i="11"/>
  <c r="L164" i="11"/>
  <c r="J165" i="11"/>
  <c r="B45" i="9"/>
  <c r="C44" i="9"/>
  <c r="F157" i="8"/>
  <c r="G156" i="8"/>
  <c r="E95" i="2"/>
  <c r="C95" i="2" s="1"/>
  <c r="D55" i="2"/>
  <c r="N161" i="11" l="1"/>
  <c r="M161" i="11"/>
  <c r="K162" i="11"/>
  <c r="O165" i="11"/>
  <c r="L165" i="11"/>
  <c r="J166" i="11"/>
  <c r="B46" i="9"/>
  <c r="C45" i="9"/>
  <c r="F158" i="8"/>
  <c r="G157" i="8"/>
  <c r="E96" i="2"/>
  <c r="C96" i="2" s="1"/>
  <c r="D56" i="2"/>
  <c r="N162" i="11" l="1"/>
  <c r="M162" i="11"/>
  <c r="K163" i="11"/>
  <c r="O166" i="11"/>
  <c r="L166" i="11"/>
  <c r="J167" i="11"/>
  <c r="B47" i="9"/>
  <c r="C46" i="9"/>
  <c r="F159" i="8"/>
  <c r="G158" i="8"/>
  <c r="E97" i="2"/>
  <c r="C97" i="2" s="1"/>
  <c r="D57" i="2"/>
  <c r="N163" i="11" l="1"/>
  <c r="M163" i="11"/>
  <c r="K164" i="11"/>
  <c r="O167" i="11"/>
  <c r="L167" i="11"/>
  <c r="J168" i="11"/>
  <c r="B48" i="9"/>
  <c r="C47" i="9"/>
  <c r="F160" i="8"/>
  <c r="G159" i="8"/>
  <c r="E98" i="2"/>
  <c r="C98" i="2" s="1"/>
  <c r="D58" i="2"/>
  <c r="N164" i="11" l="1"/>
  <c r="M164" i="11"/>
  <c r="K165" i="11"/>
  <c r="O168" i="11"/>
  <c r="L168" i="11"/>
  <c r="J169" i="11"/>
  <c r="B49" i="9"/>
  <c r="C48" i="9"/>
  <c r="F161" i="8"/>
  <c r="G160" i="8"/>
  <c r="E99" i="2"/>
  <c r="C99" i="2" s="1"/>
  <c r="D59" i="2"/>
  <c r="N165" i="11" l="1"/>
  <c r="M165" i="11"/>
  <c r="K166" i="11"/>
  <c r="O169" i="11"/>
  <c r="L169" i="11"/>
  <c r="J170" i="11"/>
  <c r="B50" i="9"/>
  <c r="C49" i="9"/>
  <c r="F162" i="8"/>
  <c r="G161" i="8"/>
  <c r="E100" i="2"/>
  <c r="C100" i="2" s="1"/>
  <c r="E52" i="1"/>
  <c r="D60" i="2"/>
  <c r="N166" i="11" l="1"/>
  <c r="M166" i="11"/>
  <c r="K167" i="11"/>
  <c r="O170" i="11"/>
  <c r="L170" i="11"/>
  <c r="J171" i="11"/>
  <c r="B51" i="9"/>
  <c r="C50" i="9"/>
  <c r="F163" i="8"/>
  <c r="G162" i="8"/>
  <c r="E101" i="2"/>
  <c r="C101" i="2" s="1"/>
  <c r="D61" i="2"/>
  <c r="N167" i="11" l="1"/>
  <c r="M167" i="11"/>
  <c r="K168" i="11"/>
  <c r="O171" i="11"/>
  <c r="L171" i="11"/>
  <c r="J172" i="11"/>
  <c r="K169" i="11" s="1"/>
  <c r="B52" i="9"/>
  <c r="C51" i="9"/>
  <c r="F164" i="8"/>
  <c r="G163" i="8"/>
  <c r="E102" i="2"/>
  <c r="C102" i="2" s="1"/>
  <c r="E53" i="1"/>
  <c r="D62" i="2"/>
  <c r="N169" i="11" l="1"/>
  <c r="M169" i="11"/>
  <c r="N168" i="11"/>
  <c r="M168" i="11"/>
  <c r="O172" i="11"/>
  <c r="L172" i="11"/>
  <c r="J173" i="11"/>
  <c r="K170" i="11" s="1"/>
  <c r="B53" i="9"/>
  <c r="C52" i="9"/>
  <c r="G164" i="8"/>
  <c r="F165" i="8"/>
  <c r="E103" i="2"/>
  <c r="C103" i="2" s="1"/>
  <c r="D63" i="2"/>
  <c r="N170" i="11" l="1"/>
  <c r="M170" i="11"/>
  <c r="O173" i="11"/>
  <c r="L173" i="11"/>
  <c r="J174" i="11"/>
  <c r="B54" i="9"/>
  <c r="C53" i="9"/>
  <c r="F166" i="8"/>
  <c r="G165" i="8"/>
  <c r="E104" i="2"/>
  <c r="C104" i="2" s="1"/>
  <c r="E54" i="1"/>
  <c r="D64" i="2"/>
  <c r="K171" i="11" l="1"/>
  <c r="O174" i="11"/>
  <c r="L174" i="11"/>
  <c r="J175" i="11"/>
  <c r="B55" i="9"/>
  <c r="C54" i="9"/>
  <c r="G166" i="8"/>
  <c r="F167" i="8"/>
  <c r="E105" i="2"/>
  <c r="C105" i="2" s="1"/>
  <c r="E55" i="1"/>
  <c r="D65" i="2"/>
  <c r="N171" i="11" l="1"/>
  <c r="M171" i="11"/>
  <c r="K172" i="11"/>
  <c r="O175" i="11"/>
  <c r="L175" i="11"/>
  <c r="J176" i="11"/>
  <c r="B56" i="9"/>
  <c r="C55" i="9"/>
  <c r="F168" i="8"/>
  <c r="G167" i="8"/>
  <c r="E106" i="2"/>
  <c r="C106" i="2" s="1"/>
  <c r="D66" i="2"/>
  <c r="N172" i="11" l="1"/>
  <c r="M172" i="11"/>
  <c r="K173" i="11"/>
  <c r="O176" i="11"/>
  <c r="L176" i="11"/>
  <c r="J177" i="11"/>
  <c r="B57" i="9"/>
  <c r="C56" i="9"/>
  <c r="G168" i="8"/>
  <c r="F169" i="8"/>
  <c r="E107" i="2"/>
  <c r="C107" i="2" s="1"/>
  <c r="D67" i="2"/>
  <c r="N173" i="11" l="1"/>
  <c r="M173" i="11"/>
  <c r="K174" i="11"/>
  <c r="O177" i="11"/>
  <c r="L177" i="11"/>
  <c r="J178" i="11"/>
  <c r="K175" i="11" s="1"/>
  <c r="B58" i="9"/>
  <c r="C57" i="9"/>
  <c r="F170" i="8"/>
  <c r="G169" i="8"/>
  <c r="E108" i="2"/>
  <c r="C108" i="2" s="1"/>
  <c r="D68" i="2"/>
  <c r="N175" i="11" l="1"/>
  <c r="M175" i="11"/>
  <c r="N174" i="11"/>
  <c r="M174" i="11"/>
  <c r="O178" i="11"/>
  <c r="L178" i="11"/>
  <c r="J179" i="11"/>
  <c r="B59" i="9"/>
  <c r="C58" i="9"/>
  <c r="F171" i="8"/>
  <c r="G170" i="8"/>
  <c r="E109" i="2"/>
  <c r="C109" i="2" s="1"/>
  <c r="D69" i="2"/>
  <c r="K176" i="11" l="1"/>
  <c r="O179" i="11"/>
  <c r="L179" i="11"/>
  <c r="J180" i="11"/>
  <c r="B60" i="9"/>
  <c r="C59" i="9"/>
  <c r="F172" i="8"/>
  <c r="G171" i="8"/>
  <c r="E110" i="2"/>
  <c r="C110" i="2" s="1"/>
  <c r="D70" i="2"/>
  <c r="N176" i="11" l="1"/>
  <c r="M176" i="11"/>
  <c r="K177" i="11"/>
  <c r="O180" i="11"/>
  <c r="L180" i="11"/>
  <c r="J181" i="11"/>
  <c r="B61" i="9"/>
  <c r="C60" i="9"/>
  <c r="F173" i="8"/>
  <c r="G172" i="8"/>
  <c r="E111" i="2"/>
  <c r="C111" i="2" s="1"/>
  <c r="D71" i="2"/>
  <c r="N177" i="11" l="1"/>
  <c r="M177" i="11"/>
  <c r="K178" i="11"/>
  <c r="O181" i="11"/>
  <c r="L181" i="11"/>
  <c r="J182" i="11"/>
  <c r="B62" i="9"/>
  <c r="C61" i="9"/>
  <c r="F174" i="8"/>
  <c r="G173" i="8"/>
  <c r="E112" i="2"/>
  <c r="C112" i="2" s="1"/>
  <c r="D72" i="2"/>
  <c r="N178" i="11" l="1"/>
  <c r="M178" i="11"/>
  <c r="K179" i="11"/>
  <c r="O182" i="11"/>
  <c r="L182" i="11"/>
  <c r="J183" i="11"/>
  <c r="B63" i="9"/>
  <c r="C62" i="9"/>
  <c r="F175" i="8"/>
  <c r="G174" i="8"/>
  <c r="E113" i="2"/>
  <c r="C113" i="2" s="1"/>
  <c r="D73" i="2"/>
  <c r="N179" i="11" l="1"/>
  <c r="M179" i="11"/>
  <c r="K180" i="11"/>
  <c r="O183" i="11"/>
  <c r="L183" i="11"/>
  <c r="J184" i="11"/>
  <c r="B64" i="9"/>
  <c r="C63" i="9"/>
  <c r="F176" i="8"/>
  <c r="G176" i="8" s="1"/>
  <c r="G175" i="8"/>
  <c r="E114" i="2"/>
  <c r="C114" i="2" s="1"/>
  <c r="D74" i="2"/>
  <c r="N180" i="11" l="1"/>
  <c r="M180" i="11"/>
  <c r="K181" i="11"/>
  <c r="O184" i="11"/>
  <c r="L184" i="11"/>
  <c r="J185" i="11"/>
  <c r="B65" i="9"/>
  <c r="C64" i="9"/>
  <c r="E115" i="2"/>
  <c r="C115" i="2" s="1"/>
  <c r="D75" i="2"/>
  <c r="N181" i="11" l="1"/>
  <c r="M181" i="11"/>
  <c r="K182" i="11"/>
  <c r="O185" i="11"/>
  <c r="L185" i="11"/>
  <c r="J186" i="11"/>
  <c r="B66" i="9"/>
  <c r="C65" i="9"/>
  <c r="E116" i="2"/>
  <c r="C116" i="2" s="1"/>
  <c r="D76" i="2"/>
  <c r="N182" i="11" l="1"/>
  <c r="M182" i="11"/>
  <c r="K183" i="11"/>
  <c r="O186" i="11"/>
  <c r="L186" i="11"/>
  <c r="J187" i="11"/>
  <c r="B67" i="9"/>
  <c r="C66" i="9"/>
  <c r="E117" i="2"/>
  <c r="C117" i="2" s="1"/>
  <c r="D77" i="2"/>
  <c r="N183" i="11" l="1"/>
  <c r="M183" i="11"/>
  <c r="K184" i="11"/>
  <c r="O187" i="11"/>
  <c r="L187" i="11"/>
  <c r="J188" i="11"/>
  <c r="B68" i="9"/>
  <c r="C67" i="9"/>
  <c r="E118" i="2"/>
  <c r="C118" i="2" s="1"/>
  <c r="D78" i="2"/>
  <c r="N184" i="11" l="1"/>
  <c r="M184" i="11"/>
  <c r="K185" i="11"/>
  <c r="O188" i="11"/>
  <c r="L188" i="11"/>
  <c r="J189" i="11"/>
  <c r="K186" i="11" s="1"/>
  <c r="B69" i="9"/>
  <c r="C68" i="9"/>
  <c r="E119" i="2"/>
  <c r="C119" i="2" s="1"/>
  <c r="D79" i="2"/>
  <c r="N186" i="11" l="1"/>
  <c r="M186" i="11"/>
  <c r="N185" i="11"/>
  <c r="M185" i="11"/>
  <c r="O189" i="11"/>
  <c r="L189" i="11"/>
  <c r="J190" i="11"/>
  <c r="B70" i="9"/>
  <c r="C69" i="9"/>
  <c r="E120" i="2"/>
  <c r="C120" i="2" s="1"/>
  <c r="D80" i="2"/>
  <c r="K187" i="11" l="1"/>
  <c r="O190" i="11"/>
  <c r="L190" i="11"/>
  <c r="O197" i="11"/>
  <c r="J191" i="11"/>
  <c r="B71" i="9"/>
  <c r="C70" i="9"/>
  <c r="E121" i="2"/>
  <c r="C121" i="2" s="1"/>
  <c r="D81" i="2"/>
  <c r="N187" i="11" l="1"/>
  <c r="M187" i="11"/>
  <c r="K188" i="11"/>
  <c r="O191" i="11"/>
  <c r="L191" i="11"/>
  <c r="O198" i="11"/>
  <c r="J192" i="11"/>
  <c r="B72" i="9"/>
  <c r="C71" i="9"/>
  <c r="E122" i="2"/>
  <c r="C122" i="2" s="1"/>
  <c r="D82" i="2"/>
  <c r="N188" i="11" l="1"/>
  <c r="M188" i="11"/>
  <c r="K189" i="11"/>
  <c r="O192" i="11"/>
  <c r="L192" i="11"/>
  <c r="O199" i="11"/>
  <c r="J193" i="11"/>
  <c r="B73" i="9"/>
  <c r="C72" i="9"/>
  <c r="E123" i="2"/>
  <c r="C123" i="2" s="1"/>
  <c r="B84" i="2"/>
  <c r="D83" i="2"/>
  <c r="N189" i="11" l="1"/>
  <c r="M189" i="11"/>
  <c r="K190" i="11"/>
  <c r="O193" i="11"/>
  <c r="L193" i="11"/>
  <c r="O200" i="11"/>
  <c r="J194" i="11"/>
  <c r="B74" i="9"/>
  <c r="C73" i="9"/>
  <c r="E124" i="2"/>
  <c r="C124" i="2" s="1"/>
  <c r="B85" i="2"/>
  <c r="D84" i="2"/>
  <c r="N190" i="11" l="1"/>
  <c r="M190" i="11"/>
  <c r="K191" i="11"/>
  <c r="O194" i="11"/>
  <c r="L194" i="11"/>
  <c r="O201" i="11"/>
  <c r="J196" i="11"/>
  <c r="J195" i="11"/>
  <c r="B75" i="9"/>
  <c r="C74" i="9"/>
  <c r="E125" i="2"/>
  <c r="C125" i="2" s="1"/>
  <c r="B86" i="2"/>
  <c r="D85" i="2"/>
  <c r="K197" i="11" l="1"/>
  <c r="N197" i="11" s="1"/>
  <c r="N191" i="11"/>
  <c r="M191" i="11"/>
  <c r="K199" i="11"/>
  <c r="K196" i="11"/>
  <c r="K193" i="11"/>
  <c r="K198" i="11"/>
  <c r="M198" i="11" s="1"/>
  <c r="K192" i="11"/>
  <c r="K195" i="11"/>
  <c r="K194" i="11"/>
  <c r="O195" i="11"/>
  <c r="L195" i="11"/>
  <c r="O202" i="11"/>
  <c r="O196" i="11"/>
  <c r="L196" i="11"/>
  <c r="L197" i="11"/>
  <c r="O203" i="11"/>
  <c r="B76" i="9"/>
  <c r="C76" i="9" s="1"/>
  <c r="C75" i="9"/>
  <c r="E126" i="2"/>
  <c r="C126" i="2" s="1"/>
  <c r="B87" i="2"/>
  <c r="D86" i="2"/>
  <c r="M194" i="11" l="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<sst xmlns="http://schemas.openxmlformats.org/spreadsheetml/2006/main" count="59" uniqueCount="32">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</sst>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9144"/>
        <c:axId val="162389536"/>
      </c:lineChart>
      <c:dateAx>
        <c:axId val="162389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89536"/>
        <c:crosses val="autoZero"/>
        <c:auto val="1"/>
        <c:lblOffset val="100"/>
        <c:baseTimeUnit val="days"/>
      </c:dateAx>
      <c:valAx>
        <c:axId val="162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8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4608"/>
        <c:axId val="1639950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63994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5000"/>
        <c:crosses val="autoZero"/>
        <c:auto val="1"/>
        <c:lblOffset val="100"/>
        <c:baseTimeUnit val="days"/>
      </c:dateAx>
      <c:valAx>
        <c:axId val="16399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238.83333333333334</c:v>
                </c:pt>
                <c:pt idx="369">
                  <c:v>268.39999999999998</c:v>
                </c:pt>
                <c:pt idx="370">
                  <c:v>257.61706844233413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3942.031299568876</c:v>
                </c:pt>
                <c:pt idx="369">
                  <c:v>4007.364366365302</c:v>
                </c:pt>
                <c:pt idx="370">
                  <c:v>4063.8177874289413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6032"/>
        <c:axId val="163166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63166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6424"/>
        <c:crosses val="autoZero"/>
        <c:auto val="1"/>
        <c:lblOffset val="100"/>
        <c:baseTimeUnit val="days"/>
      </c:dateAx>
      <c:valAx>
        <c:axId val="1631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1.0098354379985794</c:v>
                </c:pt>
                <c:pt idx="369">
                  <c:v>1.0165734520686254</c:v>
                </c:pt>
                <c:pt idx="370">
                  <c:v>1.0140874190371769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7208"/>
        <c:axId val="1631676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1.1655170505441246</c:v>
                      </c:pt>
                      <c:pt idx="349">
                        <c:v>1.1569256227313451</c:v>
                      </c:pt>
                      <c:pt idx="350">
                        <c:v>1.1432808311810643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63167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7600"/>
        <c:crosses val="autoZero"/>
        <c:auto val="1"/>
        <c:lblOffset val="100"/>
        <c:baseTimeUnit val="days"/>
      </c:dateAx>
      <c:valAx>
        <c:axId val="163167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1.1655170505441246</c:v>
                </c:pt>
                <c:pt idx="369">
                  <c:v>1.1569256227313451</c:v>
                </c:pt>
                <c:pt idx="370">
                  <c:v>1.1432808311810643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8384"/>
        <c:axId val="1631687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1.0098354379985794</c:v>
                      </c:pt>
                      <c:pt idx="362">
                        <c:v>1.0165734520686254</c:v>
                      </c:pt>
                      <c:pt idx="363">
                        <c:v>1.0140874190371769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631683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8776"/>
        <c:crosses val="autoZero"/>
        <c:auto val="1"/>
        <c:lblOffset val="100"/>
        <c:baseTimeUnit val="days"/>
      </c:dateAx>
      <c:valAx>
        <c:axId val="1631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log'!$A$2:$A$370</c:f>
              <c:numCache>
                <c:formatCode>d\-mmm</c:formatCode>
                <c:ptCount val="36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</c:numCache>
            </c:numRef>
          </c:cat>
          <c:val>
            <c:numRef>
              <c:f>'Dados sim recup log'!$H$2:$H$370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69560"/>
        <c:axId val="1631699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log'!$A$2:$A$370</c15:sqref>
                        </c15:formulaRef>
                      </c:ext>
                    </c:extLst>
                    <c:numCache>
                      <c:formatCode>d\-mmm</c:formatCode>
                      <c:ptCount val="36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log'!$A$2:$A$370</c15:sqref>
                        </c15:formulaRef>
                      </c:ext>
                    </c:extLst>
                    <c:numCache>
                      <c:formatCode>d\-mmm</c:formatCode>
                      <c:ptCount val="36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log'!$A$2:$A$370</c15:sqref>
                        </c15:formulaRef>
                      </c:ext>
                    </c:extLst>
                    <c:numCache>
                      <c:formatCode>d\-mmm</c:formatCode>
                      <c:ptCount val="36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238.83333333333334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log'!$A$2:$A$370</c15:sqref>
                        </c15:formulaRef>
                      </c:ext>
                    </c:extLst>
                    <c:numCache>
                      <c:formatCode>d\-mmm</c:formatCode>
                      <c:ptCount val="36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log'!$A$2:$A$370</c15:sqref>
                        </c15:formulaRef>
                      </c:ext>
                    </c:extLst>
                    <c:numCache>
                      <c:formatCode>d\-mmm</c:formatCode>
                      <c:ptCount val="36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163169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9952"/>
        <c:crosses val="autoZero"/>
        <c:auto val="1"/>
        <c:lblOffset val="100"/>
        <c:baseTimeUnit val="days"/>
      </c:dateAx>
      <c:valAx>
        <c:axId val="1631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6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3942.031299568876</c:v>
                </c:pt>
                <c:pt idx="369">
                  <c:v>4007.364366365302</c:v>
                </c:pt>
                <c:pt idx="370">
                  <c:v>4063.8177874289413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085480"/>
        <c:axId val="34708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238.83333333333334</c:v>
                      </c:pt>
                      <c:pt idx="369">
                        <c:v>268.39999999999998</c:v>
                      </c:pt>
                      <c:pt idx="370">
                        <c:v>257.61706844233413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347085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086656"/>
        <c:crosses val="autoZero"/>
        <c:auto val="1"/>
        <c:lblOffset val="100"/>
        <c:baseTimeUnit val="days"/>
      </c:dateAx>
      <c:valAx>
        <c:axId val="3470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08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29216"/>
        <c:axId val="222228824"/>
      </c:lineChart>
      <c:dateAx>
        <c:axId val="222229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228824"/>
        <c:crosses val="autoZero"/>
        <c:auto val="1"/>
        <c:lblOffset val="100"/>
        <c:baseTimeUnit val="days"/>
      </c:dateAx>
      <c:valAx>
        <c:axId val="222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2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70736"/>
        <c:axId val="163171128"/>
      </c:lineChart>
      <c:dateAx>
        <c:axId val="1631707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71128"/>
        <c:crosses val="autoZero"/>
        <c:auto val="1"/>
        <c:lblOffset val="100"/>
        <c:baseTimeUnit val="days"/>
      </c:dateAx>
      <c:valAx>
        <c:axId val="1631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71912"/>
        <c:axId val="163172304"/>
      </c:lineChart>
      <c:catAx>
        <c:axId val="16317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72304"/>
        <c:crosses val="autoZero"/>
        <c:auto val="1"/>
        <c:lblAlgn val="ctr"/>
        <c:lblOffset val="100"/>
        <c:noMultiLvlLbl val="0"/>
      </c:catAx>
      <c:valAx>
        <c:axId val="1631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90320"/>
        <c:axId val="162390712"/>
      </c:lineChart>
      <c:dateAx>
        <c:axId val="1623903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90712"/>
        <c:crosses val="autoZero"/>
        <c:auto val="1"/>
        <c:lblOffset val="100"/>
        <c:baseTimeUnit val="days"/>
      </c:dateAx>
      <c:valAx>
        <c:axId val="1623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91496"/>
        <c:axId val="162391888"/>
      </c:lineChart>
      <c:dateAx>
        <c:axId val="162391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91888"/>
        <c:crosses val="autoZero"/>
        <c:auto val="1"/>
        <c:lblOffset val="100"/>
        <c:baseTimeUnit val="days"/>
      </c:dateAx>
      <c:valAx>
        <c:axId val="162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7552"/>
        <c:axId val="163987944"/>
        <c:extLst xmlns:c16r2="http://schemas.microsoft.com/office/drawing/2015/06/chart"/>
      </c:lineChart>
      <c:dateAx>
        <c:axId val="163987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7944"/>
        <c:crosses val="autoZero"/>
        <c:auto val="1"/>
        <c:lblOffset val="100"/>
        <c:baseTimeUnit val="days"/>
      </c:dateAx>
      <c:valAx>
        <c:axId val="1639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8728"/>
        <c:axId val="163989120"/>
      </c:lineChart>
      <c:dateAx>
        <c:axId val="163988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9120"/>
        <c:crosses val="autoZero"/>
        <c:auto val="1"/>
        <c:lblOffset val="100"/>
        <c:baseTimeUnit val="days"/>
      </c:dateAx>
      <c:valAx>
        <c:axId val="163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9904"/>
        <c:axId val="163990296"/>
        <c:extLst xmlns:c16r2="http://schemas.microsoft.com/office/drawing/2015/06/chart"/>
      </c:lineChart>
      <c:dateAx>
        <c:axId val="163989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0296"/>
        <c:crosses val="autoZero"/>
        <c:auto val="1"/>
        <c:lblOffset val="100"/>
        <c:baseTimeUnit val="days"/>
      </c:dateAx>
      <c:valAx>
        <c:axId val="1639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1080"/>
        <c:axId val="163991472"/>
      </c:lineChart>
      <c:dateAx>
        <c:axId val="163991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1472"/>
        <c:crosses val="autoZero"/>
        <c:auto val="1"/>
        <c:lblOffset val="100"/>
        <c:baseTimeUnit val="days"/>
      </c:dateAx>
      <c:valAx>
        <c:axId val="1639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2256"/>
        <c:axId val="163992648"/>
        <c:extLst xmlns:c16r2="http://schemas.microsoft.com/office/drawing/2015/06/chart"/>
      </c:lineChart>
      <c:dateAx>
        <c:axId val="163992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2648"/>
        <c:crosses val="autoZero"/>
        <c:auto val="1"/>
        <c:lblOffset val="100"/>
        <c:baseTimeUnit val="days"/>
      </c:dateAx>
      <c:valAx>
        <c:axId val="16399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3432"/>
        <c:axId val="163993824"/>
      </c:lineChart>
      <c:dateAx>
        <c:axId val="163993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3824"/>
        <c:crosses val="autoZero"/>
        <c:auto val="1"/>
        <c:lblOffset val="100"/>
        <c:baseTimeUnit val="days"/>
      </c:dateAx>
      <c:valAx>
        <c:axId val="1639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9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65839</xdr:colOff>
      <xdr:row>1</xdr:row>
      <xdr:rowOff>42861</xdr:rowOff>
    </xdr:from>
    <xdr:to>
      <xdr:col>26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A0CAD37-3159-4597-8237-6FF6C62A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115957</xdr:colOff>
      <xdr:row>40</xdr:row>
      <xdr:rowOff>132521</xdr:rowOff>
    </xdr:from>
    <xdr:to>
      <xdr:col>26</xdr:col>
      <xdr:colOff>154057</xdr:colOff>
      <xdr:row>58</xdr:row>
      <xdr:rowOff>22984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"/>
  <sheetViews>
    <sheetView tabSelected="1" topLeftCell="J1" zoomScale="115" zoomScaleNormal="115" workbookViewId="0">
      <pane ySplit="1" topLeftCell="A88" activePane="bottomLeft" state="frozen"/>
      <selection pane="bottomLeft" activeCell="AA107" sqref="AA107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25</v>
      </c>
      <c r="E1" t="s">
        <v>31</v>
      </c>
      <c r="F1" t="s">
        <v>10</v>
      </c>
      <c r="G1" t="s">
        <v>26</v>
      </c>
      <c r="H1" t="s">
        <v>29</v>
      </c>
      <c r="I1" t="s">
        <v>7</v>
      </c>
      <c r="J1" t="s">
        <v>8</v>
      </c>
      <c r="K1" t="s">
        <v>24</v>
      </c>
      <c r="L1" t="s">
        <v>27</v>
      </c>
      <c r="M1" t="s">
        <v>28</v>
      </c>
      <c r="N1" t="s">
        <v>21</v>
      </c>
      <c r="O1" t="s">
        <v>20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2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2:G18" si="2">F3-F2</f>
        <v>0</v>
      </c>
      <c r="H3">
        <v>0</v>
      </c>
      <c r="I3">
        <v>0</v>
      </c>
      <c r="J3" s="2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2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2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2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2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2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2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2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2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2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2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2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2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2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2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2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2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2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2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2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2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2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2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2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2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2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6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4">
        <v>2561</v>
      </c>
      <c r="C102" s="4">
        <f t="shared" si="22"/>
        <v>99</v>
      </c>
      <c r="D102" s="4">
        <f t="shared" si="26"/>
        <v>103.40778911788448</v>
      </c>
      <c r="E102">
        <f t="shared" si="21"/>
        <v>1132.3583374407704</v>
      </c>
      <c r="F102" s="4">
        <v>86</v>
      </c>
      <c r="G102" s="4">
        <f t="shared" si="25"/>
        <v>2</v>
      </c>
      <c r="H102">
        <f t="shared" si="28"/>
        <v>19</v>
      </c>
      <c r="I102" s="4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2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72" si="88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>AVERAGE(C328:C334)</f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8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>AVERAGE(C329:C335)</f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8"/>
        <v>3479</v>
      </c>
      <c r="K332">
        <f t="shared" ref="K332:K342" si="89">GEOMEAN(J329:J335)</f>
        <v>3375.7548848563606</v>
      </c>
      <c r="L332">
        <f t="shared" ref="L332:L337" si="90">J332/J331</f>
        <v>0.98249082180175096</v>
      </c>
      <c r="M332">
        <f t="shared" ref="M332:M337" si="91">K332/K331</f>
        <v>0.97232115338877911</v>
      </c>
      <c r="N332">
        <f t="shared" ref="N332:N333" si="92">K332/K325</f>
        <v>0.98395368813802409</v>
      </c>
      <c r="O332">
        <f t="shared" ref="O332:O333" si="93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>AVERAGE(C330:C336)</f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8"/>
        <v>3386</v>
      </c>
      <c r="K333">
        <f t="shared" si="89"/>
        <v>3302.4586449737703</v>
      </c>
      <c r="L333">
        <f t="shared" si="90"/>
        <v>0.97326818051164132</v>
      </c>
      <c r="M333">
        <f t="shared" si="91"/>
        <v>0.97828745202698297</v>
      </c>
      <c r="N333">
        <f t="shared" si="92"/>
        <v>0.94815859211134657</v>
      </c>
      <c r="O333">
        <f t="shared" si="93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>AVERAGE(C331:C337)</f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8"/>
        <v>3263</v>
      </c>
      <c r="K334">
        <f t="shared" si="89"/>
        <v>3253.5974198172698</v>
      </c>
      <c r="L334">
        <f t="shared" si="90"/>
        <v>0.9636739515652688</v>
      </c>
      <c r="M334">
        <f t="shared" si="91"/>
        <v>0.98520459136381144</v>
      </c>
      <c r="N334">
        <f t="shared" ref="N334:N337" si="94">K334/K327</f>
        <v>0.92230457630833196</v>
      </c>
      <c r="O334">
        <f t="shared" ref="O334:O337" si="95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>AVERAGE(C332:C338)</f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8"/>
        <v>3155</v>
      </c>
      <c r="K335">
        <f t="shared" si="89"/>
        <v>3169.8206102944941</v>
      </c>
      <c r="L335">
        <f t="shared" si="90"/>
        <v>0.96690162427214221</v>
      </c>
      <c r="M335">
        <f t="shared" si="91"/>
        <v>0.9742510216499124</v>
      </c>
      <c r="N335">
        <f t="shared" si="94"/>
        <v>0.87968063929973361</v>
      </c>
      <c r="O335">
        <f t="shared" si="95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>AVERAGE(C333:C339)</f>
        <v>178</v>
      </c>
      <c r="E336">
        <f t="shared" ref="E336:E372" si="96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8"/>
        <v>3050.9157560859239</v>
      </c>
      <c r="K336">
        <f t="shared" si="89"/>
        <v>3087.9957530359093</v>
      </c>
      <c r="L336">
        <f t="shared" si="90"/>
        <v>0.96700974836320885</v>
      </c>
      <c r="M336">
        <f t="shared" si="91"/>
        <v>0.97418628139622609</v>
      </c>
      <c r="N336">
        <f t="shared" si="94"/>
        <v>0.85246851311073346</v>
      </c>
      <c r="O336">
        <f t="shared" si="95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>AVERAGE(C334:C340)</f>
        <v>170.57142857142858</v>
      </c>
      <c r="E337">
        <f t="shared" si="96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8"/>
        <v>2946</v>
      </c>
      <c r="K337">
        <f t="shared" si="89"/>
        <v>3014.1084595841603</v>
      </c>
      <c r="L337">
        <f t="shared" si="90"/>
        <v>0.96561171645705413</v>
      </c>
      <c r="M337">
        <f t="shared" si="91"/>
        <v>0.97607273475712908</v>
      </c>
      <c r="N337">
        <f t="shared" si="94"/>
        <v>0.84554618750929744</v>
      </c>
      <c r="O337">
        <f t="shared" si="95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>AVERAGE(C335:C341)</f>
        <v>155.57142857142858</v>
      </c>
      <c r="E338">
        <f t="shared" si="96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8"/>
        <v>2950</v>
      </c>
      <c r="K338">
        <f t="shared" si="89"/>
        <v>2946.8208805528457</v>
      </c>
      <c r="L338">
        <f t="shared" ref="L338:L342" si="97">J338/J337</f>
        <v>1.001357773251867</v>
      </c>
      <c r="M338">
        <f t="shared" ref="M338:M342" si="98">K338/K337</f>
        <v>0.97767579371029067</v>
      </c>
      <c r="N338">
        <f t="shared" ref="N338:N342" si="99">K338/K331</f>
        <v>0.84877497778728628</v>
      </c>
      <c r="O338">
        <f t="shared" ref="O338:O342" si="100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>AVERAGE(C336:C342)</f>
        <v>158.28571428571428</v>
      </c>
      <c r="E339">
        <f t="shared" si="96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8"/>
        <v>2897</v>
      </c>
      <c r="K339">
        <f t="shared" si="89"/>
        <v>2882.4408725684907</v>
      </c>
      <c r="L339">
        <f t="shared" si="97"/>
        <v>0.9820338983050847</v>
      </c>
      <c r="M339">
        <f t="shared" si="98"/>
        <v>0.97815272437859313</v>
      </c>
      <c r="N339">
        <f t="shared" si="99"/>
        <v>0.85386557107541283</v>
      </c>
      <c r="O339">
        <f t="shared" si="100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>AVERAGE(C337:C343)</f>
        <v>161.63453964706528</v>
      </c>
      <c r="E340">
        <f t="shared" si="96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8"/>
        <v>2858</v>
      </c>
      <c r="K340">
        <f t="shared" si="89"/>
        <v>2826.629756000515</v>
      </c>
      <c r="L340">
        <f t="shared" si="97"/>
        <v>0.98653779772178118</v>
      </c>
      <c r="M340">
        <f t="shared" si="98"/>
        <v>0.98063755024461496</v>
      </c>
      <c r="N340">
        <f t="shared" si="99"/>
        <v>0.85591677591558923</v>
      </c>
      <c r="O340">
        <f t="shared" si="100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>AVERAGE(C338:C344)</f>
        <v>165</v>
      </c>
      <c r="E341">
        <f t="shared" si="96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8"/>
        <v>2786</v>
      </c>
      <c r="K341">
        <f t="shared" si="89"/>
        <v>2779.3652700961052</v>
      </c>
      <c r="L341">
        <f t="shared" si="97"/>
        <v>0.97480755773268024</v>
      </c>
      <c r="M341">
        <f t="shared" si="98"/>
        <v>0.98327885503785051</v>
      </c>
      <c r="N341">
        <f t="shared" si="99"/>
        <v>0.85424375282797016</v>
      </c>
      <c r="O341">
        <f t="shared" si="100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>AVERAGE(C339:C345)</f>
        <v>167.71428571428572</v>
      </c>
      <c r="E342">
        <f t="shared" si="96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8"/>
        <v>2703</v>
      </c>
      <c r="K342">
        <f t="shared" si="89"/>
        <v>2742.5348055941395</v>
      </c>
      <c r="L342">
        <f t="shared" si="97"/>
        <v>0.97020818377602303</v>
      </c>
      <c r="M342">
        <f t="shared" si="98"/>
        <v>0.98674860591436686</v>
      </c>
      <c r="N342">
        <f t="shared" si="99"/>
        <v>0.86520189713175677</v>
      </c>
      <c r="O342">
        <f t="shared" si="100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>AVERAGE(C340:C346)</f>
        <v>180.57142857142858</v>
      </c>
      <c r="E343">
        <f t="shared" si="96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8"/>
        <v>2660.662872358902</v>
      </c>
      <c r="K343">
        <f t="shared" ref="K343:K348" si="101">GEOMEAN(J340:J346)</f>
        <v>2731.4467704062999</v>
      </c>
      <c r="L343">
        <f t="shared" ref="L343:L348" si="102">J343/J342</f>
        <v>0.98433698570436623</v>
      </c>
      <c r="M343">
        <f t="shared" ref="M343:M348" si="103">K343/K342</f>
        <v>0.9959570120440322</v>
      </c>
      <c r="N343">
        <f t="shared" ref="N343:N348" si="104">K343/K336</f>
        <v>0.88453708776021656</v>
      </c>
      <c r="O343">
        <f t="shared" ref="O343:O348" si="105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>AVERAGE(C341:C347)</f>
        <v>178</v>
      </c>
      <c r="E344">
        <f t="shared" si="96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8"/>
        <v>2618</v>
      </c>
      <c r="K344">
        <f t="shared" si="101"/>
        <v>2726.780860283101</v>
      </c>
      <c r="L344">
        <f t="shared" si="102"/>
        <v>0.98396532202477882</v>
      </c>
      <c r="M344">
        <f t="shared" si="103"/>
        <v>0.99829178068789348</v>
      </c>
      <c r="N344">
        <f t="shared" si="104"/>
        <v>0.90467244189988427</v>
      </c>
      <c r="O344">
        <f t="shared" si="105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>AVERAGE(C342:C348)</f>
        <v>182.42857142857142</v>
      </c>
      <c r="E345">
        <f t="shared" si="96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8"/>
        <v>2687</v>
      </c>
      <c r="K345">
        <f t="shared" si="101"/>
        <v>2735.6425103089841</v>
      </c>
      <c r="L345">
        <f t="shared" si="102"/>
        <v>1.0263559969442322</v>
      </c>
      <c r="M345">
        <f t="shared" si="103"/>
        <v>1.0032498577920057</v>
      </c>
      <c r="N345">
        <f t="shared" si="104"/>
        <v>0.92833688276151927</v>
      </c>
      <c r="O345">
        <f t="shared" si="105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>AVERAGE(C343:C349)</f>
        <v>179.71428571428572</v>
      </c>
      <c r="E346">
        <f t="shared" si="96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8"/>
        <v>2816</v>
      </c>
      <c r="K346">
        <f t="shared" si="101"/>
        <v>2753.3670411021035</v>
      </c>
      <c r="L346">
        <f t="shared" si="102"/>
        <v>1.048008931894306</v>
      </c>
      <c r="M346">
        <f t="shared" si="103"/>
        <v>1.0064791107486912</v>
      </c>
      <c r="N346">
        <f t="shared" si="104"/>
        <v>0.95522064903576953</v>
      </c>
      <c r="O346">
        <f t="shared" si="105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>AVERAGE(C344:C350)</f>
        <v>176.86523271598708</v>
      </c>
      <c r="E347">
        <f t="shared" si="96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8"/>
        <v>2824</v>
      </c>
      <c r="K347">
        <f t="shared" si="101"/>
        <v>2772.2596139957091</v>
      </c>
      <c r="L347">
        <f t="shared" si="102"/>
        <v>1.0028409090909092</v>
      </c>
      <c r="M347">
        <f t="shared" si="103"/>
        <v>1.0068616252797316</v>
      </c>
      <c r="N347">
        <f t="shared" si="104"/>
        <v>0.9807650287805163</v>
      </c>
      <c r="O347">
        <f t="shared" si="105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>AVERAGE(C345:C351)</f>
        <v>174</v>
      </c>
      <c r="E348">
        <f t="shared" si="96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8"/>
        <v>2850</v>
      </c>
      <c r="K348">
        <f t="shared" si="101"/>
        <v>2792.3891393857398</v>
      </c>
      <c r="L348">
        <f t="shared" si="102"/>
        <v>1.0092067988668556</v>
      </c>
      <c r="M348">
        <f t="shared" si="103"/>
        <v>1.0072610535061028</v>
      </c>
      <c r="N348">
        <f t="shared" si="104"/>
        <v>1.004685914956829</v>
      </c>
      <c r="O348">
        <f t="shared" si="105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>AVERAGE(C346:C352)</f>
        <v>169.14285714285714</v>
      </c>
      <c r="E349">
        <f t="shared" si="96"/>
        <v>2366</v>
      </c>
      <c r="F349">
        <v>831</v>
      </c>
      <c r="G349">
        <f t="shared" si="71"/>
        <v>2</v>
      </c>
      <c r="H349">
        <f t="shared" ref="H349:H372" si="106">SUM(G343:G349)</f>
        <v>26</v>
      </c>
      <c r="I349">
        <v>42887</v>
      </c>
      <c r="J349">
        <f t="shared" si="88"/>
        <v>2828</v>
      </c>
      <c r="K349">
        <f t="shared" ref="K349" si="107">GEOMEAN(J346:J352)</f>
        <v>2812.7238994515219</v>
      </c>
      <c r="L349">
        <f t="shared" ref="L349" si="108">J349/J348</f>
        <v>0.99228070175438599</v>
      </c>
      <c r="M349">
        <f t="shared" ref="M349" si="109">K349/K348</f>
        <v>1.0072822085500073</v>
      </c>
      <c r="N349">
        <f t="shared" ref="N349" si="110">K349/K342</f>
        <v>1.025592781434975</v>
      </c>
      <c r="O349">
        <f t="shared" ref="O349" si="111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>AVERAGE(C347:C353)</f>
        <v>153.71428571428572</v>
      </c>
      <c r="E350">
        <f t="shared" si="96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6"/>
        <v>24.503269016558306</v>
      </c>
      <c r="I350">
        <f>SQRT(I351*I349)</f>
        <v>43033.250632505093</v>
      </c>
      <c r="J350">
        <f t="shared" si="88"/>
        <v>2791.1191156588538</v>
      </c>
      <c r="K350">
        <f t="shared" ref="K350:K355" si="112">GEOMEAN(J347:J353)</f>
        <v>2813.5792643597165</v>
      </c>
      <c r="L350">
        <f t="shared" ref="L350:L353" si="113">J350/J349</f>
        <v>0.98695866890341366</v>
      </c>
      <c r="M350">
        <f t="shared" ref="M350:M353" si="114">K350/K349</f>
        <v>1.0003041055356914</v>
      </c>
      <c r="N350">
        <f t="shared" ref="N350:N353" si="115">K350/K343</f>
        <v>1.0300692273571925</v>
      </c>
      <c r="O350">
        <f t="shared" ref="O350:O353" si="116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>AVERAGE(C348:C354)</f>
        <v>132.14285714285714</v>
      </c>
      <c r="E351">
        <f t="shared" si="96"/>
        <v>2373</v>
      </c>
      <c r="F351">
        <v>833</v>
      </c>
      <c r="G351">
        <f t="shared" si="71"/>
        <v>1.000600961755481</v>
      </c>
      <c r="H351">
        <f t="shared" si="106"/>
        <v>23</v>
      </c>
      <c r="I351">
        <v>43180</v>
      </c>
      <c r="J351">
        <f t="shared" si="88"/>
        <v>2754</v>
      </c>
      <c r="K351">
        <f t="shared" si="112"/>
        <v>2798.9785864735222</v>
      </c>
      <c r="L351">
        <f t="shared" si="113"/>
        <v>0.98670099192449123</v>
      </c>
      <c r="M351">
        <f t="shared" si="114"/>
        <v>0.99481063921989166</v>
      </c>
      <c r="N351">
        <f t="shared" si="115"/>
        <v>1.0264772748122215</v>
      </c>
      <c r="O351">
        <f t="shared" si="116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>AVERAGE(C349:C355)</f>
        <v>166</v>
      </c>
      <c r="E352">
        <f t="shared" si="96"/>
        <v>2358</v>
      </c>
      <c r="F352">
        <v>837</v>
      </c>
      <c r="G352">
        <f t="shared" si="71"/>
        <v>4</v>
      </c>
      <c r="H352">
        <f t="shared" si="106"/>
        <v>24</v>
      </c>
      <c r="I352">
        <v>43335</v>
      </c>
      <c r="J352">
        <f t="shared" si="88"/>
        <v>2827</v>
      </c>
      <c r="K352">
        <f t="shared" si="112"/>
        <v>2817.8150531626575</v>
      </c>
      <c r="L352">
        <f t="shared" si="113"/>
        <v>1.0265068990559187</v>
      </c>
      <c r="M352">
        <f t="shared" si="114"/>
        <v>1.0067297644862898</v>
      </c>
      <c r="N352">
        <f t="shared" si="115"/>
        <v>1.0300377489178556</v>
      </c>
      <c r="O352">
        <f t="shared" si="116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>AVERAGE(C350:C356)</f>
        <v>167.28571428571428</v>
      </c>
      <c r="E353">
        <f t="shared" si="96"/>
        <v>2340</v>
      </c>
      <c r="F353">
        <v>840</v>
      </c>
      <c r="G353">
        <f t="shared" si="71"/>
        <v>3</v>
      </c>
      <c r="H353">
        <f t="shared" si="106"/>
        <v>21</v>
      </c>
      <c r="I353">
        <v>43478</v>
      </c>
      <c r="J353">
        <f t="shared" si="88"/>
        <v>2822</v>
      </c>
      <c r="K353">
        <f t="shared" si="112"/>
        <v>2836.6494070923336</v>
      </c>
      <c r="L353">
        <f t="shared" si="113"/>
        <v>0.99823134064379204</v>
      </c>
      <c r="M353">
        <f t="shared" si="114"/>
        <v>1.0066840277215983</v>
      </c>
      <c r="N353">
        <f t="shared" si="115"/>
        <v>1.0302474623786062</v>
      </c>
      <c r="O353">
        <f t="shared" si="116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>AVERAGE(C351:C357)</f>
        <v>170.63474690669682</v>
      </c>
      <c r="E354">
        <f t="shared" si="96"/>
        <v>2171</v>
      </c>
      <c r="F354">
        <v>845</v>
      </c>
      <c r="G354">
        <f t="shared" si="71"/>
        <v>5</v>
      </c>
      <c r="H354">
        <f t="shared" si="106"/>
        <v>21</v>
      </c>
      <c r="I354">
        <v>43598</v>
      </c>
      <c r="J354">
        <f t="shared" si="88"/>
        <v>2723</v>
      </c>
      <c r="K354">
        <f t="shared" si="112"/>
        <v>2859.7323446370774</v>
      </c>
      <c r="L354">
        <f t="shared" ref="L354:L355" si="117">J354/J353</f>
        <v>0.96491849751948977</v>
      </c>
      <c r="M354">
        <f t="shared" ref="M354:M355" si="118">K354/K353</f>
        <v>1.008137395297082</v>
      </c>
      <c r="N354">
        <f t="shared" ref="N354:N355" si="119">K354/K347</f>
        <v>1.0315528640246259</v>
      </c>
      <c r="O354">
        <f t="shared" ref="O354:O355" si="120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>AVERAGE(C352:C358)</f>
        <v>174</v>
      </c>
      <c r="E355">
        <f t="shared" si="96"/>
        <v>2439</v>
      </c>
      <c r="F355">
        <v>846</v>
      </c>
      <c r="G355">
        <f t="shared" si="71"/>
        <v>1</v>
      </c>
      <c r="H355">
        <f t="shared" si="106"/>
        <v>17</v>
      </c>
      <c r="I355">
        <v>43753</v>
      </c>
      <c r="J355">
        <f t="shared" si="88"/>
        <v>2987</v>
      </c>
      <c r="K355">
        <f t="shared" si="112"/>
        <v>2887.2579256496483</v>
      </c>
      <c r="L355">
        <f t="shared" si="117"/>
        <v>1.0969518912963643</v>
      </c>
      <c r="M355">
        <f t="shared" si="118"/>
        <v>1.009625229810122</v>
      </c>
      <c r="N355">
        <f t="shared" si="119"/>
        <v>1.0339740564543154</v>
      </c>
      <c r="O355">
        <f t="shared" si="120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>AVERAGE(C353:C359)</f>
        <v>177.14285714285714</v>
      </c>
      <c r="E356">
        <f t="shared" si="96"/>
        <v>2429</v>
      </c>
      <c r="F356">
        <v>847</v>
      </c>
      <c r="G356">
        <f t="shared" si="71"/>
        <v>1</v>
      </c>
      <c r="H356">
        <f t="shared" si="106"/>
        <v>16</v>
      </c>
      <c r="I356">
        <v>43907</v>
      </c>
      <c r="J356">
        <f t="shared" si="88"/>
        <v>2963</v>
      </c>
      <c r="K356">
        <f t="shared" ref="K356:K372" si="121">GEOMEAN(J353:J359)</f>
        <v>2916.1405878164105</v>
      </c>
      <c r="L356">
        <f t="shared" ref="L356:L358" si="122">J356/J355</f>
        <v>0.99196518245731502</v>
      </c>
      <c r="M356">
        <f t="shared" ref="M356:M358" si="123">K356/K355</f>
        <v>1.0100034922097454</v>
      </c>
      <c r="N356">
        <f t="shared" ref="N356:N358" si="124">K356/K349</f>
        <v>1.0367674510765363</v>
      </c>
      <c r="O356">
        <f t="shared" ref="O356:O358" si="125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72" si="126">AVERAGE(C354:C360)</f>
        <v>184</v>
      </c>
      <c r="E357">
        <f t="shared" si="96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6"/>
        <v>18.493399285174519</v>
      </c>
      <c r="I357">
        <f>SQRT(I358*I356)</f>
        <v>44046.279093698708</v>
      </c>
      <c r="J357">
        <f t="shared" si="88"/>
        <v>2954.0404835269437</v>
      </c>
      <c r="K357">
        <f t="shared" si="121"/>
        <v>2951.8546223617323</v>
      </c>
      <c r="L357">
        <f t="shared" si="122"/>
        <v>0.99697620098783113</v>
      </c>
      <c r="M357">
        <f t="shared" si="123"/>
        <v>1.0122470208379302</v>
      </c>
      <c r="N357">
        <f t="shared" si="124"/>
        <v>1.0491457126349994</v>
      </c>
      <c r="O357">
        <f t="shared" si="125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6"/>
        <v>218.57142857142858</v>
      </c>
      <c r="E358">
        <f t="shared" si="96"/>
        <v>2436</v>
      </c>
      <c r="F358">
        <v>854</v>
      </c>
      <c r="G358">
        <f t="shared" si="71"/>
        <v>3.5072016765809622</v>
      </c>
      <c r="H358">
        <f t="shared" si="106"/>
        <v>21</v>
      </c>
      <c r="I358">
        <v>44186</v>
      </c>
      <c r="J358">
        <f t="shared" si="88"/>
        <v>2945</v>
      </c>
      <c r="K358">
        <f t="shared" si="121"/>
        <v>3015.5631349954861</v>
      </c>
      <c r="L358">
        <f t="shared" si="122"/>
        <v>0.99693962097765498</v>
      </c>
      <c r="M358">
        <f t="shared" si="123"/>
        <v>1.0215825373482592</v>
      </c>
      <c r="N358">
        <f t="shared" si="124"/>
        <v>1.0773798519104936</v>
      </c>
      <c r="O358">
        <f t="shared" si="125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6"/>
        <v>203.57142857142858</v>
      </c>
      <c r="E359">
        <f t="shared" si="96"/>
        <v>2424</v>
      </c>
      <c r="F359">
        <v>858</v>
      </c>
      <c r="G359">
        <f t="shared" si="71"/>
        <v>4</v>
      </c>
      <c r="H359">
        <f t="shared" si="106"/>
        <v>21</v>
      </c>
      <c r="I359">
        <v>44350</v>
      </c>
      <c r="J359">
        <f t="shared" si="88"/>
        <v>3031</v>
      </c>
      <c r="K359">
        <f t="shared" si="121"/>
        <v>3059.7261932295169</v>
      </c>
      <c r="L359">
        <f t="shared" ref="L359" si="127">J359/J358</f>
        <v>1.0292020373514432</v>
      </c>
      <c r="M359">
        <f t="shared" ref="M359" si="128">K359/K358</f>
        <v>1.0146450451398348</v>
      </c>
      <c r="N359">
        <f t="shared" ref="N359" si="129">K359/K352</f>
        <v>1.0858506096045386</v>
      </c>
      <c r="O359">
        <f t="shared" ref="O359" si="130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6"/>
        <v>226.28571428571428</v>
      </c>
      <c r="E360">
        <f t="shared" si="96"/>
        <v>2364</v>
      </c>
      <c r="F360">
        <v>859</v>
      </c>
      <c r="G360">
        <f t="shared" si="71"/>
        <v>1</v>
      </c>
      <c r="H360">
        <f t="shared" si="106"/>
        <v>19</v>
      </c>
      <c r="I360">
        <v>44496</v>
      </c>
      <c r="J360">
        <f t="shared" si="88"/>
        <v>3073</v>
      </c>
      <c r="K360">
        <f t="shared" si="121"/>
        <v>3125.2833946911164</v>
      </c>
      <c r="L360">
        <f t="shared" ref="L360:L372" si="131">J360/J359</f>
        <v>1.0138568129330254</v>
      </c>
      <c r="M360">
        <f t="shared" ref="M360:M372" si="132">K360/K359</f>
        <v>1.021425839216157</v>
      </c>
      <c r="N360">
        <f t="shared" ref="N360:N372" si="133">K360/K353</f>
        <v>1.1017517310659279</v>
      </c>
      <c r="O360">
        <f t="shared" ref="O360:O372" si="134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6"/>
        <v>237.74614539334911</v>
      </c>
      <c r="E361">
        <f t="shared" si="96"/>
        <v>2455</v>
      </c>
      <c r="F361">
        <v>864</v>
      </c>
      <c r="G361">
        <f t="shared" si="71"/>
        <v>5</v>
      </c>
      <c r="H361">
        <f t="shared" si="106"/>
        <v>19</v>
      </c>
      <c r="I361">
        <v>44670</v>
      </c>
      <c r="J361">
        <f t="shared" si="88"/>
        <v>3162</v>
      </c>
      <c r="K361">
        <f t="shared" si="121"/>
        <v>3201.7010814409882</v>
      </c>
      <c r="L361">
        <f t="shared" si="131"/>
        <v>1.0289619264562317</v>
      </c>
      <c r="M361">
        <f t="shared" si="132"/>
        <v>1.0244514423490945</v>
      </c>
      <c r="N361">
        <f t="shared" si="133"/>
        <v>1.1195806794454777</v>
      </c>
      <c r="O361">
        <f t="shared" si="134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6"/>
        <v>249.28571428571428</v>
      </c>
      <c r="E362">
        <f t="shared" si="96"/>
        <v>2587</v>
      </c>
      <c r="F362">
        <v>868</v>
      </c>
      <c r="G362">
        <f t="shared" si="71"/>
        <v>4</v>
      </c>
      <c r="H362">
        <f t="shared" si="106"/>
        <v>22</v>
      </c>
      <c r="I362">
        <v>44836</v>
      </c>
      <c r="J362">
        <f t="shared" si="88"/>
        <v>3307</v>
      </c>
      <c r="K362">
        <f t="shared" si="121"/>
        <v>3289.6308685679073</v>
      </c>
      <c r="L362">
        <f t="shared" si="131"/>
        <v>1.0458570524984188</v>
      </c>
      <c r="M362">
        <f t="shared" si="132"/>
        <v>1.0274634592331602</v>
      </c>
      <c r="N362">
        <f t="shared" si="133"/>
        <v>1.1393616203608561</v>
      </c>
      <c r="O362">
        <f t="shared" si="134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6"/>
        <v>255.14285714285714</v>
      </c>
      <c r="E363">
        <f t="shared" si="96"/>
        <v>2755</v>
      </c>
      <c r="F363">
        <v>872</v>
      </c>
      <c r="G363">
        <f t="shared" si="71"/>
        <v>4</v>
      </c>
      <c r="H363">
        <f t="shared" si="106"/>
        <v>25</v>
      </c>
      <c r="I363">
        <v>44992</v>
      </c>
      <c r="J363">
        <f t="shared" si="88"/>
        <v>3437</v>
      </c>
      <c r="K363">
        <f t="shared" si="121"/>
        <v>3382.2167575571107</v>
      </c>
      <c r="L363">
        <f t="shared" si="131"/>
        <v>1.039310553371636</v>
      </c>
      <c r="M363">
        <f t="shared" si="132"/>
        <v>1.0281447653819924</v>
      </c>
      <c r="N363">
        <f t="shared" si="133"/>
        <v>1.1598263717764359</v>
      </c>
      <c r="O363">
        <f t="shared" si="134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6"/>
        <v>241.14285714285714</v>
      </c>
      <c r="E364">
        <f t="shared" si="96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6"/>
        <v>26.492948425067198</v>
      </c>
      <c r="I364">
        <f>SQRT(I365*I363)</f>
        <v>45139.757376397138</v>
      </c>
      <c r="J364">
        <f t="shared" si="88"/>
        <v>3498.2922701568896</v>
      </c>
      <c r="K364">
        <f t="shared" si="121"/>
        <v>3463.8046626579644</v>
      </c>
      <c r="L364">
        <f t="shared" si="131"/>
        <v>1.0178330724925486</v>
      </c>
      <c r="M364">
        <f t="shared" si="132"/>
        <v>1.0241226127564287</v>
      </c>
      <c r="N364">
        <f t="shared" si="133"/>
        <v>1.1734333514997528</v>
      </c>
      <c r="O364">
        <f t="shared" si="134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6"/>
        <v>247.36167517580907</v>
      </c>
      <c r="E365">
        <f t="shared" si="96"/>
        <v>2963</v>
      </c>
      <c r="F365">
        <v>882</v>
      </c>
      <c r="G365">
        <f t="shared" si="71"/>
        <v>5.0142532515137646</v>
      </c>
      <c r="H365">
        <f t="shared" si="106"/>
        <v>28</v>
      </c>
      <c r="I365">
        <v>45288</v>
      </c>
      <c r="J365">
        <f t="shared" si="88"/>
        <v>3560</v>
      </c>
      <c r="K365">
        <f t="shared" si="121"/>
        <v>3554.5228054167774</v>
      </c>
      <c r="L365">
        <f t="shared" si="131"/>
        <v>1.0176393866142988</v>
      </c>
      <c r="M365">
        <f t="shared" si="132"/>
        <v>1.0261903171783364</v>
      </c>
      <c r="N365">
        <f t="shared" si="133"/>
        <v>1.1787260442889378</v>
      </c>
      <c r="O365">
        <f t="shared" si="134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6"/>
        <v>247.14285714285714</v>
      </c>
      <c r="E366">
        <f t="shared" si="96"/>
        <v>3026</v>
      </c>
      <c r="F366">
        <v>884</v>
      </c>
      <c r="G366">
        <f t="shared" si="71"/>
        <v>2</v>
      </c>
      <c r="H366">
        <f t="shared" si="106"/>
        <v>26</v>
      </c>
      <c r="I366">
        <v>45460</v>
      </c>
      <c r="J366">
        <f t="shared" si="88"/>
        <v>3681</v>
      </c>
      <c r="K366">
        <f t="shared" si="121"/>
        <v>3645.7666481414362</v>
      </c>
      <c r="L366">
        <f t="shared" si="131"/>
        <v>1.0339887640449439</v>
      </c>
      <c r="M366">
        <f t="shared" si="132"/>
        <v>1.0256697868376625</v>
      </c>
      <c r="N366">
        <f t="shared" si="133"/>
        <v>1.1915336268352033</v>
      </c>
      <c r="O366">
        <f t="shared" si="134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6"/>
        <v>243.71428571428572</v>
      </c>
      <c r="E367">
        <f t="shared" si="96"/>
        <v>2976</v>
      </c>
      <c r="F367">
        <v>894</v>
      </c>
      <c r="G367">
        <f t="shared" si="71"/>
        <v>10</v>
      </c>
      <c r="H367">
        <f t="shared" si="106"/>
        <v>35</v>
      </c>
      <c r="I367">
        <v>45591</v>
      </c>
      <c r="J367">
        <f t="shared" si="88"/>
        <v>3631</v>
      </c>
      <c r="K367">
        <f t="shared" si="121"/>
        <v>3733.9621308554674</v>
      </c>
      <c r="L367">
        <f t="shared" si="131"/>
        <v>0.98641673458299373</v>
      </c>
      <c r="M367">
        <f t="shared" si="132"/>
        <v>1.0241912034493463</v>
      </c>
      <c r="N367">
        <f t="shared" si="133"/>
        <v>1.1947595335508794</v>
      </c>
      <c r="O367">
        <f t="shared" si="134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6"/>
        <v>245.28119069085992</v>
      </c>
      <c r="E368">
        <f t="shared" si="96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6"/>
        <v>31.997767854362451</v>
      </c>
      <c r="I368">
        <f>SQRT(I369*I367)</f>
        <v>45742.249113920931</v>
      </c>
      <c r="J368">
        <f t="shared" si="88"/>
        <v>3789.2848444553674</v>
      </c>
      <c r="K368">
        <f t="shared" si="121"/>
        <v>3819.9720432497525</v>
      </c>
      <c r="L368">
        <f t="shared" si="131"/>
        <v>1.043592631356477</v>
      </c>
      <c r="M368">
        <f t="shared" si="132"/>
        <v>1.023034489740414</v>
      </c>
      <c r="N368">
        <f t="shared" si="133"/>
        <v>1.1931070221991178</v>
      </c>
      <c r="O368">
        <f t="shared" si="134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6"/>
        <v>246.85714285714286</v>
      </c>
      <c r="E369">
        <f t="shared" si="96"/>
        <v>3155</v>
      </c>
      <c r="F369">
        <v>898</v>
      </c>
      <c r="G369">
        <f t="shared" si="71"/>
        <v>2.0022321456375494</v>
      </c>
      <c r="H369">
        <f t="shared" si="106"/>
        <v>30</v>
      </c>
      <c r="I369">
        <v>45894</v>
      </c>
      <c r="J369">
        <f t="shared" si="88"/>
        <v>3949</v>
      </c>
      <c r="K369">
        <f t="shared" si="121"/>
        <v>3903.6373167708352</v>
      </c>
      <c r="L369">
        <f t="shared" si="131"/>
        <v>1.0421491553421576</v>
      </c>
      <c r="M369">
        <f t="shared" si="132"/>
        <v>1.0219020643538288</v>
      </c>
      <c r="N369">
        <f t="shared" si="133"/>
        <v>1.1866490414075628</v>
      </c>
      <c r="O369">
        <f t="shared" si="134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6"/>
        <v>238.83333333333334</v>
      </c>
      <c r="E370">
        <f t="shared" si="96"/>
        <v>3290</v>
      </c>
      <c r="F370">
        <v>902</v>
      </c>
      <c r="G370">
        <f t="shared" si="71"/>
        <v>4</v>
      </c>
      <c r="H370">
        <f t="shared" si="106"/>
        <v>30</v>
      </c>
      <c r="I370">
        <v>46042</v>
      </c>
      <c r="J370">
        <f t="shared" si="88"/>
        <v>4063</v>
      </c>
      <c r="K370">
        <f t="shared" si="121"/>
        <v>3942.031299568876</v>
      </c>
      <c r="L370">
        <f t="shared" si="131"/>
        <v>1.0288680678652824</v>
      </c>
      <c r="M370">
        <f t="shared" si="132"/>
        <v>1.0098354379985794</v>
      </c>
      <c r="N370">
        <f t="shared" si="133"/>
        <v>1.1655170505441246</v>
      </c>
      <c r="O370">
        <f t="shared" si="134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6"/>
        <v>268.39999999999998</v>
      </c>
      <c r="E371">
        <f t="shared" si="96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6"/>
        <v>26.013699541487995</v>
      </c>
      <c r="I371">
        <f>SQRT(I372*I370)</f>
        <v>46226.131808750775</v>
      </c>
      <c r="J371">
        <f t="shared" si="88"/>
        <v>4102.8724730977774</v>
      </c>
      <c r="K371">
        <f t="shared" si="121"/>
        <v>4007.364366365302</v>
      </c>
      <c r="L371">
        <f t="shared" si="131"/>
        <v>1.0098135547865561</v>
      </c>
      <c r="M371">
        <f t="shared" si="132"/>
        <v>1.0165734520686254</v>
      </c>
      <c r="N371">
        <f t="shared" si="133"/>
        <v>1.1569256227313451</v>
      </c>
      <c r="O371">
        <f t="shared" si="134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6"/>
        <v>257.61706844233413</v>
      </c>
      <c r="E372">
        <f t="shared" si="96"/>
        <v>3473</v>
      </c>
      <c r="F372">
        <v>904</v>
      </c>
      <c r="G372">
        <f t="shared" ref="G372" si="135">F372-F371</f>
        <v>1.0005537100257698</v>
      </c>
      <c r="H372">
        <f t="shared" si="106"/>
        <v>22</v>
      </c>
      <c r="I372">
        <v>46411</v>
      </c>
      <c r="J372">
        <f t="shared" si="88"/>
        <v>4143</v>
      </c>
      <c r="K372">
        <f t="shared" si="121"/>
        <v>4063.8177874289413</v>
      </c>
      <c r="L372">
        <f t="shared" si="131"/>
        <v>1.0097803495393376</v>
      </c>
      <c r="M372">
        <f t="shared" si="132"/>
        <v>1.0140874190371769</v>
      </c>
      <c r="N372">
        <f t="shared" si="133"/>
        <v>1.1432808311810643</v>
      </c>
      <c r="O372">
        <f t="shared" si="134"/>
        <v>1.1637640449438202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30</v>
      </c>
    </row>
    <row r="2" spans="1:4" x14ac:dyDescent="0.25">
      <c r="A2" s="5">
        <v>43907</v>
      </c>
      <c r="B2">
        <v>0</v>
      </c>
      <c r="C2">
        <v>0</v>
      </c>
      <c r="D2">
        <f>C2</f>
        <v>0</v>
      </c>
    </row>
    <row r="3" spans="1:4" x14ac:dyDescent="0.25">
      <c r="A3" s="5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5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5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5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5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5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5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5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5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5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5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5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5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5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5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5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5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5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5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5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5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5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5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5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5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5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5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5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5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5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5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5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5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5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5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5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5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5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5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5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5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5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5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5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5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5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5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5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5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5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5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5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5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5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5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5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5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5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5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5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5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5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5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5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5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5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5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5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5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5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5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5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5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5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5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5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5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5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5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5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5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5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5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5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5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5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5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5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5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5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5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5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5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5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5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5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5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5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5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5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5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5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5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5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5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5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5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5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5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5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5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5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5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5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5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5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5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5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5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5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5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5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5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5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5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5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5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5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5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5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5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5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5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5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5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5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5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5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5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5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5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5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5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5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5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5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5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5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5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5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5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5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5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5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5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5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5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5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5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5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5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5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5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5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5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5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5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5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5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5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5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5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5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5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5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5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5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5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5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5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5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5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5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5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5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5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5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5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5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5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5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5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5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5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5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5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5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5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5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5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5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5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5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5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5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5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5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5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5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5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5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5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5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5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5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5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5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5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5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5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5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5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5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5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5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5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5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5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5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5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5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5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5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5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5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5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5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5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5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5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5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5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5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5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5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5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5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5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5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5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5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5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5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5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5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5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5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5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5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5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5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5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5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5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5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5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5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5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5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5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5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5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5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5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5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5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5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5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5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5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5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5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5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5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5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5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5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5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5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5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5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5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5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5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5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5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5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5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5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5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5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5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5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5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5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5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5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5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5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5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5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5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5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5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5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5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5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5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5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5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5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5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5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5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5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5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5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5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5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5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5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5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5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5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5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5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5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5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5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5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5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5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5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5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5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5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5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5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5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5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5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5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5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5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5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5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5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5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5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5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5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5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5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5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5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5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5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5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4</vt:i4>
      </vt:variant>
    </vt:vector>
  </HeadingPairs>
  <TitlesOfParts>
    <vt:vector size="13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2021-03-23T19:41:47Z</dcterms:modified>
</cp:coreProperties>
</file>