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9C1FF8D6-FE18-4E20-9D8F-395908078A1B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Controle de Investimentos" sheetId="8" r:id="rId1"/>
    <sheet name="Planilha de Apoio" sheetId="9" r:id="rId2"/>
  </sheets>
  <definedNames>
    <definedName name="Aporte">'Controle de Investimentos'!$H$11:$J$11</definedName>
    <definedName name="Dividendos">'Controle de Investimentos'!$H$15:$J$15</definedName>
    <definedName name="Patrimônio">'Controle de Investimentos'!$H$14:$J$14</definedName>
    <definedName name="Qtd_Anos">'Controle de Investimentos'!$H$12:$J$12</definedName>
    <definedName name="Rendimento_Carteira">'Controle de Investimentos'!$H$6:$J$6</definedName>
    <definedName name="Salário">'Controle de Investimentos'!$H$5:$J$5</definedName>
    <definedName name="Sugestão_Investimento">'Controle de Investimentos'!$H$7:$J$7</definedName>
    <definedName name="Taxa_Mensal">'Controle de Investimentos'!#REF!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8" l="1"/>
  <c r="F32" i="8"/>
  <c r="F33" i="8"/>
  <c r="F34" i="8"/>
  <c r="F35" i="8"/>
  <c r="F30" i="8"/>
  <c r="J3" i="9"/>
  <c r="B15" i="9"/>
  <c r="B16" i="9"/>
  <c r="B17" i="9"/>
  <c r="B18" i="9"/>
  <c r="B19" i="9"/>
  <c r="B20" i="9"/>
  <c r="B3" i="9"/>
  <c r="B4" i="9"/>
  <c r="B5" i="9"/>
  <c r="B6" i="9"/>
  <c r="B7" i="9"/>
  <c r="B8" i="9"/>
  <c r="B10" i="9"/>
  <c r="B11" i="9"/>
  <c r="B12" i="9"/>
  <c r="B13" i="9"/>
  <c r="B14" i="9"/>
  <c r="B9" i="9"/>
  <c r="H31" i="8"/>
  <c r="H32" i="8"/>
  <c r="H33" i="8"/>
  <c r="H34" i="8"/>
  <c r="H35" i="8"/>
  <c r="H30" i="8"/>
  <c r="H36" i="8" s="1"/>
  <c r="H7" i="8"/>
  <c r="H14" i="8"/>
  <c r="G20" i="8"/>
  <c r="G21" i="8"/>
  <c r="G22" i="8"/>
  <c r="G23" i="8"/>
  <c r="G19" i="8"/>
  <c r="H20" i="8"/>
  <c r="H21" i="8"/>
  <c r="H22" i="8"/>
  <c r="H23" i="8"/>
  <c r="H19" i="8"/>
  <c r="H15" i="8"/>
</calcChain>
</file>

<file path=xl/sharedStrings.xml><?xml version="1.0" encoding="utf-8"?>
<sst xmlns="http://schemas.openxmlformats.org/spreadsheetml/2006/main" count="72" uniqueCount="35">
  <si>
    <t>CONFIGURAÇÕES</t>
  </si>
  <si>
    <t>Salário</t>
  </si>
  <si>
    <t>Rendimento da Carteira</t>
  </si>
  <si>
    <t>Sugestão de Investimento</t>
  </si>
  <si>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</si>
  <si>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</si>
  <si>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</si>
  <si>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</si>
  <si>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</si>
  <si>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</si>
  <si>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CENÁRIOS</t>
  </si>
  <si>
    <t>DIVIDENDOS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</si>
  <si>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</si>
  <si>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</si>
  <si>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</si>
  <si>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</si>
  <si>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</si>
  <si>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</si>
  <si>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</si>
  <si>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</si>
  <si>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</si>
  <si>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</si>
  <si>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</si>
  <si>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</si>
  <si>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</si>
  <si>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</si>
  <si>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</si>
  <si>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</si>
  <si>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</si>
  <si>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</si>
  <si>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CHAVE</t>
  </si>
  <si>
    <t>%</t>
  </si>
  <si>
    <t>MODERADO-TIJOLO</t>
  </si>
  <si>
    <t>CONSERVADOR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</si>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</sst>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4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Calibri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 val="double"/>
      <sz val="13"/>
      <color theme="6" tint="-0.499984740745262"/>
      <name val="Aptos Narrow"/>
      <family val="2"/>
      <scheme val="minor"/>
    </font>
    <font>
      <b/>
      <u val="double"/>
      <sz val="13"/>
      <color rgb="FFF2C94C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rgb="FF9C5700"/>
      <name val="Aptos Narrow"/>
      <scheme val="minor"/>
    </font>
    <font>
      <sz val="12"/>
      <color rgb="FF9C570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203629"/>
        <bgColor indexed="64"/>
      </patternFill>
    </fill>
    <fill>
      <patternFill patternType="solid">
        <fgColor rgb="FFF2C94C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203629"/>
      </left>
      <right/>
      <top style="medium">
        <color rgb="FF203629"/>
      </top>
      <bottom/>
      <diagonal/>
    </border>
    <border>
      <left/>
      <right/>
      <top style="medium">
        <color rgb="FF203629"/>
      </top>
      <bottom/>
      <diagonal/>
    </border>
    <border>
      <left/>
      <right style="medium">
        <color rgb="FF203629"/>
      </right>
      <top style="medium">
        <color rgb="FF203629"/>
      </top>
      <bottom/>
      <diagonal/>
    </border>
    <border>
      <left style="medium">
        <color rgb="FF203629"/>
      </left>
      <right/>
      <top/>
      <bottom/>
      <diagonal/>
    </border>
    <border>
      <left/>
      <right style="medium">
        <color rgb="FF203629"/>
      </right>
      <top/>
      <bottom/>
      <diagonal/>
    </border>
    <border>
      <left style="medium">
        <color rgb="FF203629"/>
      </left>
      <right/>
      <top/>
      <bottom style="medium">
        <color rgb="FF203629"/>
      </bottom>
      <diagonal/>
    </border>
    <border>
      <left/>
      <right/>
      <top/>
      <bottom style="medium">
        <color rgb="FF203629"/>
      </bottom>
      <diagonal/>
    </border>
    <border>
      <left/>
      <right style="medium">
        <color rgb="FF203629"/>
      </right>
      <top/>
      <bottom style="medium">
        <color rgb="FF203629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8" fontId="0" fillId="2" borderId="0" xfId="0" applyNumberFormat="1" applyFill="1" applyBorder="1" applyAlignment="1">
      <alignment vertical="center"/>
    </xf>
    <xf numFmtId="8" fontId="0" fillId="2" borderId="8" xfId="0" applyNumberFormat="1" applyFill="1" applyBorder="1" applyAlignment="1">
      <alignment vertical="center"/>
    </xf>
    <xf numFmtId="0" fontId="5" fillId="2" borderId="5" xfId="0" applyFont="1" applyFill="1" applyBorder="1" applyAlignment="1">
      <alignment vertical="center" indent="2"/>
    </xf>
    <xf numFmtId="0" fontId="5" fillId="2" borderId="0" xfId="0" applyFont="1" applyFill="1" applyBorder="1" applyAlignment="1">
      <alignment vertical="center" indent="2"/>
    </xf>
    <xf numFmtId="0" fontId="0" fillId="0" borderId="0" xfId="0" applyAlignme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9" fontId="2" fillId="4" borderId="0" xfId="1" applyNumberFormat="1" applyAlignment="1"/>
    <xf numFmtId="9" fontId="0" fillId="0" borderId="1" xfId="0" applyNumberFormat="1" applyBorder="1" applyAlignment="1">
      <alignment horizontal="center" vertical="center"/>
    </xf>
    <xf numFmtId="0" fontId="13" fillId="0" borderId="0" xfId="0" applyFont="1"/>
    <xf numFmtId="0" fontId="12" fillId="7" borderId="0" xfId="0" applyFont="1" applyFill="1" applyAlignment="1"/>
    <xf numFmtId="0" fontId="12" fillId="7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 indent="2"/>
    </xf>
    <xf numFmtId="0" fontId="5" fillId="2" borderId="8" xfId="0" applyFont="1" applyFill="1" applyBorder="1" applyAlignment="1">
      <alignment horizontal="left" vertical="center" indent="2"/>
    </xf>
    <xf numFmtId="164" fontId="0" fillId="0" borderId="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8" fontId="4" fillId="2" borderId="0" xfId="0" applyNumberFormat="1" applyFont="1" applyFill="1" applyBorder="1" applyAlignment="1">
      <alignment horizontal="center" vertical="center"/>
    </xf>
    <xf numFmtId="8" fontId="4" fillId="2" borderId="6" xfId="0" applyNumberFormat="1" applyFont="1" applyFill="1" applyBorder="1" applyAlignment="1">
      <alignment horizontal="center" vertical="center"/>
    </xf>
    <xf numFmtId="8" fontId="4" fillId="2" borderId="8" xfId="0" applyNumberFormat="1" applyFont="1" applyFill="1" applyBorder="1" applyAlignment="1">
      <alignment horizontal="center" vertical="center"/>
    </xf>
    <xf numFmtId="8" fontId="4" fillId="2" borderId="9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2"/>
    </xf>
    <xf numFmtId="0" fontId="5" fillId="2" borderId="0" xfId="0" applyFont="1" applyFill="1" applyBorder="1" applyAlignment="1">
      <alignment horizontal="left" vertical="center" indent="2"/>
    </xf>
    <xf numFmtId="0" fontId="6" fillId="2" borderId="5" xfId="0" applyFont="1" applyFill="1" applyBorder="1" applyAlignment="1">
      <alignment horizontal="left" vertical="center" indent="2"/>
    </xf>
    <xf numFmtId="0" fontId="6" fillId="2" borderId="0" xfId="0" applyFont="1" applyFill="1" applyBorder="1" applyAlignment="1">
      <alignment horizontal="left" vertical="center" indent="2"/>
    </xf>
    <xf numFmtId="0" fontId="6" fillId="2" borderId="7" xfId="0" applyFont="1" applyFill="1" applyBorder="1" applyAlignment="1">
      <alignment horizontal="left" vertical="center" indent="2"/>
    </xf>
    <xf numFmtId="0" fontId="6" fillId="2" borderId="8" xfId="0" applyFont="1" applyFill="1" applyBorder="1" applyAlignment="1">
      <alignment horizontal="left" vertical="center" indent="2"/>
    </xf>
    <xf numFmtId="8" fontId="0" fillId="2" borderId="0" xfId="0" applyNumberFormat="1" applyFill="1" applyBorder="1" applyAlignment="1">
      <alignment horizontal="center" vertical="center"/>
    </xf>
    <xf numFmtId="8" fontId="0" fillId="2" borderId="6" xfId="0" applyNumberFormat="1" applyFill="1" applyBorder="1" applyAlignment="1">
      <alignment horizontal="center" vertical="center"/>
    </xf>
    <xf numFmtId="8" fontId="0" fillId="2" borderId="8" xfId="0" applyNumberFormat="1" applyFill="1" applyBorder="1" applyAlignment="1">
      <alignment horizontal="center" vertical="center"/>
    </xf>
    <xf numFmtId="8" fontId="0" fillId="2" borderId="9" xfId="0" applyNumberFormat="1" applyFill="1" applyBorder="1" applyAlignment="1">
      <alignment horizontal="center" vertical="center"/>
    </xf>
    <xf numFmtId="164" fontId="0" fillId="2" borderId="8" xfId="0" applyNumberFormat="1" applyFont="1" applyFill="1" applyBorder="1" applyAlignment="1">
      <alignment horizontal="center" vertical="center"/>
    </xf>
    <xf numFmtId="164" fontId="0" fillId="2" borderId="9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0" fillId="4" borderId="0" xfId="1" applyFont="1" applyAlignment="1">
      <alignment horizontal="left" vertical="center"/>
    </xf>
    <xf numFmtId="0" fontId="10" fillId="4" borderId="0" xfId="1" applyFont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0" fontId="11" fillId="4" borderId="0" xfId="1" applyFont="1" applyAlignment="1">
      <alignment horizontal="center"/>
    </xf>
    <xf numFmtId="0" fontId="12" fillId="0" borderId="0" xfId="0" applyFont="1" applyAlignment="1">
      <alignment horizontal="center"/>
    </xf>
    <xf numFmtId="164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9" fontId="13" fillId="0" borderId="0" xfId="0" applyNumberFormat="1" applyFont="1" applyFill="1" applyAlignment="1">
      <alignment horizontal="center"/>
    </xf>
    <xf numFmtId="164" fontId="12" fillId="7" borderId="0" xfId="0" applyNumberFormat="1" applyFont="1" applyFill="1" applyAlignment="1">
      <alignment horizontal="center"/>
    </xf>
    <xf numFmtId="0" fontId="2" fillId="4" borderId="0" xfId="1" applyAlignment="1">
      <alignment horizontal="center"/>
    </xf>
  </cellXfs>
  <cellStyles count="3">
    <cellStyle name="Hyperlink" xfId="2" xr:uid="{00000000-000B-0000-0000-000008000000}"/>
    <cellStyle name="Neutro" xfId="1" builtinId="28"/>
    <cellStyle name="Normal" xfId="0" builtinId="0"/>
  </cellStyles>
  <dxfs count="0"/>
  <tableStyles count="0" defaultTableStyle="TableStyleMedium2" defaultPivotStyle="PivotStyleMedium9"/>
  <colors>
    <mruColors>
      <color rgb="FFF2C94C"/>
      <color rgb="FF203629"/>
      <color rgb="FFF0D759"/>
      <color rgb="FFC9AC16"/>
      <color rgb="FFFDAB3E"/>
      <color rgb="FFDE445A"/>
      <color rgb="FFEBE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6D-4675-9D0F-9DAE33D523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6D-4675-9D0F-9DAE33D523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6D-4675-9D0F-9DAE33D523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6D-4675-9D0F-9DAE33D523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6D-4675-9D0F-9DAE33D523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6D-4675-9D0F-9DAE33D523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de Investimentos'!$C$30:$C$35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'Controle de Investimentos'!$F$30:$F$35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E-41B3-A09C-9CFA33938E02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6D-4675-9D0F-9DAE33D523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6D-4675-9D0F-9DAE33D523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D6D-4675-9D0F-9DAE33D523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D6D-4675-9D0F-9DAE33D523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D6D-4675-9D0F-9DAE33D523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D6D-4675-9D0F-9DAE33D52372}"/>
              </c:ext>
            </c:extLst>
          </c:dPt>
          <c:cat>
            <c:strRef>
              <c:f>'Controle de Investimentos'!$C$30:$C$35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'Controle de Investimentos'!$G$30:$G$35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E4DE-41B3-A09C-9CFA3393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1</xdr:row>
      <xdr:rowOff>180975</xdr:rowOff>
    </xdr:from>
    <xdr:to>
      <xdr:col>2</xdr:col>
      <xdr:colOff>5248275</xdr:colOff>
      <xdr:row>23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DECACC5-E342-C586-288A-BA377E13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371475"/>
          <a:ext cx="5257800" cy="4029075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36</xdr:row>
      <xdr:rowOff>0</xdr:rowOff>
    </xdr:from>
    <xdr:to>
      <xdr:col>9</xdr:col>
      <xdr:colOff>361950</xdr:colOff>
      <xdr:row>49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34CF44E-26F6-3AA1-3632-C909A56632F6}"/>
            </a:ext>
            <a:ext uri="{147F2762-F138-4A5C-976F-8EAC2B608ADB}">
              <a16:predDERef xmlns:a16="http://schemas.microsoft.com/office/drawing/2014/main" pred="{EDECACC5-E342-C586-288A-BA377E132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B784-229C-4A9A-A2DC-B7B55F1AEF2D}">
  <sheetPr>
    <tabColor rgb="FF203629"/>
  </sheetPr>
  <dimension ref="A1:AB51"/>
  <sheetViews>
    <sheetView showGridLines="0" tabSelected="1" workbookViewId="0">
      <selection activeCell="F26" sqref="F26:G26"/>
    </sheetView>
  </sheetViews>
  <sheetFormatPr defaultColWidth="0" defaultRowHeight="0" customHeight="1" zeroHeight="1"/>
  <cols>
    <col min="1" max="2" width="3.7109375" customWidth="1"/>
    <col min="3" max="3" width="78.85546875" customWidth="1"/>
    <col min="4" max="4" width="3.7109375" customWidth="1"/>
    <col min="5" max="7" width="15.7109375" customWidth="1"/>
    <col min="8" max="10" width="5.7109375" customWidth="1"/>
    <col min="11" max="12" width="3.7109375" customWidth="1"/>
    <col min="13" max="14" width="9.140625" hidden="1" customWidth="1"/>
    <col min="16" max="18" width="9.140625" hidden="1"/>
    <col min="20" max="24" width="9.140625" hidden="1"/>
    <col min="26" max="28" width="9.140625" hidden="1"/>
  </cols>
  <sheetData>
    <row r="1" spans="1:12" ht="15" customHeight="1"/>
    <row r="2" spans="1:12" ht="15" customHeight="1">
      <c r="A2" s="1"/>
      <c r="B2" s="6"/>
      <c r="C2" s="7"/>
      <c r="D2" s="7"/>
      <c r="E2" s="7"/>
      <c r="F2" s="7"/>
      <c r="G2" s="7"/>
      <c r="H2" s="7"/>
      <c r="I2" s="7"/>
      <c r="J2" s="7"/>
      <c r="K2" s="8"/>
      <c r="L2" s="1"/>
    </row>
    <row r="3" spans="1:12" ht="15" customHeight="1">
      <c r="A3" s="1"/>
      <c r="B3" s="9"/>
      <c r="C3" s="1"/>
      <c r="D3" s="1"/>
      <c r="E3" s="34" t="s">
        <v>0</v>
      </c>
      <c r="F3" s="35"/>
      <c r="G3" s="35"/>
      <c r="H3" s="35"/>
      <c r="I3" s="35"/>
      <c r="J3" s="36"/>
      <c r="K3" s="10"/>
      <c r="L3" s="1"/>
    </row>
    <row r="4" spans="1:12" ht="15" customHeight="1">
      <c r="A4" s="1"/>
      <c r="B4" s="9"/>
      <c r="C4" s="1"/>
      <c r="D4" s="1"/>
      <c r="E4" s="37"/>
      <c r="F4" s="38"/>
      <c r="G4" s="38"/>
      <c r="H4" s="38"/>
      <c r="I4" s="38"/>
      <c r="J4" s="39"/>
      <c r="K4" s="10"/>
      <c r="L4" s="1"/>
    </row>
    <row r="5" spans="1:12" ht="15" customHeight="1">
      <c r="A5" s="1"/>
      <c r="B5" s="9"/>
      <c r="C5" s="1"/>
      <c r="D5" s="1"/>
      <c r="E5" s="58" t="s">
        <v>1</v>
      </c>
      <c r="F5" s="59"/>
      <c r="G5" s="59"/>
      <c r="H5" s="50">
        <v>5000</v>
      </c>
      <c r="I5" s="50"/>
      <c r="J5" s="51"/>
      <c r="K5" s="10"/>
      <c r="L5" s="1"/>
    </row>
    <row r="6" spans="1:12" ht="15" customHeight="1">
      <c r="A6" s="1"/>
      <c r="B6" s="9"/>
      <c r="C6" s="1"/>
      <c r="D6" s="1"/>
      <c r="E6" s="58" t="s">
        <v>2</v>
      </c>
      <c r="F6" s="59"/>
      <c r="G6" s="59"/>
      <c r="H6" s="46">
        <v>0.01</v>
      </c>
      <c r="I6" s="46"/>
      <c r="J6" s="47"/>
      <c r="K6" s="10"/>
      <c r="L6" s="1"/>
    </row>
    <row r="7" spans="1:12" ht="15" customHeight="1">
      <c r="A7" s="1"/>
      <c r="B7" s="9"/>
      <c r="C7" s="1"/>
      <c r="D7" s="1"/>
      <c r="E7" s="48" t="s">
        <v>3</v>
      </c>
      <c r="F7" s="49"/>
      <c r="G7" s="49"/>
      <c r="H7" s="68">
        <f>H5*30%</f>
        <v>1500</v>
      </c>
      <c r="I7" s="68"/>
      <c r="J7" s="69"/>
      <c r="K7" s="10"/>
      <c r="L7" s="1"/>
    </row>
    <row r="8" spans="1:12" ht="15" customHeight="1">
      <c r="A8" s="1"/>
      <c r="B8" s="9"/>
      <c r="C8" s="1"/>
      <c r="D8" s="1"/>
      <c r="E8" s="1"/>
      <c r="F8" s="1"/>
      <c r="G8" s="1"/>
      <c r="H8" s="1"/>
      <c r="I8" s="1"/>
      <c r="J8" s="1"/>
      <c r="K8" s="10"/>
      <c r="L8" s="1"/>
    </row>
    <row r="9" spans="1:12" ht="15" customHeight="1">
      <c r="A9" s="1"/>
      <c r="B9" s="9"/>
      <c r="C9" s="1"/>
      <c r="D9" s="1"/>
      <c r="E9" s="40" t="s">
        <v>4</v>
      </c>
      <c r="F9" s="41"/>
      <c r="G9" s="41"/>
      <c r="H9" s="41"/>
      <c r="I9" s="41"/>
      <c r="J9" s="42"/>
      <c r="K9" s="10"/>
      <c r="L9" s="1"/>
    </row>
    <row r="10" spans="1:12" ht="15" customHeight="1">
      <c r="A10" s="1"/>
      <c r="B10" s="9"/>
      <c r="C10" s="1"/>
      <c r="D10" s="1"/>
      <c r="E10" s="43"/>
      <c r="F10" s="44"/>
      <c r="G10" s="44"/>
      <c r="H10" s="44"/>
      <c r="I10" s="44"/>
      <c r="J10" s="45"/>
      <c r="K10" s="10"/>
      <c r="L10" s="1"/>
    </row>
    <row r="11" spans="1:12" ht="15" customHeight="1">
      <c r="A11" s="1"/>
      <c r="B11" s="9"/>
      <c r="C11" s="1"/>
      <c r="D11" s="1"/>
      <c r="E11" s="58" t="s">
        <v>5</v>
      </c>
      <c r="F11" s="59"/>
      <c r="G11" s="59"/>
      <c r="H11" s="50">
        <v>250</v>
      </c>
      <c r="I11" s="50"/>
      <c r="J11" s="51"/>
      <c r="K11" s="10"/>
      <c r="L11" s="1"/>
    </row>
    <row r="12" spans="1:12" ht="15" customHeight="1">
      <c r="A12" s="1"/>
      <c r="B12" s="9"/>
      <c r="C12" s="1"/>
      <c r="D12" s="1"/>
      <c r="E12" s="58" t="s">
        <v>6</v>
      </c>
      <c r="F12" s="59"/>
      <c r="G12" s="59"/>
      <c r="H12" s="52">
        <v>10</v>
      </c>
      <c r="I12" s="52"/>
      <c r="J12" s="53"/>
      <c r="K12" s="10"/>
      <c r="L12" s="1"/>
    </row>
    <row r="13" spans="1:12" ht="15" customHeight="1">
      <c r="A13" s="1"/>
      <c r="B13" s="9"/>
      <c r="C13" s="1"/>
      <c r="D13" s="1"/>
      <c r="E13" s="16" t="s">
        <v>7</v>
      </c>
      <c r="F13" s="17"/>
      <c r="G13" s="17"/>
      <c r="H13" s="46">
        <v>1.0789999999999999E-2</v>
      </c>
      <c r="I13" s="46"/>
      <c r="J13" s="47"/>
      <c r="K13" s="10"/>
      <c r="L13" s="1"/>
    </row>
    <row r="14" spans="1:12" ht="15" customHeight="1">
      <c r="A14" s="1"/>
      <c r="B14" s="9"/>
      <c r="C14" s="1"/>
      <c r="D14" s="1"/>
      <c r="E14" s="60" t="s">
        <v>8</v>
      </c>
      <c r="F14" s="61"/>
      <c r="G14" s="61"/>
      <c r="H14" s="54">
        <f>FV(H13,H12*12,H11*-1)</f>
        <v>60821.053132543049</v>
      </c>
      <c r="I14" s="54"/>
      <c r="J14" s="55"/>
      <c r="K14" s="10"/>
      <c r="L14" s="1"/>
    </row>
    <row r="15" spans="1:12" ht="15" customHeight="1">
      <c r="A15" s="1"/>
      <c r="B15" s="9"/>
      <c r="C15" s="1"/>
      <c r="D15" s="1"/>
      <c r="E15" s="62" t="s">
        <v>9</v>
      </c>
      <c r="F15" s="63"/>
      <c r="G15" s="63"/>
      <c r="H15" s="56">
        <f>H14*$H$6</f>
        <v>608.21053132543045</v>
      </c>
      <c r="I15" s="56"/>
      <c r="J15" s="57"/>
      <c r="K15" s="10"/>
      <c r="L15" s="1"/>
    </row>
    <row r="16" spans="1:12" ht="15" customHeight="1">
      <c r="A16" s="1"/>
      <c r="B16" s="9"/>
      <c r="C16" s="1"/>
      <c r="D16" s="1"/>
      <c r="E16" s="1"/>
      <c r="F16" s="1"/>
      <c r="G16" s="1"/>
      <c r="H16" s="1"/>
      <c r="I16" s="1"/>
      <c r="J16" s="1"/>
      <c r="K16" s="10"/>
      <c r="L16" s="1"/>
    </row>
    <row r="17" spans="1:12" ht="15" customHeight="1">
      <c r="A17" s="1"/>
      <c r="B17" s="9"/>
      <c r="C17" s="1"/>
      <c r="D17" s="1"/>
      <c r="E17" s="40" t="s">
        <v>10</v>
      </c>
      <c r="F17" s="41"/>
      <c r="G17" s="41"/>
      <c r="H17" s="41" t="s">
        <v>11</v>
      </c>
      <c r="I17" s="41"/>
      <c r="J17" s="42"/>
      <c r="K17" s="10"/>
      <c r="L17" s="1"/>
    </row>
    <row r="18" spans="1:12" ht="15" customHeight="1">
      <c r="A18" s="1"/>
      <c r="B18" s="9"/>
      <c r="C18" s="1"/>
      <c r="D18" s="1"/>
      <c r="E18" s="43"/>
      <c r="F18" s="44"/>
      <c r="G18" s="44"/>
      <c r="H18" s="44"/>
      <c r="I18" s="44"/>
      <c r="J18" s="45"/>
      <c r="K18" s="10"/>
      <c r="L18" s="1"/>
    </row>
    <row r="19" spans="1:12" ht="15" customHeight="1">
      <c r="A19" s="1"/>
      <c r="B19" s="9"/>
      <c r="C19" s="1"/>
      <c r="D19" s="5">
        <v>2</v>
      </c>
      <c r="E19" s="58" t="s">
        <v>12</v>
      </c>
      <c r="F19" s="59"/>
      <c r="G19" s="14">
        <f>FV($H$13,$D19*12,$H$11*-1)</f>
        <v>6806.9068244113041</v>
      </c>
      <c r="H19" s="64">
        <f>G19*$H$6</f>
        <v>68.069068244113041</v>
      </c>
      <c r="I19" s="64"/>
      <c r="J19" s="65"/>
      <c r="K19" s="10"/>
      <c r="L19" s="1"/>
    </row>
    <row r="20" spans="1:12" ht="15" customHeight="1">
      <c r="A20" s="1"/>
      <c r="B20" s="9"/>
      <c r="C20" s="1"/>
      <c r="D20" s="5">
        <v>5</v>
      </c>
      <c r="E20" s="58" t="s">
        <v>13</v>
      </c>
      <c r="F20" s="59"/>
      <c r="G20" s="14">
        <f t="shared" ref="G20:G23" si="0">FV($H$13,$D20*12,$H$11*-1)</f>
        <v>20944.22849962191</v>
      </c>
      <c r="H20" s="64">
        <f>G20*$H$6</f>
        <v>209.44228499621909</v>
      </c>
      <c r="I20" s="64"/>
      <c r="J20" s="65"/>
      <c r="K20" s="10"/>
      <c r="L20" s="1"/>
    </row>
    <row r="21" spans="1:12" ht="15" customHeight="1">
      <c r="A21" s="1"/>
      <c r="B21" s="9"/>
      <c r="C21" s="1"/>
      <c r="D21" s="5">
        <v>10</v>
      </c>
      <c r="E21" s="58" t="s">
        <v>14</v>
      </c>
      <c r="F21" s="59"/>
      <c r="G21" s="14">
        <f t="shared" si="0"/>
        <v>60821.053132543049</v>
      </c>
      <c r="H21" s="64">
        <f>G21*$H$6</f>
        <v>608.21053132543045</v>
      </c>
      <c r="I21" s="64"/>
      <c r="J21" s="65"/>
      <c r="K21" s="10"/>
      <c r="L21" s="1"/>
    </row>
    <row r="22" spans="1:12" ht="15" customHeight="1">
      <c r="A22" s="1"/>
      <c r="B22" s="9"/>
      <c r="C22" s="1"/>
      <c r="D22" s="5">
        <v>20</v>
      </c>
      <c r="E22" s="58" t="s">
        <v>15</v>
      </c>
      <c r="F22" s="59"/>
      <c r="G22" s="14">
        <f t="shared" si="0"/>
        <v>281299.60002427013</v>
      </c>
      <c r="H22" s="64">
        <f>G22*$H$6</f>
        <v>2812.9960002427015</v>
      </c>
      <c r="I22" s="64"/>
      <c r="J22" s="65"/>
      <c r="K22" s="10"/>
      <c r="L22" s="1"/>
    </row>
    <row r="23" spans="1:12" ht="15" customHeight="1">
      <c r="A23" s="1"/>
      <c r="B23" s="9"/>
      <c r="C23" s="1"/>
      <c r="D23" s="5">
        <v>30</v>
      </c>
      <c r="E23" s="48" t="s">
        <v>16</v>
      </c>
      <c r="F23" s="49"/>
      <c r="G23" s="15">
        <f t="shared" si="0"/>
        <v>1080542.4137511787</v>
      </c>
      <c r="H23" s="66">
        <f>G23*$H$6</f>
        <v>10805.424137511787</v>
      </c>
      <c r="I23" s="66"/>
      <c r="J23" s="67"/>
      <c r="K23" s="10"/>
      <c r="L23" s="1"/>
    </row>
    <row r="24" spans="1:12" ht="15" customHeight="1">
      <c r="A24" s="1"/>
      <c r="B24" s="11"/>
      <c r="C24" s="12"/>
      <c r="D24" s="12"/>
      <c r="E24" s="12"/>
      <c r="F24" s="12"/>
      <c r="G24" s="12"/>
      <c r="H24" s="12"/>
      <c r="I24" s="12"/>
      <c r="J24" s="12"/>
      <c r="K24" s="13"/>
      <c r="L24" s="1"/>
    </row>
    <row r="25" spans="1:12" ht="15"/>
    <row r="26" spans="1:12" ht="15.75">
      <c r="B26" s="71" t="s">
        <v>17</v>
      </c>
      <c r="C26" s="71"/>
      <c r="D26" s="71"/>
      <c r="E26" s="71"/>
      <c r="F26" s="72" t="s">
        <v>18</v>
      </c>
      <c r="G26" s="72"/>
      <c r="H26" s="74"/>
      <c r="I26" s="74"/>
      <c r="J26" s="74"/>
    </row>
    <row r="27" spans="1:12" ht="15.75">
      <c r="B27" s="70" t="s">
        <v>19</v>
      </c>
      <c r="C27" s="70"/>
      <c r="D27" s="70"/>
      <c r="E27" s="70"/>
      <c r="F27" s="73">
        <v>500</v>
      </c>
      <c r="G27" s="73"/>
      <c r="H27" s="75"/>
      <c r="I27" s="75"/>
      <c r="J27" s="75"/>
    </row>
    <row r="28" spans="1:12" ht="15.75">
      <c r="B28" s="30"/>
      <c r="C28" s="30"/>
      <c r="D28" s="30"/>
      <c r="E28" s="30"/>
      <c r="F28" s="30"/>
      <c r="G28" s="30"/>
      <c r="H28" s="30"/>
      <c r="I28" s="30"/>
      <c r="J28" s="30"/>
    </row>
    <row r="29" spans="1:12" ht="15.75">
      <c r="C29" s="32" t="s">
        <v>20</v>
      </c>
      <c r="D29" s="32"/>
      <c r="E29" s="32"/>
      <c r="F29" s="32" t="s">
        <v>21</v>
      </c>
      <c r="G29" s="32"/>
      <c r="H29" s="32" t="s">
        <v>22</v>
      </c>
      <c r="I29" s="32"/>
      <c r="J29" s="32"/>
    </row>
    <row r="30" spans="1:12" ht="15.75">
      <c r="C30" s="33" t="s">
        <v>23</v>
      </c>
      <c r="D30" s="33"/>
      <c r="E30" s="33"/>
      <c r="F30" s="78">
        <f>VLOOKUP($F$26&amp;"-"&amp;C30,'Planilha de Apoio'!$B$3:$E$20,4,FALSE)</f>
        <v>0.5</v>
      </c>
      <c r="G30" s="78"/>
      <c r="H30" s="76">
        <f>F30*$F$27</f>
        <v>250</v>
      </c>
      <c r="I30" s="77"/>
      <c r="J30" s="77"/>
    </row>
    <row r="31" spans="1:12" ht="15.75">
      <c r="C31" s="33" t="s">
        <v>24</v>
      </c>
      <c r="D31" s="33"/>
      <c r="E31" s="33"/>
      <c r="F31" s="78">
        <f>VLOOKUP($F$26&amp;"-"&amp;C31,'Planilha de Apoio'!$B$3:$E$20,4,FALSE)</f>
        <v>0.1</v>
      </c>
      <c r="G31" s="78"/>
      <c r="H31" s="76">
        <f t="shared" ref="H31:H35" si="1">F31*$F$27</f>
        <v>50</v>
      </c>
      <c r="I31" s="77"/>
      <c r="J31" s="77"/>
    </row>
    <row r="32" spans="1:12" ht="15.75">
      <c r="C32" s="33" t="s">
        <v>25</v>
      </c>
      <c r="D32" s="33"/>
      <c r="E32" s="33"/>
      <c r="F32" s="78">
        <f>VLOOKUP($F$26&amp;"-"&amp;C32,'Planilha de Apoio'!$B$3:$E$20,4,FALSE)</f>
        <v>0.05</v>
      </c>
      <c r="G32" s="78"/>
      <c r="H32" s="76">
        <f t="shared" si="1"/>
        <v>25</v>
      </c>
      <c r="I32" s="77"/>
      <c r="J32" s="77"/>
    </row>
    <row r="33" spans="2:10" ht="15.75">
      <c r="C33" s="33" t="s">
        <v>26</v>
      </c>
      <c r="D33" s="33"/>
      <c r="E33" s="33"/>
      <c r="F33" s="78">
        <f>VLOOKUP($F$26&amp;"-"&amp;C33,'Planilha de Apoio'!$B$3:$E$20,4,FALSE)</f>
        <v>0.05</v>
      </c>
      <c r="G33" s="78"/>
      <c r="H33" s="76">
        <f t="shared" si="1"/>
        <v>25</v>
      </c>
      <c r="I33" s="77"/>
      <c r="J33" s="77"/>
    </row>
    <row r="34" spans="2:10" ht="15.75">
      <c r="C34" s="33" t="s">
        <v>27</v>
      </c>
      <c r="D34" s="33"/>
      <c r="E34" s="33"/>
      <c r="F34" s="78">
        <f>VLOOKUP($F$26&amp;"-"&amp;C34,'Planilha de Apoio'!$B$3:$E$20,4,FALSE)</f>
        <v>0.2</v>
      </c>
      <c r="G34" s="78"/>
      <c r="H34" s="76">
        <f t="shared" si="1"/>
        <v>100</v>
      </c>
      <c r="I34" s="77"/>
      <c r="J34" s="77"/>
    </row>
    <row r="35" spans="2:10" ht="15.75">
      <c r="C35" s="33" t="s">
        <v>28</v>
      </c>
      <c r="D35" s="33"/>
      <c r="E35" s="33"/>
      <c r="F35" s="78">
        <f>VLOOKUP($F$26&amp;"-"&amp;C35,'Planilha de Apoio'!$B$3:$E$20,4,FALSE)</f>
        <v>0.1</v>
      </c>
      <c r="G35" s="78"/>
      <c r="H35" s="76">
        <f t="shared" si="1"/>
        <v>50</v>
      </c>
      <c r="I35" s="77"/>
      <c r="J35" s="77"/>
    </row>
    <row r="36" spans="2:10" ht="15.75">
      <c r="C36" s="32" t="s">
        <v>29</v>
      </c>
      <c r="D36" s="32"/>
      <c r="E36" s="32"/>
      <c r="F36" s="31"/>
      <c r="G36" s="31"/>
      <c r="H36" s="79">
        <f>SUM(H30:J35)</f>
        <v>500</v>
      </c>
      <c r="I36" s="79"/>
      <c r="J36" s="79"/>
    </row>
    <row r="37" spans="2:10" ht="15">
      <c r="B37" s="4"/>
      <c r="C37" s="4"/>
      <c r="D37" s="4"/>
      <c r="E37" s="4"/>
    </row>
    <row r="38" spans="2:10" ht="15">
      <c r="B38" s="4"/>
      <c r="C38" s="4"/>
      <c r="D38" s="4"/>
      <c r="E38" s="4"/>
    </row>
    <row r="39" spans="2:10" ht="15">
      <c r="B39" s="4"/>
      <c r="C39" s="4"/>
      <c r="D39" s="4"/>
      <c r="E39" s="4"/>
    </row>
    <row r="40" spans="2:10" ht="15">
      <c r="B40" s="4"/>
      <c r="C40" s="4"/>
      <c r="D40" s="4"/>
      <c r="E40" s="4"/>
    </row>
    <row r="41" spans="2:10" ht="15">
      <c r="B41" s="4"/>
      <c r="C41" s="4"/>
      <c r="D41" s="4"/>
      <c r="E41" s="4"/>
    </row>
    <row r="42" spans="2:10" ht="15">
      <c r="B42" s="4"/>
      <c r="C42" s="4"/>
      <c r="D42" s="4"/>
      <c r="E42" s="4"/>
    </row>
    <row r="43" spans="2:10" ht="15">
      <c r="B43" s="4"/>
      <c r="C43" s="4"/>
      <c r="D43" s="4"/>
      <c r="E43" s="4"/>
    </row>
    <row r="44" spans="2:10" ht="15">
      <c r="B44" s="4"/>
      <c r="C44" s="4"/>
      <c r="D44" s="4"/>
      <c r="E44" s="4"/>
    </row>
    <row r="45" spans="2:10" ht="15">
      <c r="B45" s="4"/>
      <c r="C45" s="4"/>
      <c r="D45" s="4"/>
      <c r="E45" s="4"/>
    </row>
    <row r="46" spans="2:10" ht="15">
      <c r="B46" s="4"/>
      <c r="C46" s="4"/>
      <c r="D46" s="4"/>
      <c r="E46" s="4"/>
    </row>
    <row r="47" spans="2:10" ht="15">
      <c r="B47" s="4"/>
      <c r="C47" s="4"/>
      <c r="D47" s="4"/>
      <c r="E47" s="4"/>
    </row>
    <row r="48" spans="2:10" ht="15">
      <c r="B48" s="4"/>
      <c r="C48" s="4"/>
      <c r="D48" s="4"/>
      <c r="E48" s="4"/>
    </row>
    <row r="49" spans="2:5" ht="15">
      <c r="B49" s="4"/>
      <c r="C49" s="4"/>
      <c r="D49" s="4"/>
      <c r="E49" s="4"/>
    </row>
    <row r="50" spans="2:5" ht="15">
      <c r="B50" s="4"/>
      <c r="C50" s="4"/>
      <c r="D50" s="4"/>
      <c r="E50" s="4"/>
    </row>
    <row r="51" spans="2:5" ht="15" hidden="1"/>
  </sheetData>
  <mergeCells count="58">
    <mergeCell ref="H36:J36"/>
    <mergeCell ref="F35:G35"/>
    <mergeCell ref="F33:G33"/>
    <mergeCell ref="F34:G34"/>
    <mergeCell ref="H33:J33"/>
    <mergeCell ref="H34:J34"/>
    <mergeCell ref="H35:J35"/>
    <mergeCell ref="H29:J29"/>
    <mergeCell ref="H30:J30"/>
    <mergeCell ref="H31:J31"/>
    <mergeCell ref="H32:J32"/>
    <mergeCell ref="F29:G29"/>
    <mergeCell ref="F30:G30"/>
    <mergeCell ref="F31:G31"/>
    <mergeCell ref="F32:G32"/>
    <mergeCell ref="B27:E27"/>
    <mergeCell ref="B26:E26"/>
    <mergeCell ref="F26:G26"/>
    <mergeCell ref="F27:G27"/>
    <mergeCell ref="H26:J26"/>
    <mergeCell ref="H27:J27"/>
    <mergeCell ref="H6:J6"/>
    <mergeCell ref="H5:J5"/>
    <mergeCell ref="E17:G18"/>
    <mergeCell ref="H19:J19"/>
    <mergeCell ref="H17:J18"/>
    <mergeCell ref="E7:G7"/>
    <mergeCell ref="E21:F21"/>
    <mergeCell ref="E22:F22"/>
    <mergeCell ref="H22:J22"/>
    <mergeCell ref="H23:J23"/>
    <mergeCell ref="H7:J7"/>
    <mergeCell ref="H20:J20"/>
    <mergeCell ref="H21:J21"/>
    <mergeCell ref="E3:J4"/>
    <mergeCell ref="E9:J10"/>
    <mergeCell ref="H13:J13"/>
    <mergeCell ref="E23:F23"/>
    <mergeCell ref="H11:J11"/>
    <mergeCell ref="H12:J12"/>
    <mergeCell ref="H14:J14"/>
    <mergeCell ref="H15:J15"/>
    <mergeCell ref="E11:G11"/>
    <mergeCell ref="E12:G12"/>
    <mergeCell ref="E14:G14"/>
    <mergeCell ref="E15:G15"/>
    <mergeCell ref="E19:F19"/>
    <mergeCell ref="E20:F20"/>
    <mergeCell ref="E5:G5"/>
    <mergeCell ref="E6:G6"/>
    <mergeCell ref="C36:E36"/>
    <mergeCell ref="C30:E30"/>
    <mergeCell ref="C29:E29"/>
    <mergeCell ref="C31:E31"/>
    <mergeCell ref="C32:E32"/>
    <mergeCell ref="C33:E33"/>
    <mergeCell ref="C34:E34"/>
    <mergeCell ref="C35:E35"/>
  </mergeCells>
  <dataValidations count="1">
    <dataValidation type="list" allowBlank="1" showInputMessage="1" showErrorMessage="1" sqref="F26 H26" xr:uid="{8F559CAD-0473-4CA6-B355-40566CFC9CBE}">
      <formula1>"AGRESSIVO,CONSERVADOR,MODERADO"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23AA-D201-4082-9113-7E677523D1F8}">
  <sheetPr>
    <tabColor rgb="FFF2C94C"/>
  </sheetPr>
  <dimension ref="B2:M25"/>
  <sheetViews>
    <sheetView workbookViewId="0">
      <selection activeCell="D25" sqref="D25"/>
    </sheetView>
  </sheetViews>
  <sheetFormatPr defaultRowHeight="15"/>
  <cols>
    <col min="1" max="1" width="3.7109375" customWidth="1"/>
    <col min="2" max="2" width="32.85546875" bestFit="1" customWidth="1"/>
    <col min="3" max="3" width="14.7109375" bestFit="1" customWidth="1"/>
    <col min="4" max="4" width="18.42578125" bestFit="1" customWidth="1"/>
    <col min="5" max="5" width="9.140625" style="3"/>
    <col min="6" max="6" width="3.7109375" customWidth="1"/>
  </cols>
  <sheetData>
    <row r="2" spans="2:13">
      <c r="B2" s="27" t="s">
        <v>30</v>
      </c>
      <c r="C2" s="26" t="s">
        <v>17</v>
      </c>
      <c r="D2" s="26" t="s">
        <v>20</v>
      </c>
      <c r="E2" s="26" t="s">
        <v>31</v>
      </c>
      <c r="F2" s="18"/>
      <c r="G2" s="18"/>
      <c r="J2" s="21" t="s">
        <v>31</v>
      </c>
      <c r="K2" s="18"/>
      <c r="L2" s="18"/>
      <c r="M2" s="18"/>
    </row>
    <row r="3" spans="2:13">
      <c r="B3" t="str">
        <f t="shared" ref="B3:B8" si="0">C3&amp;"-"&amp;D3</f>
        <v>AGRESSIVO-PAPEL</v>
      </c>
      <c r="C3" s="20" t="s">
        <v>18</v>
      </c>
      <c r="D3" s="21" t="s">
        <v>23</v>
      </c>
      <c r="E3" s="25">
        <v>0.5</v>
      </c>
      <c r="F3" s="18"/>
      <c r="G3" s="18"/>
      <c r="H3" s="80" t="s">
        <v>32</v>
      </c>
      <c r="I3" s="80"/>
      <c r="J3" s="28">
        <f>VLOOKUP(H3,$B$3:$E$20,4,FALSE)</f>
        <v>0.35</v>
      </c>
      <c r="K3" s="18"/>
      <c r="L3" s="18"/>
      <c r="M3" s="18"/>
    </row>
    <row r="4" spans="2:13">
      <c r="B4" t="str">
        <f t="shared" si="0"/>
        <v>AGRESSIVO-TIJOLO</v>
      </c>
      <c r="C4" s="20" t="s">
        <v>18</v>
      </c>
      <c r="D4" s="21" t="s">
        <v>24</v>
      </c>
      <c r="E4" s="25">
        <v>0.1</v>
      </c>
      <c r="F4" s="18"/>
      <c r="G4" s="18"/>
      <c r="H4" s="18"/>
      <c r="I4" s="18"/>
      <c r="J4" s="18"/>
      <c r="K4" s="18"/>
      <c r="L4" s="18"/>
      <c r="M4" s="18"/>
    </row>
    <row r="5" spans="2:13">
      <c r="B5" t="str">
        <f t="shared" si="0"/>
        <v>AGRESSIVO-HÍBRIDOS</v>
      </c>
      <c r="C5" s="20" t="s">
        <v>18</v>
      </c>
      <c r="D5" s="21" t="s">
        <v>25</v>
      </c>
      <c r="E5" s="25">
        <v>0.05</v>
      </c>
      <c r="F5" s="18"/>
      <c r="G5" s="18"/>
      <c r="H5" s="18"/>
      <c r="I5" s="18"/>
      <c r="J5" s="18"/>
      <c r="K5" s="18"/>
      <c r="L5" s="18"/>
      <c r="M5" s="18"/>
    </row>
    <row r="6" spans="2:13">
      <c r="B6" t="str">
        <f t="shared" si="0"/>
        <v>AGRESSIVO-FOFs</v>
      </c>
      <c r="C6" s="20" t="s">
        <v>18</v>
      </c>
      <c r="D6" s="21" t="s">
        <v>26</v>
      </c>
      <c r="E6" s="25">
        <v>0.05</v>
      </c>
      <c r="F6" s="18"/>
      <c r="G6" s="18"/>
      <c r="H6" s="18"/>
      <c r="I6" s="18"/>
      <c r="J6" s="18"/>
      <c r="K6" s="18"/>
      <c r="L6" s="18"/>
      <c r="M6" s="18"/>
    </row>
    <row r="7" spans="2:13">
      <c r="B7" t="str">
        <f t="shared" si="0"/>
        <v>AGRESSIVO-DESENVOLVIMENTO</v>
      </c>
      <c r="C7" s="20" t="s">
        <v>18</v>
      </c>
      <c r="D7" s="21" t="s">
        <v>27</v>
      </c>
      <c r="E7" s="25">
        <v>0.2</v>
      </c>
      <c r="F7" s="18"/>
      <c r="G7" s="18"/>
      <c r="H7" s="18"/>
      <c r="I7" s="18"/>
      <c r="J7" s="18"/>
      <c r="K7" s="18"/>
      <c r="L7" s="18"/>
      <c r="M7" s="18"/>
    </row>
    <row r="8" spans="2:13">
      <c r="B8" s="2" t="str">
        <f t="shared" si="0"/>
        <v>AGRESSIVO-HOTELARIAS</v>
      </c>
      <c r="C8" s="22" t="s">
        <v>18</v>
      </c>
      <c r="D8" s="23" t="s">
        <v>28</v>
      </c>
      <c r="E8" s="29">
        <v>0.1</v>
      </c>
      <c r="F8" s="18"/>
      <c r="G8" s="18"/>
      <c r="H8" s="18"/>
      <c r="I8" s="18"/>
      <c r="J8" s="18"/>
      <c r="K8" s="18"/>
      <c r="L8" s="18"/>
      <c r="M8" s="18"/>
    </row>
    <row r="9" spans="2:13">
      <c r="B9" t="str">
        <f>C9&amp;"-"&amp;D9</f>
        <v>CONSERVADOR-PAPEL</v>
      </c>
      <c r="C9" t="s">
        <v>33</v>
      </c>
      <c r="D9" s="21" t="s">
        <v>23</v>
      </c>
      <c r="E9" s="19">
        <v>0.3</v>
      </c>
      <c r="F9" s="18"/>
      <c r="G9" s="18"/>
      <c r="H9" s="18"/>
      <c r="I9" s="18"/>
      <c r="J9" s="18"/>
      <c r="K9" s="18"/>
      <c r="L9" s="18"/>
      <c r="M9" s="18"/>
    </row>
    <row r="10" spans="2:13">
      <c r="B10" t="str">
        <f t="shared" ref="B10:B20" si="1">C10&amp;"-"&amp;D10</f>
        <v>CONSERVADOR-TIJOLO</v>
      </c>
      <c r="C10" t="s">
        <v>33</v>
      </c>
      <c r="D10" s="21" t="s">
        <v>24</v>
      </c>
      <c r="E10" s="19">
        <v>0.5</v>
      </c>
      <c r="F10" s="18"/>
      <c r="G10" s="18"/>
      <c r="H10" s="18"/>
      <c r="I10" s="18"/>
      <c r="J10" s="18"/>
      <c r="K10" s="18"/>
      <c r="L10" s="18"/>
      <c r="M10" s="18"/>
    </row>
    <row r="11" spans="2:13">
      <c r="B11" t="str">
        <f t="shared" si="1"/>
        <v>CONSERVADOR-HÍBRIDOS</v>
      </c>
      <c r="C11" t="s">
        <v>33</v>
      </c>
      <c r="D11" s="21" t="s">
        <v>25</v>
      </c>
      <c r="E11" s="19">
        <v>0.1</v>
      </c>
      <c r="F11" s="18"/>
      <c r="G11" s="18"/>
      <c r="H11" s="18"/>
      <c r="I11" s="18"/>
      <c r="J11" s="18"/>
      <c r="K11" s="18"/>
      <c r="L11" s="18"/>
      <c r="M11" s="18"/>
    </row>
    <row r="12" spans="2:13">
      <c r="B12" t="str">
        <f t="shared" si="1"/>
        <v>CONSERVADOR-FOFs</v>
      </c>
      <c r="C12" t="s">
        <v>33</v>
      </c>
      <c r="D12" s="21" t="s">
        <v>26</v>
      </c>
      <c r="E12" s="19">
        <v>0.1</v>
      </c>
      <c r="F12" s="18"/>
      <c r="G12" s="18"/>
      <c r="H12" s="18"/>
      <c r="I12" s="18"/>
      <c r="J12" s="18"/>
      <c r="K12" s="18"/>
      <c r="L12" s="18"/>
      <c r="M12" s="18"/>
    </row>
    <row r="13" spans="2:13">
      <c r="B13" t="str">
        <f t="shared" si="1"/>
        <v>CONSERVADOR-DESENVOLVIMENTO</v>
      </c>
      <c r="C13" t="s">
        <v>33</v>
      </c>
      <c r="D13" s="21" t="s">
        <v>27</v>
      </c>
      <c r="E13" s="19">
        <v>0</v>
      </c>
      <c r="F13" s="18"/>
      <c r="G13" s="18"/>
      <c r="H13" s="18"/>
      <c r="I13" s="18"/>
      <c r="J13" s="18"/>
      <c r="K13" s="18"/>
      <c r="L13" s="18"/>
      <c r="M13" s="18"/>
    </row>
    <row r="14" spans="2:13">
      <c r="B14" s="2" t="str">
        <f t="shared" si="1"/>
        <v>CONSERVADOR-HOTELARIAS</v>
      </c>
      <c r="C14" s="2" t="s">
        <v>33</v>
      </c>
      <c r="D14" s="23" t="s">
        <v>28</v>
      </c>
      <c r="E14" s="24">
        <v>0</v>
      </c>
      <c r="F14" s="18"/>
      <c r="G14" s="18"/>
      <c r="H14" s="18"/>
      <c r="I14" s="18"/>
      <c r="J14" s="18"/>
      <c r="K14" s="18"/>
      <c r="L14" s="18"/>
      <c r="M14" s="18"/>
    </row>
    <row r="15" spans="2:13">
      <c r="B15" t="str">
        <f t="shared" si="1"/>
        <v>MODERADO-PAPEL</v>
      </c>
      <c r="C15" t="s">
        <v>34</v>
      </c>
      <c r="D15" s="21" t="s">
        <v>23</v>
      </c>
      <c r="E15" s="19">
        <v>0.32</v>
      </c>
    </row>
    <row r="16" spans="2:13">
      <c r="B16" t="str">
        <f t="shared" si="1"/>
        <v>MODERADO-TIJOLO</v>
      </c>
      <c r="C16" t="s">
        <v>34</v>
      </c>
      <c r="D16" s="21" t="s">
        <v>24</v>
      </c>
      <c r="E16" s="19">
        <v>0.35</v>
      </c>
    </row>
    <row r="17" spans="2:5">
      <c r="B17" t="str">
        <f t="shared" si="1"/>
        <v>MODERADO-HÍBRIDOS</v>
      </c>
      <c r="C17" t="s">
        <v>34</v>
      </c>
      <c r="D17" s="21" t="s">
        <v>25</v>
      </c>
      <c r="E17" s="19">
        <v>0.08</v>
      </c>
    </row>
    <row r="18" spans="2:5">
      <c r="B18" t="str">
        <f t="shared" si="1"/>
        <v>MODERADO-FOFs</v>
      </c>
      <c r="C18" t="s">
        <v>34</v>
      </c>
      <c r="D18" s="21" t="s">
        <v>26</v>
      </c>
      <c r="E18" s="19">
        <v>0.05</v>
      </c>
    </row>
    <row r="19" spans="2:5">
      <c r="B19" t="str">
        <f t="shared" si="1"/>
        <v>MODERADO-DESENVOLVIMENTO</v>
      </c>
      <c r="C19" t="s">
        <v>34</v>
      </c>
      <c r="D19" s="21" t="s">
        <v>27</v>
      </c>
      <c r="E19" s="19">
        <v>0.1</v>
      </c>
    </row>
    <row r="20" spans="2:5">
      <c r="B20" t="str">
        <f t="shared" si="1"/>
        <v>MODERADO-HOTELARIAS</v>
      </c>
      <c r="C20" t="s">
        <v>34</v>
      </c>
      <c r="D20" s="21" t="s">
        <v>28</v>
      </c>
      <c r="E20" s="19">
        <v>0.1</v>
      </c>
    </row>
    <row r="24" spans="2:5">
      <c r="C24" s="1"/>
      <c r="E24" s="21"/>
    </row>
    <row r="25" spans="2:5">
      <c r="C25" s="1"/>
      <c r="E25" s="21"/>
    </row>
  </sheetData>
  <mergeCells count="1"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2025-06-04T04:44:13Z</dcterms:created>
  <dcterms:modified xsi:type="dcterms:W3CDTF">2025-06-09T22:54:53Z</dcterms:modified>
  <cp:category/>
  <cp:contentStatus/>
</cp:coreProperties>
</file>