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tfd054it0154\Desktop\"/>
    </mc:Choice>
  </mc:AlternateContent>
  <bookViews>
    <workbookView xWindow="2850" yWindow="1140" windowWidth="12510" windowHeight="6020"/>
  </bookViews>
  <sheets>
    <sheet name="Arkusz3" sheetId="1" r:id="rId1"/>
    <sheet name="Arkusz3 (2)" sheetId="2" r:id="rId2"/>
  </sheets>
  <externalReferences>
    <externalReference r:id="rId3"/>
    <externalReference r:id="rId4"/>
    <externalReference r:id="rId5"/>
  </externalReferences>
  <definedNames>
    <definedName name="_AUS131" localSheetId="1">#REF!</definedName>
    <definedName name="_AUS131">#REF!</definedName>
    <definedName name="_AUS136" localSheetId="1">#REF!</definedName>
    <definedName name="_AUS136">#REF!</definedName>
    <definedName name="_AUS151" localSheetId="1">#REF!</definedName>
    <definedName name="_AUS151">#REF!</definedName>
    <definedName name="_AUS153" localSheetId="1">#REF!</definedName>
    <definedName name="_AUS153">#REF!</definedName>
    <definedName name="_AUS155" localSheetId="1">#REF!</definedName>
    <definedName name="_AUS155">#REF!</definedName>
    <definedName name="_AUS231" localSheetId="1">#REF!</definedName>
    <definedName name="_AUS231">#REF!</definedName>
    <definedName name="_AUS239" localSheetId="1">#REF!</definedName>
    <definedName name="_AUS239">#REF!</definedName>
    <definedName name="_AUS245" localSheetId="1">#REF!</definedName>
    <definedName name="_AUS245">#REF!</definedName>
    <definedName name="_AUS249" localSheetId="1">#REF!</definedName>
    <definedName name="_AUS249">#REF!</definedName>
    <definedName name="_mon1" localSheetId="1">#REF!</definedName>
    <definedName name="_mon1">#REF!</definedName>
    <definedName name="_mon2" localSheetId="1">#REF!</definedName>
    <definedName name="_mon2">#REF!</definedName>
    <definedName name="_mon3" localSheetId="1">#REF!</definedName>
    <definedName name="_mon3">#REF!</definedName>
    <definedName name="_sum220" localSheetId="1">#REF!</definedName>
    <definedName name="_sum220">#REF!</definedName>
    <definedName name="a">[1]!m_136_dr.Makro2</definedName>
    <definedName name="aaa" localSheetId="1">[2]!Eingabemaske.Makro7</definedName>
    <definedName name="aaa">[2]!Eingabemaske.Makro7</definedName>
    <definedName name="aaa\">[1]!aaa\</definedName>
    <definedName name="alle" localSheetId="1">#REF!</definedName>
    <definedName name="alle">#REF!</definedName>
    <definedName name="allekst" localSheetId="1">#REF!</definedName>
    <definedName name="allekst">#REF!</definedName>
    <definedName name="auftr" localSheetId="1">#REF!</definedName>
    <definedName name="auftr">#REF!</definedName>
    <definedName name="auftrg" localSheetId="1">#REF!</definedName>
    <definedName name="auftrg">#REF!</definedName>
    <definedName name="bbbb" localSheetId="1">#REF!</definedName>
    <definedName name="bbbb">#REF!</definedName>
    <definedName name="bozenabukata" localSheetId="1">[2]!Eingabemaske.Makro7</definedName>
    <definedName name="bozenabukata">[2]!Eingabemaske.Makro7</definedName>
    <definedName name="Eingabemaske.Makro7" localSheetId="1">[2]!Eingabemaske.Makro7</definedName>
    <definedName name="Eingabemaske.Makro7">[2]!Eingabemaske.Makro7</definedName>
    <definedName name="hh">[1]!m_136_dr.Makro2</definedName>
    <definedName name="m_136_dr.Makro2">[1]!_xlbgnm.AUS231</definedName>
    <definedName name="Makro1">[1]!m_136_dr.Makro2</definedName>
    <definedName name="Makro2">[1]!Makro2</definedName>
    <definedName name="Makro3">[1]!Makro3</definedName>
    <definedName name="Makro4">[1]!Makro4</definedName>
    <definedName name="makro44" localSheetId="1">[2]!Eingabemaske.Makro7</definedName>
    <definedName name="makro44">[2]!Eingabemaske.Makro7</definedName>
    <definedName name="makro45" localSheetId="1">[2]!Eingabemaske.Makro7</definedName>
    <definedName name="makro45">[2]!Eingabemaske.Makro7</definedName>
    <definedName name="Makro5">[1]!Makro5</definedName>
    <definedName name="n">[1]!n</definedName>
    <definedName name="_xlnm.Print_Area" localSheetId="0">Arkusz3!$A$1:$M$19</definedName>
    <definedName name="_xlnm.Print_Area" localSheetId="1">'Arkusz3 (2)'!$A$1:$P$15</definedName>
    <definedName name="pmmt" localSheetId="1">#REF!</definedName>
    <definedName name="pmmt">#REF!</definedName>
    <definedName name="stamm1" localSheetId="1">#REF!</definedName>
    <definedName name="stamm1">#REF!</definedName>
    <definedName name="summ" localSheetId="1">#REF!</definedName>
    <definedName name="summ">#REF!</definedName>
    <definedName name="uyuu">[1]!uyuu</definedName>
    <definedName name="xxxxx" localSheetId="1">#REF!</definedName>
    <definedName name="xxxxx">#REF!</definedName>
    <definedName name="ZZZ" localSheetId="1">[2]!Eingabemaske.Makro7</definedName>
    <definedName name="ZZZ">[2]!Eingabemaske.Makro7</definedName>
  </definedNames>
  <calcPr calcId="152511"/>
</workbook>
</file>

<file path=xl/calcChain.xml><?xml version="1.0" encoding="utf-8"?>
<calcChain xmlns="http://schemas.openxmlformats.org/spreadsheetml/2006/main">
  <c r="B3" i="1" l="1"/>
  <c r="J18" i="1" s="1"/>
  <c r="J16" i="1" l="1"/>
  <c r="J17" i="1"/>
  <c r="J14" i="1"/>
  <c r="J15" i="1"/>
  <c r="I18" i="1"/>
  <c r="I17" i="1"/>
  <c r="I15" i="1"/>
  <c r="I16" i="1"/>
  <c r="I14" i="1"/>
  <c r="G15" i="1"/>
  <c r="F15" i="1"/>
  <c r="F17" i="1"/>
  <c r="F18" i="1"/>
  <c r="F16" i="1"/>
  <c r="D18" i="1"/>
  <c r="F14" i="1"/>
  <c r="D16" i="1"/>
  <c r="D17" i="1"/>
  <c r="D14" i="1"/>
  <c r="D15" i="1"/>
  <c r="C17" i="1"/>
  <c r="C18" i="1"/>
  <c r="C15" i="1"/>
  <c r="C16" i="1"/>
  <c r="M10" i="1"/>
  <c r="C14" i="1"/>
  <c r="M8" i="1"/>
  <c r="M9" i="1"/>
  <c r="M6" i="1"/>
  <c r="M7" i="1"/>
  <c r="L9" i="1"/>
  <c r="L10" i="1"/>
  <c r="L7" i="1"/>
  <c r="L8" i="1"/>
  <c r="J10" i="1"/>
  <c r="L6" i="1"/>
  <c r="J8" i="1"/>
  <c r="J9" i="1"/>
  <c r="J6" i="1"/>
  <c r="J7" i="1"/>
  <c r="I10" i="1"/>
  <c r="I8" i="1"/>
  <c r="I9" i="1"/>
  <c r="I6" i="1"/>
  <c r="I7" i="1"/>
  <c r="G9" i="1"/>
  <c r="G10" i="1"/>
  <c r="G7" i="1"/>
  <c r="G8" i="1"/>
  <c r="F10" i="1"/>
  <c r="G6" i="1"/>
  <c r="F8" i="1"/>
  <c r="F9" i="1"/>
  <c r="F6" i="1"/>
  <c r="F7" i="1"/>
  <c r="D9" i="1"/>
  <c r="D10" i="1"/>
  <c r="D7" i="1"/>
  <c r="D8" i="1"/>
  <c r="C10" i="1"/>
  <c r="D6" i="1"/>
  <c r="C8" i="1"/>
  <c r="C9" i="1"/>
  <c r="C6" i="1"/>
  <c r="C7" i="1"/>
  <c r="G17" i="1"/>
  <c r="G18" i="1"/>
  <c r="G16" i="1"/>
  <c r="G14" i="1"/>
  <c r="B3" i="2"/>
</calcChain>
</file>

<file path=xl/sharedStrings.xml><?xml version="1.0" encoding="utf-8"?>
<sst xmlns="http://schemas.openxmlformats.org/spreadsheetml/2006/main" count="91" uniqueCount="16">
  <si>
    <t>CEL</t>
  </si>
  <si>
    <t>VS1</t>
  </si>
  <si>
    <t>VS2</t>
  </si>
  <si>
    <t>VS3</t>
  </si>
  <si>
    <t>VS4</t>
  </si>
  <si>
    <t>LISC</t>
  </si>
  <si>
    <t>MISSER</t>
  </si>
  <si>
    <t>NAJSTARSZE ZAM</t>
  </si>
  <si>
    <t>LB</t>
  </si>
  <si>
    <t>OPÓŹNIONE LINIE</t>
  </si>
  <si>
    <t>DZIŚ</t>
  </si>
  <si>
    <t>WCZORAJ</t>
  </si>
  <si>
    <t>poprzedni dzień roboczy</t>
  </si>
  <si>
    <t>VS5</t>
  </si>
  <si>
    <t>VS9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</si>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</sst>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0.0"/>
  </numFmts>
  <fonts count="27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name val="Arial"/>
      <family val="2"/>
      <charset val="238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Arial CE"/>
      <charset val="238"/>
    </font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sz val="8"/>
      <name val="Arial"/>
      <family val="2"/>
    </font>
    <font>
      <sz val="9"/>
      <name val="Tahoma"/>
      <family val="2"/>
      <charset val="238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1"/>
      <color theme="1"/>
      <name val="Czcionka tekstu podstawowego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21" borderId="0" applyNumberFormat="0" applyBorder="0" applyAlignment="0" applyProtection="0"/>
    <xf numFmtId="0" fontId="13" fillId="0" borderId="0"/>
    <xf numFmtId="0" fontId="7" fillId="0" borderId="0"/>
    <xf numFmtId="0" fontId="1" fillId="0" borderId="0"/>
    <xf numFmtId="0" fontId="7" fillId="0" borderId="0">
      <alignment wrapText="1"/>
    </xf>
    <xf numFmtId="0" fontId="14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3" fillId="22" borderId="4" applyNumberFormat="0" applyFont="0" applyAlignment="0" applyProtection="0"/>
    <xf numFmtId="9" fontId="7" fillId="0" borderId="0" applyFont="0" applyFill="0" applyBorder="0" applyAlignment="0" applyProtection="0"/>
    <xf numFmtId="0" fontId="16" fillId="3" borderId="0" applyNumberFormat="0" applyBorder="0" applyAlignment="0" applyProtection="0"/>
    <xf numFmtId="0" fontId="17" fillId="0" borderId="0"/>
    <xf numFmtId="0" fontId="18" fillId="0" borderId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5" fillId="23" borderId="9" applyNumberFormat="0" applyAlignment="0" applyProtection="0"/>
  </cellStyleXfs>
  <cellXfs count="20">
    <xf numFmtId="0" fontId="0" fillId="0" borderId="0" xfId="0"/>
    <xf numFmtId="165" fontId="0" fillId="0" borderId="10" xfId="1" applyNumberFormat="1" applyFont="1" applyBorder="1"/>
    <xf numFmtId="0" fontId="0" fillId="0" borderId="10" xfId="0" applyBorder="1"/>
    <xf numFmtId="1" fontId="0" fillId="0" borderId="10" xfId="1" applyNumberFormat="1" applyFont="1" applyBorder="1"/>
    <xf numFmtId="0" fontId="0" fillId="24" borderId="10" xfId="0" applyFill="1" applyBorder="1"/>
    <xf numFmtId="14" fontId="26" fillId="0" borderId="10" xfId="0" applyNumberFormat="1" applyFont="1" applyBorder="1"/>
    <xf numFmtId="166" fontId="0" fillId="0" borderId="10" xfId="1" applyNumberFormat="1" applyFont="1" applyBorder="1"/>
    <xf numFmtId="0" fontId="0" fillId="0" borderId="0" xfId="0" applyBorder="1"/>
    <xf numFmtId="14" fontId="0" fillId="0" borderId="0" xfId="0" applyNumberFormat="1" applyBorder="1"/>
    <xf numFmtId="0" fontId="26" fillId="0" borderId="10" xfId="0" applyFont="1" applyBorder="1"/>
    <xf numFmtId="0" fontId="0" fillId="0" borderId="10" xfId="0" applyFill="1" applyBorder="1"/>
    <xf numFmtId="166" fontId="0" fillId="0" borderId="10" xfId="0" applyNumberFormat="1" applyFill="1" applyBorder="1"/>
    <xf numFmtId="0" fontId="26" fillId="0" borderId="11" xfId="0" applyFont="1" applyBorder="1"/>
    <xf numFmtId="14" fontId="0" fillId="0" borderId="10" xfId="0" applyNumberFormat="1" applyBorder="1"/>
    <xf numFmtId="1" fontId="0" fillId="25" borderId="10" xfId="1" applyNumberFormat="1" applyFont="1" applyFill="1" applyBorder="1"/>
    <xf numFmtId="165" fontId="0" fillId="0" borderId="10" xfId="0" applyNumberFormat="1" applyBorder="1"/>
    <xf numFmtId="0" fontId="0" fillId="26" borderId="0" xfId="0" applyFill="1"/>
    <xf numFmtId="166" fontId="0" fillId="26" borderId="10" xfId="1" applyNumberFormat="1" applyFont="1" applyFill="1" applyBorder="1"/>
    <xf numFmtId="14" fontId="26" fillId="0" borderId="10" xfId="0" applyNumberFormat="1" applyFont="1" applyFill="1" applyBorder="1"/>
    <xf numFmtId="9" fontId="0" fillId="0" borderId="10" xfId="1" applyFont="1" applyBorder="1"/>
  </cellXfs>
  <cellStyles count="65">
    <cellStyle name="20% - Akzent1" xfId="2"/>
    <cellStyle name="20% - Akzent2" xfId="3"/>
    <cellStyle name="20% - Akzent3" xfId="4"/>
    <cellStyle name="20% - Akzent4" xfId="5"/>
    <cellStyle name="20% - Akzent5" xfId="6"/>
    <cellStyle name="20% - Akzent6" xfId="7"/>
    <cellStyle name="40% - Akzent1" xfId="8"/>
    <cellStyle name="40% - Akzent2" xfId="9"/>
    <cellStyle name="40% - Akzent3" xfId="10"/>
    <cellStyle name="40% - Akzent4" xfId="11"/>
    <cellStyle name="40% - Akzent5" xfId="12"/>
    <cellStyle name="40% - Akzent6" xfId="13"/>
    <cellStyle name="60% - Akzent1" xfId="14"/>
    <cellStyle name="60% - Akzent2" xfId="15"/>
    <cellStyle name="60% - Akzent3" xfId="16"/>
    <cellStyle name="60% - Akzent4" xfId="17"/>
    <cellStyle name="60% - Akzent5" xfId="18"/>
    <cellStyle name="60% - Akzent6" xfId="19"/>
    <cellStyle name="Akzent1" xfId="20"/>
    <cellStyle name="Akzent2" xfId="21"/>
    <cellStyle name="Akzent3" xfId="22"/>
    <cellStyle name="Akzent4" xfId="23"/>
    <cellStyle name="Akzent5" xfId="24"/>
    <cellStyle name="Akzent6" xfId="25"/>
    <cellStyle name="Ausgabe" xfId="26"/>
    <cellStyle name="Berechnung" xfId="27"/>
    <cellStyle name="Comma [0]" xfId="28"/>
    <cellStyle name="Currency [0]" xfId="29"/>
    <cellStyle name="Dziesiętny 2" xfId="30"/>
    <cellStyle name="Eingabe" xfId="31"/>
    <cellStyle name="Ergebnis" xfId="32"/>
    <cellStyle name="Erklärender Text" xfId="33"/>
    <cellStyle name="Gut" xfId="34"/>
    <cellStyle name="Neutral" xfId="35"/>
    <cellStyle name="Normal 2" xfId="36"/>
    <cellStyle name="Normalny" xfId="0" builtinId="0"/>
    <cellStyle name="Normalny 10" xfId="37"/>
    <cellStyle name="Normalny 11" xfId="38"/>
    <cellStyle name="Normalny 2" xfId="39"/>
    <cellStyle name="Normalny 2 2" xfId="40"/>
    <cellStyle name="Normalny 2 3" xfId="41"/>
    <cellStyle name="Normalny 2_sierpień 2010" xfId="42"/>
    <cellStyle name="Normalny 3" xfId="43"/>
    <cellStyle name="Normalny 3 2" xfId="44"/>
    <cellStyle name="Normalny 4" xfId="45"/>
    <cellStyle name="Normalny 5" xfId="46"/>
    <cellStyle name="Normalny 6" xfId="47"/>
    <cellStyle name="Normalny 7" xfId="48"/>
    <cellStyle name="Normalny 8" xfId="49"/>
    <cellStyle name="Normalny 8 2" xfId="50"/>
    <cellStyle name="Normalny 9" xfId="51"/>
    <cellStyle name="Notiz" xfId="52"/>
    <cellStyle name="Procentowy" xfId="1" builtinId="5"/>
    <cellStyle name="Procentowy 2" xfId="53"/>
    <cellStyle name="Schlecht" xfId="54"/>
    <cellStyle name="Standard 2" xfId="55"/>
    <cellStyle name="Standard_1400 1401" xfId="56"/>
    <cellStyle name="Überschrift" xfId="57"/>
    <cellStyle name="Überschrift 1" xfId="58"/>
    <cellStyle name="Überschrift 2" xfId="59"/>
    <cellStyle name="Überschrift 3" xfId="60"/>
    <cellStyle name="Überschrift 4" xfId="61"/>
    <cellStyle name="Verknüpfte Zelle" xfId="62"/>
    <cellStyle name="Warnender Text" xfId="63"/>
    <cellStyle name="Zelle überprüfen" xfId="64"/>
  </cellStyles>
  <dxfs count="14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72.230\parker\Plan_Zak_Log\Monika%20Mi&#347;kiewicz\raport%20niezgodno&#347;ci%2012%20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FD044F01\Network\TAVDaten\MOABSCHL\JAN\wartgs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lan_Zak_Log\Planowanie\SERWIS\Output%20Siechnice\OUTPUT%20SIECHNICE%202014\Output%20SIE%20VS%202017_AKTUALN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opt22"/>
      <sheetName val="dane opt21"/>
      <sheetName val="VS"/>
      <sheetName val="141210"/>
      <sheetName val="211210"/>
      <sheetName val="120111"/>
      <sheetName val="240111"/>
      <sheetName val="Arkusz3"/>
      <sheetName val="raport niezgodności 12 2010"/>
      <sheetName val="Arkusz2"/>
      <sheetName val="Tabelle1"/>
    </sheetNames>
    <definedNames>
      <definedName name="aaa\" refersTo="#ADR!"/>
      <definedName name="_xlbgnm.AUS231" refersTo="#ADR!"/>
      <definedName name="m_136_dr.Makro2" refersTo="#ADR!"/>
      <definedName name="Makro2" refersTo="#ADR!"/>
      <definedName name="Makro3" refersTo="#ADR!"/>
      <definedName name="Makro4" refersTo="#ADR!"/>
      <definedName name="Makro5" refersTo="#ADR!"/>
      <definedName name="n" refersTo="#ADR!"/>
      <definedName name="uyuu" refersTo="#ADR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tgs30"/>
    </sheetNames>
    <definedNames>
      <definedName name="Eingabemaske.Makro7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"/>
      <sheetName val="DAILY_OUTPUT"/>
      <sheetName val="tabela_BDE"/>
      <sheetName val="MONTAŻ_1_4"/>
      <sheetName val="MONTAŻ_VS9"/>
      <sheetName val="MN_ITEM001 (3)"/>
      <sheetName val="Planner No."/>
      <sheetName val="BDE440"/>
      <sheetName val="montaz"/>
      <sheetName val="xx"/>
      <sheetName val="BB_MONTAZ9"/>
      <sheetName val="LISC &amp; PPT &amp; Oldest orders"/>
      <sheetName val="Tabela_outprod"/>
      <sheetName val="BB_OUTPRO"/>
      <sheetName val="xx_piv"/>
      <sheetName val="montaz_piv"/>
      <sheetName val="kalendarz"/>
      <sheetName val="production_target"/>
      <sheetName val="Zespoły_new"/>
      <sheetName val="SS_CNC"/>
      <sheetName val="transfer"/>
    </sheetNames>
    <sheetDataSet>
      <sheetData sheetId="0"/>
      <sheetData sheetId="1">
        <row r="4">
          <cell r="H4" t="str">
            <v>09.2014</v>
          </cell>
          <cell r="I4" t="str">
            <v>10.2014</v>
          </cell>
          <cell r="J4" t="str">
            <v>11.2014</v>
          </cell>
          <cell r="K4" t="str">
            <v>12.2014</v>
          </cell>
          <cell r="L4" t="str">
            <v>01.2015</v>
          </cell>
          <cell r="M4" t="str">
            <v>02.2015</v>
          </cell>
          <cell r="N4" t="str">
            <v>03.2015</v>
          </cell>
          <cell r="O4" t="str">
            <v>04.2015</v>
          </cell>
          <cell r="P4" t="str">
            <v>05.2015</v>
          </cell>
          <cell r="Q4" t="str">
            <v>06.2015</v>
          </cell>
          <cell r="R4" t="str">
            <v>07.2015</v>
          </cell>
          <cell r="S4" t="str">
            <v>08.2015</v>
          </cell>
          <cell r="T4" t="str">
            <v>09.2015</v>
          </cell>
          <cell r="U4" t="str">
            <v>10.2015</v>
          </cell>
          <cell r="V4" t="str">
            <v>11.2015</v>
          </cell>
          <cell r="W4" t="str">
            <v>12.2015</v>
          </cell>
          <cell r="X4" t="str">
            <v>01.2016</v>
          </cell>
          <cell r="Y4" t="str">
            <v>02.2016</v>
          </cell>
          <cell r="Z4" t="str">
            <v>03.2016</v>
          </cell>
          <cell r="AA4" t="str">
            <v>04.2016</v>
          </cell>
          <cell r="AB4" t="str">
            <v>05.2016</v>
          </cell>
          <cell r="AC4" t="str">
            <v>06.2016</v>
          </cell>
          <cell r="AD4" t="str">
            <v>07.2016</v>
          </cell>
          <cell r="AE4" t="str">
            <v>08.2016</v>
          </cell>
          <cell r="AF4" t="str">
            <v>09.2016</v>
          </cell>
          <cell r="AG4" t="str">
            <v>10.2016</v>
          </cell>
          <cell r="AH4" t="str">
            <v>11.2016</v>
          </cell>
          <cell r="AI4" t="str">
            <v>12.2016</v>
          </cell>
          <cell r="AJ4" t="str">
            <v>01.2017</v>
          </cell>
          <cell r="AK4" t="str">
            <v>02.2017</v>
          </cell>
          <cell r="AL4" t="str">
            <v>03.2017</v>
          </cell>
          <cell r="AM4" t="str">
            <v>04.2017</v>
          </cell>
          <cell r="AN4" t="str">
            <v>05.2017</v>
          </cell>
          <cell r="AO4" t="str">
            <v>06.2017</v>
          </cell>
          <cell r="AP4" t="str">
            <v>07.2017</v>
          </cell>
          <cell r="AQ4" t="str">
            <v>08.2017</v>
          </cell>
          <cell r="AR4">
            <v>42979</v>
          </cell>
          <cell r="AS4">
            <v>42980</v>
          </cell>
          <cell r="AT4">
            <v>42981</v>
          </cell>
          <cell r="AU4">
            <v>42982</v>
          </cell>
          <cell r="AV4">
            <v>42983</v>
          </cell>
          <cell r="AW4">
            <v>42984</v>
          </cell>
          <cell r="AX4">
            <v>42985</v>
          </cell>
          <cell r="AY4">
            <v>42986</v>
          </cell>
          <cell r="AZ4">
            <v>42987</v>
          </cell>
          <cell r="BA4">
            <v>42988</v>
          </cell>
          <cell r="BB4">
            <v>42989</v>
          </cell>
          <cell r="BC4">
            <v>42990</v>
          </cell>
          <cell r="BD4">
            <v>42991</v>
          </cell>
          <cell r="BE4">
            <v>42992</v>
          </cell>
          <cell r="BF4">
            <v>42993</v>
          </cell>
          <cell r="BG4">
            <v>42994</v>
          </cell>
          <cell r="BH4">
            <v>42995</v>
          </cell>
          <cell r="BI4">
            <v>42996</v>
          </cell>
          <cell r="BJ4">
            <v>42997</v>
          </cell>
          <cell r="BK4">
            <v>42998</v>
          </cell>
          <cell r="BL4">
            <v>42999</v>
          </cell>
          <cell r="BM4">
            <v>43000</v>
          </cell>
          <cell r="BN4">
            <v>43001</v>
          </cell>
          <cell r="BO4">
            <v>43002</v>
          </cell>
          <cell r="BP4">
            <v>43003</v>
          </cell>
          <cell r="BQ4">
            <v>43004</v>
          </cell>
          <cell r="BR4">
            <v>43005</v>
          </cell>
          <cell r="BS4">
            <v>43006</v>
          </cell>
          <cell r="BT4">
            <v>43007</v>
          </cell>
          <cell r="BU4">
            <v>43008</v>
          </cell>
          <cell r="BV4">
            <v>43009</v>
          </cell>
          <cell r="BW4" t="str">
            <v>Wrzesień</v>
          </cell>
          <cell r="BX4" t="str">
            <v>Wrzesień</v>
          </cell>
          <cell r="BY4" t="str">
            <v>Wrzesień</v>
          </cell>
          <cell r="CA4">
            <v>1</v>
          </cell>
          <cell r="CB4">
            <v>44</v>
          </cell>
          <cell r="CC4" t="str">
            <v>nr pierwszej kolumny w miesiącu (01.08.2017)</v>
          </cell>
        </row>
        <row r="5">
          <cell r="H5" t="str">
            <v>Wrzesień</v>
          </cell>
          <cell r="I5" t="str">
            <v>Październik</v>
          </cell>
          <cell r="J5" t="str">
            <v>Listopad</v>
          </cell>
          <cell r="K5" t="str">
            <v>Grudzień</v>
          </cell>
          <cell r="L5" t="str">
            <v>Styczeń</v>
          </cell>
          <cell r="M5" t="str">
            <v>Luty</v>
          </cell>
          <cell r="N5" t="str">
            <v>Marzec</v>
          </cell>
          <cell r="O5" t="str">
            <v>Kwiecień</v>
          </cell>
          <cell r="P5" t="str">
            <v>Maj</v>
          </cell>
          <cell r="Q5" t="str">
            <v>Czerwiec</v>
          </cell>
          <cell r="R5" t="str">
            <v>Lipiec</v>
          </cell>
          <cell r="S5" t="str">
            <v>Sierpień</v>
          </cell>
          <cell r="T5" t="str">
            <v>Wrzesień</v>
          </cell>
          <cell r="U5" t="str">
            <v>Październik</v>
          </cell>
          <cell r="V5" t="str">
            <v>Listopad</v>
          </cell>
          <cell r="W5" t="str">
            <v>Grudzień</v>
          </cell>
          <cell r="X5" t="str">
            <v>Styczeń</v>
          </cell>
          <cell r="Y5" t="str">
            <v>Luty</v>
          </cell>
          <cell r="Z5" t="str">
            <v>Marzec</v>
          </cell>
          <cell r="AA5" t="str">
            <v>Kwiecień</v>
          </cell>
          <cell r="AB5" t="str">
            <v>Maj</v>
          </cell>
          <cell r="AC5" t="str">
            <v>Czerwiec</v>
          </cell>
          <cell r="AD5" t="str">
            <v>Lipiec</v>
          </cell>
          <cell r="AE5" t="str">
            <v>Sierpień</v>
          </cell>
          <cell r="AF5" t="str">
            <v>Wrzesień</v>
          </cell>
          <cell r="AG5" t="str">
            <v>Październik</v>
          </cell>
          <cell r="AH5" t="str">
            <v>Listopad</v>
          </cell>
          <cell r="AI5" t="str">
            <v>Grudzień</v>
          </cell>
          <cell r="AJ5" t="str">
            <v>Styczeń</v>
          </cell>
          <cell r="AK5" t="str">
            <v>Luty</v>
          </cell>
          <cell r="AL5" t="str">
            <v>Marzec</v>
          </cell>
          <cell r="AM5" t="str">
            <v>Kwiecień</v>
          </cell>
          <cell r="AN5" t="str">
            <v>Maj</v>
          </cell>
          <cell r="AO5" t="str">
            <v>Czerwiec</v>
          </cell>
          <cell r="AP5" t="str">
            <v>Lipiec</v>
          </cell>
          <cell r="AQ5" t="str">
            <v>Sierpień</v>
          </cell>
          <cell r="AR5" t="str">
            <v>piątek</v>
          </cell>
          <cell r="AS5" t="str">
            <v>sobota</v>
          </cell>
          <cell r="AT5" t="str">
            <v>niedziela</v>
          </cell>
          <cell r="AU5" t="str">
            <v>poniedziałek</v>
          </cell>
          <cell r="AV5" t="str">
            <v>wtorek</v>
          </cell>
          <cell r="AW5" t="str">
            <v>środa</v>
          </cell>
          <cell r="AX5" t="str">
            <v>czwartek</v>
          </cell>
          <cell r="AY5" t="str">
            <v>piątek</v>
          </cell>
          <cell r="AZ5" t="str">
            <v>sobota</v>
          </cell>
          <cell r="BA5" t="str">
            <v>niedziela</v>
          </cell>
          <cell r="BB5" t="str">
            <v>poniedziałek</v>
          </cell>
          <cell r="BC5" t="str">
            <v>wtorek</v>
          </cell>
          <cell r="BD5" t="str">
            <v>środa</v>
          </cell>
          <cell r="BE5" t="str">
            <v>czwartek</v>
          </cell>
          <cell r="BF5" t="str">
            <v>piątek</v>
          </cell>
          <cell r="BG5" t="str">
            <v>sobota</v>
          </cell>
          <cell r="BH5" t="str">
            <v>niedziela</v>
          </cell>
          <cell r="BI5" t="str">
            <v>poniedziałek</v>
          </cell>
          <cell r="BJ5" t="str">
            <v>wtorek</v>
          </cell>
          <cell r="BK5" t="str">
            <v>środa</v>
          </cell>
          <cell r="BL5" t="str">
            <v>czwartek</v>
          </cell>
          <cell r="BM5" t="str">
            <v>piątek</v>
          </cell>
          <cell r="BN5" t="str">
            <v>sobota</v>
          </cell>
          <cell r="BO5" t="str">
            <v>niedziela</v>
          </cell>
          <cell r="BP5" t="str">
            <v>poniedziałek</v>
          </cell>
          <cell r="BQ5" t="str">
            <v>wtorek</v>
          </cell>
          <cell r="BR5" t="str">
            <v>środa</v>
          </cell>
          <cell r="BS5" t="str">
            <v>czwartek</v>
          </cell>
          <cell r="BT5" t="str">
            <v>piątek</v>
          </cell>
          <cell r="BU5" t="str">
            <v>sobota</v>
          </cell>
          <cell r="BW5" t="str">
            <v>produkcja vs. plan narastająco</v>
          </cell>
          <cell r="BX5" t="str">
            <v>cel produkcyjny / prognoza na koniec miesiąca</v>
          </cell>
          <cell r="BY5" t="str">
            <v>cel produkcyjny / prognoza na koniec miesiąca</v>
          </cell>
          <cell r="CA5">
            <v>1</v>
          </cell>
          <cell r="CB5">
            <v>0</v>
          </cell>
        </row>
        <row r="6">
          <cell r="A6" t="str">
            <v>montaż</v>
          </cell>
          <cell r="B6" t="str">
            <v>VS1 + VS2 + VS3</v>
          </cell>
          <cell r="C6" t="str">
            <v>detale zmontowane</v>
          </cell>
          <cell r="D6" t="str">
            <v>total assembly</v>
          </cell>
          <cell r="E6" t="str">
            <v>VS2 + VS3 + VS5</v>
          </cell>
          <cell r="F6" t="str">
            <v>AYoutput</v>
          </cell>
          <cell r="H6">
            <v>2540339</v>
          </cell>
          <cell r="I6">
            <v>3108283</v>
          </cell>
          <cell r="J6">
            <v>2622355</v>
          </cell>
          <cell r="K6">
            <v>2015455</v>
          </cell>
          <cell r="L6">
            <v>2938845</v>
          </cell>
          <cell r="M6">
            <v>2978239</v>
          </cell>
          <cell r="N6">
            <v>2906180</v>
          </cell>
          <cell r="O6">
            <v>2650224</v>
          </cell>
          <cell r="P6">
            <v>2754837</v>
          </cell>
          <cell r="Q6">
            <v>2789665</v>
          </cell>
          <cell r="R6">
            <v>2594095</v>
          </cell>
          <cell r="S6">
            <v>2023165</v>
          </cell>
          <cell r="T6">
            <v>2845679</v>
          </cell>
          <cell r="U6">
            <v>2627633</v>
          </cell>
          <cell r="V6">
            <v>2377529</v>
          </cell>
          <cell r="W6">
            <v>2359653</v>
          </cell>
          <cell r="X6">
            <v>2600794</v>
          </cell>
          <cell r="Y6">
            <v>3010257</v>
          </cell>
          <cell r="Z6">
            <v>2906518</v>
          </cell>
          <cell r="AA6">
            <v>2912214</v>
          </cell>
          <cell r="AB6">
            <v>2422849</v>
          </cell>
          <cell r="AC6">
            <v>3072294</v>
          </cell>
          <cell r="AD6">
            <v>2663793</v>
          </cell>
          <cell r="AE6">
            <v>2413035</v>
          </cell>
          <cell r="AF6">
            <v>2518250</v>
          </cell>
          <cell r="AG6">
            <v>2741413</v>
          </cell>
          <cell r="AH6">
            <v>2600196</v>
          </cell>
          <cell r="AI6">
            <v>2114010</v>
          </cell>
          <cell r="AJ6">
            <v>3219369</v>
          </cell>
          <cell r="AK6">
            <v>2159102</v>
          </cell>
          <cell r="AL6">
            <v>3326754</v>
          </cell>
          <cell r="AM6">
            <v>2546013</v>
          </cell>
          <cell r="AN6">
            <v>3323527</v>
          </cell>
          <cell r="AO6">
            <v>3144137</v>
          </cell>
          <cell r="AP6">
            <v>3025639</v>
          </cell>
          <cell r="AQ6">
            <v>2952763</v>
          </cell>
          <cell r="AR6">
            <v>202952</v>
          </cell>
          <cell r="AS6">
            <v>35888</v>
          </cell>
          <cell r="AT6">
            <v>0</v>
          </cell>
          <cell r="AU6">
            <v>116870</v>
          </cell>
          <cell r="AV6">
            <v>142675</v>
          </cell>
          <cell r="AW6">
            <v>150062</v>
          </cell>
          <cell r="AX6">
            <v>121197</v>
          </cell>
          <cell r="AY6">
            <v>112426</v>
          </cell>
          <cell r="AZ6">
            <v>52075</v>
          </cell>
          <cell r="BA6">
            <v>0</v>
          </cell>
          <cell r="BB6">
            <v>142269</v>
          </cell>
          <cell r="BC6">
            <v>138593</v>
          </cell>
          <cell r="BD6">
            <v>140040</v>
          </cell>
          <cell r="BE6">
            <v>125063</v>
          </cell>
          <cell r="BF6">
            <v>112525</v>
          </cell>
          <cell r="BG6">
            <v>46611</v>
          </cell>
          <cell r="BH6">
            <v>0</v>
          </cell>
          <cell r="BI6">
            <v>123309</v>
          </cell>
          <cell r="BJ6">
            <v>164132</v>
          </cell>
          <cell r="BK6">
            <v>142656</v>
          </cell>
          <cell r="BL6">
            <v>178688</v>
          </cell>
          <cell r="BM6">
            <v>127481</v>
          </cell>
          <cell r="BN6">
            <v>80456</v>
          </cell>
          <cell r="BO6">
            <v>0</v>
          </cell>
          <cell r="BP6">
            <v>130952</v>
          </cell>
          <cell r="BQ6">
            <v>182757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W6">
            <v>2769677</v>
          </cell>
          <cell r="BX6">
            <v>3231289.8333333335</v>
          </cell>
          <cell r="CA6">
            <v>1</v>
          </cell>
          <cell r="CB6">
            <v>70</v>
          </cell>
        </row>
        <row r="7">
          <cell r="A7" t="str">
            <v>razem</v>
          </cell>
          <cell r="B7" t="str">
            <v>+ VS4 + VS5</v>
          </cell>
          <cell r="C7" t="str">
            <v xml:space="preserve">    detale XX </v>
          </cell>
          <cell r="F7" t="str">
            <v xml:space="preserve">    all XX</v>
          </cell>
          <cell r="H7">
            <v>625505</v>
          </cell>
          <cell r="I7">
            <v>638387</v>
          </cell>
          <cell r="J7">
            <v>516485</v>
          </cell>
          <cell r="K7">
            <v>519539</v>
          </cell>
          <cell r="L7">
            <v>637233</v>
          </cell>
          <cell r="M7">
            <v>654095</v>
          </cell>
          <cell r="N7">
            <v>621286</v>
          </cell>
          <cell r="O7">
            <v>493432</v>
          </cell>
          <cell r="P7">
            <v>479582</v>
          </cell>
          <cell r="Q7">
            <v>471194</v>
          </cell>
          <cell r="R7">
            <v>503980</v>
          </cell>
          <cell r="S7">
            <v>419603</v>
          </cell>
          <cell r="T7">
            <v>512585</v>
          </cell>
          <cell r="U7">
            <v>514057</v>
          </cell>
          <cell r="V7">
            <v>431493</v>
          </cell>
          <cell r="W7">
            <v>394374</v>
          </cell>
          <cell r="X7">
            <v>409417</v>
          </cell>
          <cell r="Y7">
            <v>460882</v>
          </cell>
          <cell r="Z7">
            <v>451188</v>
          </cell>
          <cell r="AA7">
            <v>479848</v>
          </cell>
          <cell r="AB7">
            <v>415883</v>
          </cell>
          <cell r="AC7">
            <v>486002</v>
          </cell>
          <cell r="AD7">
            <v>408229</v>
          </cell>
          <cell r="AE7">
            <v>463137</v>
          </cell>
          <cell r="AF7">
            <v>459095</v>
          </cell>
          <cell r="AG7">
            <v>401576</v>
          </cell>
          <cell r="AH7">
            <v>444866</v>
          </cell>
          <cell r="AI7">
            <v>369615</v>
          </cell>
          <cell r="AJ7">
            <v>362379</v>
          </cell>
          <cell r="AK7">
            <v>348894</v>
          </cell>
          <cell r="AL7">
            <v>635020</v>
          </cell>
          <cell r="AM7">
            <v>333903</v>
          </cell>
          <cell r="AN7">
            <v>594216</v>
          </cell>
          <cell r="AO7">
            <v>482204</v>
          </cell>
          <cell r="AP7">
            <v>65822</v>
          </cell>
          <cell r="AQ7">
            <v>659742</v>
          </cell>
          <cell r="AR7">
            <v>13952</v>
          </cell>
          <cell r="AS7">
            <v>3105</v>
          </cell>
          <cell r="AT7">
            <v>725</v>
          </cell>
          <cell r="AU7">
            <v>17869</v>
          </cell>
          <cell r="AV7">
            <v>33897</v>
          </cell>
          <cell r="AW7">
            <v>27475</v>
          </cell>
          <cell r="AX7">
            <v>25106</v>
          </cell>
          <cell r="AY7">
            <v>26577</v>
          </cell>
          <cell r="AZ7">
            <v>8346</v>
          </cell>
          <cell r="BA7">
            <v>0</v>
          </cell>
          <cell r="BB7">
            <v>26755</v>
          </cell>
          <cell r="BC7">
            <v>31349</v>
          </cell>
          <cell r="BD7">
            <v>22692</v>
          </cell>
          <cell r="BE7">
            <v>22726</v>
          </cell>
          <cell r="BF7">
            <v>21590</v>
          </cell>
          <cell r="BG7">
            <v>9256</v>
          </cell>
          <cell r="BH7">
            <v>0</v>
          </cell>
          <cell r="BI7">
            <v>18047</v>
          </cell>
          <cell r="BJ7">
            <v>24457</v>
          </cell>
          <cell r="BK7">
            <v>21301</v>
          </cell>
          <cell r="BL7">
            <v>29757</v>
          </cell>
          <cell r="BM7">
            <v>12657</v>
          </cell>
          <cell r="BN7">
            <v>4215</v>
          </cell>
          <cell r="BO7">
            <v>0</v>
          </cell>
          <cell r="BP7">
            <v>13035</v>
          </cell>
          <cell r="BQ7">
            <v>12721</v>
          </cell>
          <cell r="BR7">
            <v>5769</v>
          </cell>
          <cell r="BS7">
            <v>0</v>
          </cell>
          <cell r="BT7">
            <v>0</v>
          </cell>
          <cell r="BU7">
            <v>0</v>
          </cell>
          <cell r="BW7">
            <v>427610</v>
          </cell>
          <cell r="CA7">
            <v>1</v>
          </cell>
        </row>
        <row r="8">
          <cell r="C8" t="str">
            <v>montaż plan dzienny</v>
          </cell>
          <cell r="D8" t="str">
            <v/>
          </cell>
          <cell r="F8" t="str">
            <v>AY plan</v>
          </cell>
          <cell r="H8">
            <v>2795847.0100000007</v>
          </cell>
          <cell r="I8">
            <v>2787035.21</v>
          </cell>
          <cell r="J8">
            <v>2491388.6300000004</v>
          </cell>
          <cell r="K8">
            <v>2118959.1800000006</v>
          </cell>
          <cell r="L8">
            <v>2774778.7100000018</v>
          </cell>
          <cell r="M8">
            <v>2812216.8099999991</v>
          </cell>
          <cell r="N8">
            <v>3024267.5999999987</v>
          </cell>
          <cell r="O8">
            <v>2822727.15</v>
          </cell>
          <cell r="P8">
            <v>2583492.3599999994</v>
          </cell>
          <cell r="Q8">
            <v>2947214.1699999985</v>
          </cell>
          <cell r="R8">
            <v>2761728.4599999995</v>
          </cell>
          <cell r="S8">
            <v>2391748.0700000003</v>
          </cell>
          <cell r="T8">
            <v>2714812.0100000002</v>
          </cell>
          <cell r="U8">
            <v>2733841.33</v>
          </cell>
          <cell r="V8">
            <v>2896218.9379999992</v>
          </cell>
          <cell r="W8">
            <v>1890373.702</v>
          </cell>
          <cell r="X8">
            <v>2540961.8800000004</v>
          </cell>
          <cell r="Y8">
            <v>2689739.6500000004</v>
          </cell>
          <cell r="Z8">
            <v>2437550.0900000008</v>
          </cell>
          <cell r="AA8">
            <v>2636103.7700000009</v>
          </cell>
          <cell r="AB8">
            <v>2540528.29</v>
          </cell>
          <cell r="AC8">
            <v>2834495.5100000007</v>
          </cell>
          <cell r="AD8">
            <v>2564227.6899999995</v>
          </cell>
          <cell r="AE8">
            <v>2564227.6900000013</v>
          </cell>
          <cell r="AF8">
            <v>2756126.0000000005</v>
          </cell>
          <cell r="AG8">
            <v>2668180.0100000002</v>
          </cell>
          <cell r="AH8">
            <v>2621859.15</v>
          </cell>
          <cell r="AI8">
            <v>2025334.06</v>
          </cell>
          <cell r="AJ8">
            <v>2539865.100000001</v>
          </cell>
          <cell r="AK8">
            <v>2527341.33</v>
          </cell>
          <cell r="AL8">
            <v>2997441.92</v>
          </cell>
          <cell r="AM8">
            <v>2479067.6300000004</v>
          </cell>
          <cell r="AN8">
            <v>2952886.189999999</v>
          </cell>
          <cell r="AO8">
            <v>2942027.7900000005</v>
          </cell>
          <cell r="AP8">
            <v>2673685.5766666667</v>
          </cell>
          <cell r="AQ8">
            <v>2698797.9799999995</v>
          </cell>
          <cell r="AR8">
            <v>131228.22209523807</v>
          </cell>
          <cell r="AS8">
            <v>0</v>
          </cell>
          <cell r="AT8">
            <v>0</v>
          </cell>
          <cell r="AU8">
            <v>131228.22209523807</v>
          </cell>
          <cell r="AV8">
            <v>131228.22209523807</v>
          </cell>
          <cell r="AW8">
            <v>131228.22209523807</v>
          </cell>
          <cell r="AX8">
            <v>131228.22209523807</v>
          </cell>
          <cell r="AY8">
            <v>131228.22209523807</v>
          </cell>
          <cell r="AZ8">
            <v>0</v>
          </cell>
          <cell r="BA8">
            <v>0</v>
          </cell>
          <cell r="BB8">
            <v>131228.22209523807</v>
          </cell>
          <cell r="BC8">
            <v>131228.22209523807</v>
          </cell>
          <cell r="BD8">
            <v>131228.22209523807</v>
          </cell>
          <cell r="BE8">
            <v>131228.22209523807</v>
          </cell>
          <cell r="BF8">
            <v>131228.22209523807</v>
          </cell>
          <cell r="BG8">
            <v>0</v>
          </cell>
          <cell r="BH8">
            <v>0</v>
          </cell>
          <cell r="BI8">
            <v>131228.22209523807</v>
          </cell>
          <cell r="BJ8">
            <v>131228.22209523807</v>
          </cell>
          <cell r="BK8">
            <v>131228.22209523807</v>
          </cell>
          <cell r="BL8">
            <v>131228.22209523807</v>
          </cell>
          <cell r="BM8">
            <v>131228.22209523807</v>
          </cell>
          <cell r="BN8">
            <v>0</v>
          </cell>
          <cell r="BO8">
            <v>0</v>
          </cell>
          <cell r="BP8">
            <v>131228.22209523807</v>
          </cell>
          <cell r="BQ8">
            <v>131228.22209523807</v>
          </cell>
          <cell r="BR8">
            <v>131228.22209523807</v>
          </cell>
          <cell r="BS8">
            <v>131228.22209523807</v>
          </cell>
          <cell r="BT8">
            <v>131228.22209523807</v>
          </cell>
          <cell r="BU8">
            <v>0</v>
          </cell>
          <cell r="BW8">
            <v>2362107.9977142853</v>
          </cell>
          <cell r="BX8">
            <v>2755792.6639999994</v>
          </cell>
          <cell r="CA8">
            <v>1</v>
          </cell>
        </row>
        <row r="9">
          <cell r="C9" t="str">
            <v>% realizacji planu</v>
          </cell>
          <cell r="D9" t="str">
            <v/>
          </cell>
          <cell r="F9" t="str">
            <v>output vs plan</v>
          </cell>
          <cell r="H9">
            <v>0.90861159101835098</v>
          </cell>
          <cell r="I9">
            <v>1.115265063335888</v>
          </cell>
          <cell r="J9">
            <v>1.0525676196892653</v>
          </cell>
          <cell r="K9">
            <v>0.95115329215544364</v>
          </cell>
          <cell r="L9">
            <v>1.0591277024754158</v>
          </cell>
          <cell r="M9">
            <v>1.0590360563273928</v>
          </cell>
          <cell r="N9">
            <v>0.96095332304588432</v>
          </cell>
          <cell r="O9">
            <v>0.93888777028980652</v>
          </cell>
          <cell r="P9">
            <v>1.0663228746687683</v>
          </cell>
          <cell r="Q9">
            <v>0.94654301964081611</v>
          </cell>
          <cell r="R9">
            <v>0.93930125194132974</v>
          </cell>
          <cell r="S9">
            <v>0.84589385703988451</v>
          </cell>
          <cell r="T9">
            <v>1.0482048073744892</v>
          </cell>
          <cell r="U9">
            <v>0.96115051417413455</v>
          </cell>
          <cell r="V9">
            <v>0.82090789781307638</v>
          </cell>
          <cell r="W9">
            <v>1.2482468400314215</v>
          </cell>
          <cell r="X9">
            <v>1.0235470356603695</v>
          </cell>
          <cell r="Y9">
            <v>1.1191629643411769</v>
          </cell>
          <cell r="Z9">
            <v>1.1923931376524037</v>
          </cell>
          <cell r="AA9">
            <v>1.1047417909500576</v>
          </cell>
          <cell r="AB9">
            <v>0.95367920504439652</v>
          </cell>
          <cell r="AC9">
            <v>1.0838944669910588</v>
          </cell>
          <cell r="AD9">
            <v>1.0388285761004323</v>
          </cell>
          <cell r="AE9">
            <v>0.94103772820579701</v>
          </cell>
          <cell r="AF9">
            <v>0.91369189942694917</v>
          </cell>
          <cell r="AG9">
            <v>1.0274467950908603</v>
          </cell>
          <cell r="AH9">
            <v>0.99173748521159122</v>
          </cell>
          <cell r="AI9">
            <v>1.0437833648045203</v>
          </cell>
          <cell r="AJ9">
            <v>1.2675354293422902</v>
          </cell>
          <cell r="AK9">
            <v>0.85429774537023062</v>
          </cell>
          <cell r="AL9">
            <v>1.1098643739525735</v>
          </cell>
          <cell r="AM9">
            <v>1.0270042532078882</v>
          </cell>
          <cell r="AN9">
            <v>1.1255181494143536</v>
          </cell>
          <cell r="AO9">
            <v>1.0686972470780092</v>
          </cell>
          <cell r="AP9">
            <v>1.131636055639766</v>
          </cell>
          <cell r="AQ9">
            <v>1.0941030124826165</v>
          </cell>
          <cell r="AR9">
            <v>1.5465575678736914</v>
          </cell>
          <cell r="AS9">
            <v>0</v>
          </cell>
          <cell r="AT9">
            <v>0</v>
          </cell>
          <cell r="AU9">
            <v>0.89058586738439782</v>
          </cell>
          <cell r="AV9">
            <v>1.0872280194153243</v>
          </cell>
          <cell r="AW9">
            <v>1.1435192644086378</v>
          </cell>
          <cell r="AX9">
            <v>0.9235589575544354</v>
          </cell>
          <cell r="AY9">
            <v>0.85672120070641145</v>
          </cell>
          <cell r="AZ9">
            <v>0</v>
          </cell>
          <cell r="BA9">
            <v>0</v>
          </cell>
          <cell r="BB9">
            <v>1.0841341727296216</v>
          </cell>
          <cell r="BC9">
            <v>1.0561219056935556</v>
          </cell>
          <cell r="BD9">
            <v>1.0671484972063923</v>
          </cell>
          <cell r="BE9">
            <v>0.95301908387691403</v>
          </cell>
          <cell r="BF9">
            <v>0.85747561159775276</v>
          </cell>
          <cell r="BG9">
            <v>0</v>
          </cell>
          <cell r="BH9">
            <v>0</v>
          </cell>
          <cell r="BI9">
            <v>0.93965305656971598</v>
          </cell>
          <cell r="BJ9">
            <v>1.2507370547235046</v>
          </cell>
          <cell r="BK9">
            <v>1.0870832334866831</v>
          </cell>
          <cell r="BL9">
            <v>1.361658316686774</v>
          </cell>
          <cell r="BM9">
            <v>0.97144499837452225</v>
          </cell>
          <cell r="BN9">
            <v>0</v>
          </cell>
          <cell r="BO9">
            <v>0</v>
          </cell>
          <cell r="BP9">
            <v>0.99789510144366955</v>
          </cell>
          <cell r="BQ9">
            <v>1.392665366352104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W9">
            <v>1.1725446095945242</v>
          </cell>
          <cell r="BX9">
            <v>1.1725446095945244</v>
          </cell>
          <cell r="CA9">
            <v>1</v>
          </cell>
        </row>
        <row r="10">
          <cell r="D10" t="str">
            <v/>
          </cell>
          <cell r="CA10">
            <v>2</v>
          </cell>
        </row>
        <row r="11">
          <cell r="A11" t="str">
            <v>produkcja</v>
          </cell>
          <cell r="B11" t="str">
            <v>VS1 + VS2 + VS3</v>
          </cell>
          <cell r="C11" t="str">
            <v>Ilość  wyprodukowana</v>
          </cell>
          <cell r="D11" t="str">
            <v>total machining</v>
          </cell>
          <cell r="E11" t="str">
            <v>VS 1 + VS 2 +</v>
          </cell>
          <cell r="F11" t="str">
            <v>machining output</v>
          </cell>
          <cell r="H11">
            <v>3512663</v>
          </cell>
          <cell r="I11">
            <v>3923975</v>
          </cell>
          <cell r="J11">
            <v>3307904</v>
          </cell>
          <cell r="K11">
            <v>2990339</v>
          </cell>
          <cell r="L11">
            <v>3457545</v>
          </cell>
          <cell r="M11">
            <v>4104536</v>
          </cell>
          <cell r="N11">
            <v>3728175</v>
          </cell>
          <cell r="O11">
            <v>3095356</v>
          </cell>
          <cell r="P11">
            <v>3769706</v>
          </cell>
          <cell r="Q11">
            <v>3552797</v>
          </cell>
          <cell r="R11">
            <v>3414661</v>
          </cell>
          <cell r="S11">
            <v>2827379</v>
          </cell>
          <cell r="T11">
            <v>3525069</v>
          </cell>
          <cell r="U11">
            <v>3352192</v>
          </cell>
          <cell r="V11">
            <v>3233961</v>
          </cell>
          <cell r="W11">
            <v>2929905</v>
          </cell>
          <cell r="X11">
            <v>3124327</v>
          </cell>
          <cell r="Y11">
            <v>3377201</v>
          </cell>
          <cell r="Z11">
            <v>3780209</v>
          </cell>
          <cell r="AA11">
            <v>3624729</v>
          </cell>
          <cell r="AB11">
            <v>3489401</v>
          </cell>
          <cell r="AC11">
            <v>3796697</v>
          </cell>
          <cell r="AD11">
            <v>3641824</v>
          </cell>
          <cell r="AE11">
            <v>2896875</v>
          </cell>
          <cell r="AF11">
            <v>3210736</v>
          </cell>
          <cell r="AG11">
            <v>3324889</v>
          </cell>
          <cell r="AH11">
            <v>3727650</v>
          </cell>
          <cell r="AI11">
            <v>3326019</v>
          </cell>
          <cell r="AJ11">
            <v>3605707</v>
          </cell>
          <cell r="AK11">
            <v>3755204</v>
          </cell>
          <cell r="AL11">
            <v>4371752</v>
          </cell>
          <cell r="AM11">
            <v>3568216</v>
          </cell>
          <cell r="AN11">
            <v>3847353</v>
          </cell>
          <cell r="AO11">
            <v>4273742</v>
          </cell>
          <cell r="AP11">
            <v>4328195</v>
          </cell>
          <cell r="AQ11">
            <v>3673895</v>
          </cell>
          <cell r="AR11">
            <v>175132</v>
          </cell>
          <cell r="AS11">
            <v>50353</v>
          </cell>
          <cell r="AT11">
            <v>2051</v>
          </cell>
          <cell r="AU11">
            <v>196561</v>
          </cell>
          <cell r="AV11">
            <v>164565</v>
          </cell>
          <cell r="AW11">
            <v>165807</v>
          </cell>
          <cell r="AX11">
            <v>178998</v>
          </cell>
          <cell r="AY11">
            <v>169368</v>
          </cell>
          <cell r="AZ11">
            <v>94476</v>
          </cell>
          <cell r="BA11">
            <v>6731</v>
          </cell>
          <cell r="BB11">
            <v>164844</v>
          </cell>
          <cell r="BC11">
            <v>194609</v>
          </cell>
          <cell r="BD11">
            <v>193960</v>
          </cell>
          <cell r="BE11">
            <v>222604</v>
          </cell>
          <cell r="BF11">
            <v>173725</v>
          </cell>
          <cell r="BG11">
            <v>107814</v>
          </cell>
          <cell r="BH11">
            <v>0</v>
          </cell>
          <cell r="BI11">
            <v>192015</v>
          </cell>
          <cell r="BJ11">
            <v>181517</v>
          </cell>
          <cell r="BK11">
            <v>170094</v>
          </cell>
          <cell r="BL11">
            <v>167183</v>
          </cell>
          <cell r="BM11">
            <v>142227</v>
          </cell>
          <cell r="BN11">
            <v>68041</v>
          </cell>
          <cell r="BO11">
            <v>0</v>
          </cell>
          <cell r="BP11">
            <v>179600</v>
          </cell>
          <cell r="BQ11">
            <v>174169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W11">
            <v>3536444</v>
          </cell>
          <cell r="BX11">
            <v>4125851.3333333335</v>
          </cell>
          <cell r="CA11">
            <v>1</v>
          </cell>
        </row>
        <row r="12">
          <cell r="A12" t="str">
            <v>razem</v>
          </cell>
          <cell r="B12" t="str">
            <v>+ VS4 + VS5</v>
          </cell>
          <cell r="C12" t="str">
            <v>Dzienny plan produkcji</v>
          </cell>
          <cell r="E12" t="str">
            <v>VS3 +  VS4 + VS5</v>
          </cell>
          <cell r="F12" t="str">
            <v>machining plan</v>
          </cell>
          <cell r="H12">
            <v>3570865.6300000018</v>
          </cell>
          <cell r="I12">
            <v>3512793.2899999982</v>
          </cell>
          <cell r="J12">
            <v>3060362.9200000009</v>
          </cell>
          <cell r="K12">
            <v>2595423.3899999992</v>
          </cell>
          <cell r="L12">
            <v>3359499.6700000009</v>
          </cell>
          <cell r="M12">
            <v>3392962.0000000014</v>
          </cell>
          <cell r="N12">
            <v>3646418.4699999993</v>
          </cell>
          <cell r="O12">
            <v>3477078.91</v>
          </cell>
          <cell r="P12">
            <v>3150197.3159999987</v>
          </cell>
          <cell r="Q12">
            <v>3582863.7159999995</v>
          </cell>
          <cell r="R12">
            <v>3366783.0399999991</v>
          </cell>
          <cell r="S12">
            <v>2902022.39</v>
          </cell>
          <cell r="T12">
            <v>3286220.4599999995</v>
          </cell>
          <cell r="U12">
            <v>3286630.5700000008</v>
          </cell>
          <cell r="V12">
            <v>3575412.8645000006</v>
          </cell>
          <cell r="W12">
            <v>2289731.6105000009</v>
          </cell>
          <cell r="X12">
            <v>3019731.9899999988</v>
          </cell>
          <cell r="Y12">
            <v>3227704.7800000017</v>
          </cell>
          <cell r="Z12">
            <v>3127487.4299999997</v>
          </cell>
          <cell r="AA12">
            <v>3214960.0299999984</v>
          </cell>
          <cell r="AB12">
            <v>3098391.0000000005</v>
          </cell>
          <cell r="AC12">
            <v>3448143.4100000006</v>
          </cell>
          <cell r="AD12">
            <v>3105009.1699999981</v>
          </cell>
          <cell r="AE12">
            <v>3105009.1699999995</v>
          </cell>
          <cell r="AF12">
            <v>3434420.0000000005</v>
          </cell>
          <cell r="AG12">
            <v>3334297.1899999995</v>
          </cell>
          <cell r="AH12">
            <v>3312681.3200000012</v>
          </cell>
          <cell r="AI12">
            <v>2539828.14</v>
          </cell>
          <cell r="AJ12">
            <v>3125450.7300000004</v>
          </cell>
          <cell r="AK12">
            <v>3030564.7800000007</v>
          </cell>
          <cell r="AL12">
            <v>3550079.8700000015</v>
          </cell>
          <cell r="AM12">
            <v>2975020.5000000009</v>
          </cell>
          <cell r="AN12">
            <v>3458157.9999999991</v>
          </cell>
          <cell r="AO12">
            <v>3621976.6700000013</v>
          </cell>
          <cell r="AP12">
            <v>3456515.08</v>
          </cell>
          <cell r="AQ12">
            <v>3375082.4300000011</v>
          </cell>
          <cell r="AR12">
            <v>162837.64857142858</v>
          </cell>
          <cell r="AS12">
            <v>0</v>
          </cell>
          <cell r="AT12">
            <v>0</v>
          </cell>
          <cell r="AU12">
            <v>162837.64857142858</v>
          </cell>
          <cell r="AV12">
            <v>162837.64857142858</v>
          </cell>
          <cell r="AW12">
            <v>162837.64857142858</v>
          </cell>
          <cell r="AX12">
            <v>162837.64857142858</v>
          </cell>
          <cell r="AY12">
            <v>162837.64857142858</v>
          </cell>
          <cell r="AZ12">
            <v>0</v>
          </cell>
          <cell r="BA12">
            <v>0</v>
          </cell>
          <cell r="BB12">
            <v>162837.64857142858</v>
          </cell>
          <cell r="BC12">
            <v>162837.64857142858</v>
          </cell>
          <cell r="BD12">
            <v>162837.64857142858</v>
          </cell>
          <cell r="BE12">
            <v>162837.64857142858</v>
          </cell>
          <cell r="BF12">
            <v>162837.64857142858</v>
          </cell>
          <cell r="BG12">
            <v>0</v>
          </cell>
          <cell r="BH12">
            <v>0</v>
          </cell>
          <cell r="BI12">
            <v>162837.64857142858</v>
          </cell>
          <cell r="BJ12">
            <v>162837.64857142858</v>
          </cell>
          <cell r="BK12">
            <v>162837.64857142858</v>
          </cell>
          <cell r="BL12">
            <v>162837.64857142858</v>
          </cell>
          <cell r="BM12">
            <v>162837.64857142858</v>
          </cell>
          <cell r="BN12">
            <v>0</v>
          </cell>
          <cell r="BO12">
            <v>0</v>
          </cell>
          <cell r="BP12">
            <v>162837.64857142858</v>
          </cell>
          <cell r="BQ12">
            <v>162837.64857142858</v>
          </cell>
          <cell r="BR12">
            <v>162837.64857142858</v>
          </cell>
          <cell r="BS12">
            <v>162837.64857142858</v>
          </cell>
          <cell r="BT12">
            <v>162837.64857142858</v>
          </cell>
          <cell r="BU12">
            <v>0</v>
          </cell>
          <cell r="BW12">
            <v>2931077.6742857136</v>
          </cell>
          <cell r="BX12">
            <v>3419590.62</v>
          </cell>
          <cell r="CA12">
            <v>1</v>
          </cell>
        </row>
        <row r="13">
          <cell r="C13" t="str">
            <v>% realizacji planu</v>
          </cell>
          <cell r="D13" t="str">
            <v/>
          </cell>
          <cell r="F13" t="str">
            <v>output vs plan</v>
          </cell>
          <cell r="H13">
            <v>0.98370069444478037</v>
          </cell>
          <cell r="I13">
            <v>1.1170526347708898</v>
          </cell>
          <cell r="J13">
            <v>1.0808861845705537</v>
          </cell>
          <cell r="K13">
            <v>1.1521584538081862</v>
          </cell>
          <cell r="L13">
            <v>1.0291845035365039</v>
          </cell>
          <cell r="M13">
            <v>1.2097205922141181</v>
          </cell>
          <cell r="N13">
            <v>1.0224210497705166</v>
          </cell>
          <cell r="O13">
            <v>0.89021735776482558</v>
          </cell>
          <cell r="P13">
            <v>1.1966571048910135</v>
          </cell>
          <cell r="Q13">
            <v>0.99160818876092593</v>
          </cell>
          <cell r="R13">
            <v>1.0142206846806503</v>
          </cell>
          <cell r="S13">
            <v>0.97427883731799869</v>
          </cell>
          <cell r="T13">
            <v>1.0726818370548397</v>
          </cell>
          <cell r="U13">
            <v>1.0199479158377083</v>
          </cell>
          <cell r="V13">
            <v>0.90450001791674184</v>
          </cell>
          <cell r="W13">
            <v>1.2795844659541591</v>
          </cell>
          <cell r="X13">
            <v>1.0346371831494892</v>
          </cell>
          <cell r="Y13">
            <v>1.0463165717404919</v>
          </cell>
          <cell r="Z13">
            <v>1.2087047780716422</v>
          </cell>
          <cell r="AA13">
            <v>1.1274569407321688</v>
          </cell>
          <cell r="AB13">
            <v>1.1261977587722143</v>
          </cell>
          <cell r="AC13">
            <v>1.1010844238639133</v>
          </cell>
          <cell r="AD13">
            <v>1.1728867132460039</v>
          </cell>
          <cell r="AE13">
            <v>0.93296825915654236</v>
          </cell>
          <cell r="AF13">
            <v>0.93486993437028654</v>
          </cell>
          <cell r="AG13">
            <v>0.99717835889727646</v>
          </cell>
          <cell r="AH13">
            <v>1.1252667069104005</v>
          </cell>
          <cell r="AI13">
            <v>1.3095449048769103</v>
          </cell>
          <cell r="AJ13">
            <v>1.1536598434875982</v>
          </cell>
          <cell r="AK13">
            <v>1.2391102888749335</v>
          </cell>
          <cell r="AL13">
            <v>1.2314517306902164</v>
          </cell>
          <cell r="AM13">
            <v>1.199392071415978</v>
          </cell>
          <cell r="AN13">
            <v>1.1125440190991855</v>
          </cell>
          <cell r="AO13">
            <v>1.1799474125270935</v>
          </cell>
          <cell r="AP13">
            <v>1.2521846136427097</v>
          </cell>
          <cell r="AQ13">
            <v>1.0885348954277241</v>
          </cell>
          <cell r="AR13">
            <v>1.0755006691415008</v>
          </cell>
          <cell r="AS13">
            <v>0</v>
          </cell>
          <cell r="AT13">
            <v>0</v>
          </cell>
          <cell r="AU13">
            <v>1.2070980005203078</v>
          </cell>
          <cell r="AV13">
            <v>1.0106078136335512</v>
          </cell>
          <cell r="AW13">
            <v>1.0182350424156912</v>
          </cell>
          <cell r="AX13">
            <v>1.0992421075245551</v>
          </cell>
          <cell r="AY13">
            <v>1.0401034495760781</v>
          </cell>
          <cell r="AZ13">
            <v>0</v>
          </cell>
          <cell r="BA13">
            <v>0</v>
          </cell>
          <cell r="BB13">
            <v>1.0123211766208435</v>
          </cell>
          <cell r="BC13">
            <v>1.1951106006952374</v>
          </cell>
          <cell r="BD13">
            <v>1.1911250358968406</v>
          </cell>
          <cell r="BE13">
            <v>1.3670303025921857</v>
          </cell>
          <cell r="BF13">
            <v>1.0668601611733277</v>
          </cell>
          <cell r="BG13">
            <v>0</v>
          </cell>
          <cell r="BH13">
            <v>0</v>
          </cell>
          <cell r="BI13">
            <v>1.1791806236736022</v>
          </cell>
          <cell r="BJ13">
            <v>1.1147115030979935</v>
          </cell>
          <cell r="BK13">
            <v>1.0445618779946237</v>
          </cell>
          <cell r="BL13">
            <v>1.0266851767186096</v>
          </cell>
          <cell r="BM13">
            <v>0.87342823510259826</v>
          </cell>
          <cell r="BN13">
            <v>0</v>
          </cell>
          <cell r="BO13">
            <v>0</v>
          </cell>
          <cell r="BP13">
            <v>1.1029390412820819</v>
          </cell>
          <cell r="BQ13">
            <v>1.0695868033466531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W13">
            <v>1.2065337029534062</v>
          </cell>
          <cell r="BX13">
            <v>1.206533702953406</v>
          </cell>
          <cell r="CA13">
            <v>1</v>
          </cell>
        </row>
        <row r="14">
          <cell r="D14" t="str">
            <v/>
          </cell>
          <cell r="CA14">
            <v>2</v>
          </cell>
        </row>
        <row r="15">
          <cell r="A15" t="str">
            <v>VS 1</v>
          </cell>
          <cell r="B15" t="str">
            <v>Suma VS1</v>
          </cell>
          <cell r="C15" t="str">
            <v>Ilość  wyprodukowana</v>
          </cell>
          <cell r="D15" t="str">
            <v>VS SIE LARGE STRAIGHTS</v>
          </cell>
          <cell r="E15" t="str">
            <v>total VS1</v>
          </cell>
          <cell r="F15" t="str">
            <v>machining output</v>
          </cell>
          <cell r="G15" t="str">
            <v>VS1 TOTAL</v>
          </cell>
          <cell r="H15">
            <v>1026739</v>
          </cell>
          <cell r="I15">
            <v>1164379</v>
          </cell>
          <cell r="J15">
            <v>913319</v>
          </cell>
          <cell r="K15">
            <v>823970</v>
          </cell>
          <cell r="L15">
            <v>1017938</v>
          </cell>
          <cell r="M15">
            <v>1180909</v>
          </cell>
          <cell r="N15">
            <v>1087289</v>
          </cell>
          <cell r="O15">
            <v>892313</v>
          </cell>
          <cell r="P15">
            <v>1065290</v>
          </cell>
          <cell r="Q15">
            <v>1013332</v>
          </cell>
          <cell r="R15">
            <v>986031</v>
          </cell>
          <cell r="S15">
            <v>894580</v>
          </cell>
          <cell r="T15">
            <v>1068820</v>
          </cell>
          <cell r="U15">
            <v>994171</v>
          </cell>
          <cell r="V15">
            <v>945122</v>
          </cell>
          <cell r="W15">
            <v>827402</v>
          </cell>
          <cell r="X15">
            <v>878961</v>
          </cell>
          <cell r="Y15">
            <v>884302</v>
          </cell>
          <cell r="Z15">
            <v>1050566</v>
          </cell>
          <cell r="AA15">
            <v>1073200</v>
          </cell>
          <cell r="AB15">
            <v>973587</v>
          </cell>
          <cell r="AC15">
            <v>1099411</v>
          </cell>
          <cell r="AD15">
            <v>1051477</v>
          </cell>
          <cell r="AE15">
            <v>832900</v>
          </cell>
          <cell r="AF15">
            <v>895691</v>
          </cell>
          <cell r="AG15">
            <v>974507</v>
          </cell>
          <cell r="AH15">
            <v>1077372</v>
          </cell>
          <cell r="AI15">
            <v>932343</v>
          </cell>
          <cell r="AJ15">
            <v>962919</v>
          </cell>
          <cell r="AK15">
            <v>1061522</v>
          </cell>
          <cell r="AL15">
            <v>1323219</v>
          </cell>
          <cell r="AM15">
            <v>1001739</v>
          </cell>
          <cell r="AN15">
            <v>1069559</v>
          </cell>
          <cell r="AO15">
            <v>1139935</v>
          </cell>
          <cell r="AP15">
            <v>1222099</v>
          </cell>
          <cell r="AQ15">
            <v>1014611</v>
          </cell>
          <cell r="AR15">
            <v>47929</v>
          </cell>
          <cell r="AS15">
            <v>15842</v>
          </cell>
          <cell r="AT15">
            <v>759</v>
          </cell>
          <cell r="AU15">
            <v>52571</v>
          </cell>
          <cell r="AV15">
            <v>52255</v>
          </cell>
          <cell r="AW15">
            <v>51306</v>
          </cell>
          <cell r="AX15">
            <v>52567</v>
          </cell>
          <cell r="AY15">
            <v>37560</v>
          </cell>
          <cell r="AZ15">
            <v>26280</v>
          </cell>
          <cell r="BA15">
            <v>2201</v>
          </cell>
          <cell r="BB15">
            <v>40442</v>
          </cell>
          <cell r="BC15">
            <v>57774</v>
          </cell>
          <cell r="BD15">
            <v>48690</v>
          </cell>
          <cell r="BE15">
            <v>61868</v>
          </cell>
          <cell r="BF15">
            <v>56984</v>
          </cell>
          <cell r="BG15">
            <v>24554</v>
          </cell>
          <cell r="BH15">
            <v>0</v>
          </cell>
          <cell r="BI15">
            <v>50559</v>
          </cell>
          <cell r="BJ15">
            <v>51817</v>
          </cell>
          <cell r="BK15">
            <v>47953</v>
          </cell>
          <cell r="BL15">
            <v>45294</v>
          </cell>
          <cell r="BM15">
            <v>36385</v>
          </cell>
          <cell r="BN15">
            <v>9487</v>
          </cell>
          <cell r="BO15">
            <v>0</v>
          </cell>
          <cell r="BP15">
            <v>49913</v>
          </cell>
          <cell r="BQ15">
            <v>52807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W15">
            <v>973797</v>
          </cell>
          <cell r="BX15">
            <v>1136096.5</v>
          </cell>
          <cell r="CA15">
            <v>1</v>
          </cell>
        </row>
        <row r="16">
          <cell r="C16" t="str">
            <v>Dzienny plan produkcji</v>
          </cell>
          <cell r="D16" t="str">
            <v/>
          </cell>
          <cell r="F16" t="str">
            <v>machining plan</v>
          </cell>
          <cell r="H16">
            <v>1075234.69</v>
          </cell>
          <cell r="I16">
            <v>1045026.1000000004</v>
          </cell>
          <cell r="J16">
            <v>928946.78000000014</v>
          </cell>
          <cell r="K16">
            <v>780798.06000000029</v>
          </cell>
          <cell r="L16">
            <v>984014.78000000049</v>
          </cell>
          <cell r="M16">
            <v>989720.91999999958</v>
          </cell>
          <cell r="N16">
            <v>1064958.5700000005</v>
          </cell>
          <cell r="O16">
            <v>1038617.3599999996</v>
          </cell>
          <cell r="P16">
            <v>934632.23999999987</v>
          </cell>
          <cell r="Q16">
            <v>1064017.7999999998</v>
          </cell>
          <cell r="R16">
            <v>975035.41000000027</v>
          </cell>
          <cell r="S16">
            <v>848323.60000000033</v>
          </cell>
          <cell r="T16">
            <v>961234.68000000028</v>
          </cell>
          <cell r="U16">
            <v>967489.34000000032</v>
          </cell>
          <cell r="V16">
            <v>1011708.7900000004</v>
          </cell>
          <cell r="W16">
            <v>696009.19000000018</v>
          </cell>
          <cell r="X16">
            <v>887707.7799999998</v>
          </cell>
          <cell r="Y16">
            <v>946023.21000000031</v>
          </cell>
          <cell r="Z16">
            <v>895563.84</v>
          </cell>
          <cell r="AA16">
            <v>965484.10000000021</v>
          </cell>
          <cell r="AB16">
            <v>920178.9600000002</v>
          </cell>
          <cell r="AC16">
            <v>1018910.6399999999</v>
          </cell>
          <cell r="AD16">
            <v>920698.65999999992</v>
          </cell>
          <cell r="AE16">
            <v>920698.65999999992</v>
          </cell>
          <cell r="AF16">
            <v>972294.0000000007</v>
          </cell>
          <cell r="AG16">
            <v>939023.7900000005</v>
          </cell>
          <cell r="AH16">
            <v>940493.03000000014</v>
          </cell>
          <cell r="AI16">
            <v>715464.50000000012</v>
          </cell>
          <cell r="AJ16">
            <v>901700.60999999964</v>
          </cell>
          <cell r="AK16">
            <v>818761.32999999984</v>
          </cell>
          <cell r="AL16">
            <v>990328.9300000004</v>
          </cell>
          <cell r="AM16">
            <v>809669.40999999992</v>
          </cell>
          <cell r="AN16">
            <v>969719.59999999963</v>
          </cell>
          <cell r="AO16">
            <v>999233.89999999979</v>
          </cell>
          <cell r="AP16">
            <v>908203.95999999985</v>
          </cell>
          <cell r="AQ16">
            <v>925508.45000000019</v>
          </cell>
          <cell r="AR16">
            <v>45075.676190476195</v>
          </cell>
          <cell r="AS16">
            <v>0</v>
          </cell>
          <cell r="AT16">
            <v>0</v>
          </cell>
          <cell r="AU16">
            <v>45075.676190476195</v>
          </cell>
          <cell r="AV16">
            <v>45075.676190476195</v>
          </cell>
          <cell r="AW16">
            <v>45075.676190476195</v>
          </cell>
          <cell r="AX16">
            <v>45075.676190476195</v>
          </cell>
          <cell r="AY16">
            <v>45075.676190476195</v>
          </cell>
          <cell r="AZ16">
            <v>0</v>
          </cell>
          <cell r="BA16">
            <v>0</v>
          </cell>
          <cell r="BB16">
            <v>45075.676190476195</v>
          </cell>
          <cell r="BC16">
            <v>45075.676190476195</v>
          </cell>
          <cell r="BD16">
            <v>45075.676190476195</v>
          </cell>
          <cell r="BE16">
            <v>45075.676190476195</v>
          </cell>
          <cell r="BF16">
            <v>45075.676190476195</v>
          </cell>
          <cell r="BG16">
            <v>0</v>
          </cell>
          <cell r="BH16">
            <v>0</v>
          </cell>
          <cell r="BI16">
            <v>45075.676190476195</v>
          </cell>
          <cell r="BJ16">
            <v>45075.676190476195</v>
          </cell>
          <cell r="BK16">
            <v>45075.676190476195</v>
          </cell>
          <cell r="BL16">
            <v>45075.676190476195</v>
          </cell>
          <cell r="BM16">
            <v>45075.676190476195</v>
          </cell>
          <cell r="BN16">
            <v>0</v>
          </cell>
          <cell r="BO16">
            <v>0</v>
          </cell>
          <cell r="BP16">
            <v>45075.676190476195</v>
          </cell>
          <cell r="BQ16">
            <v>45075.676190476195</v>
          </cell>
          <cell r="BR16">
            <v>45075.676190476195</v>
          </cell>
          <cell r="BS16">
            <v>45075.676190476195</v>
          </cell>
          <cell r="BT16">
            <v>45075.676190476195</v>
          </cell>
          <cell r="BU16">
            <v>0</v>
          </cell>
          <cell r="BW16">
            <v>811362.17142857122</v>
          </cell>
          <cell r="BX16">
            <v>946589.20000000007</v>
          </cell>
          <cell r="CA16">
            <v>1</v>
          </cell>
        </row>
        <row r="17">
          <cell r="C17" t="str">
            <v>% realizacji planu</v>
          </cell>
          <cell r="D17" t="str">
            <v/>
          </cell>
          <cell r="F17" t="str">
            <v>output vs plan</v>
          </cell>
          <cell r="H17">
            <v>0.9548975768257626</v>
          </cell>
          <cell r="I17">
            <v>1.114210448906491</v>
          </cell>
          <cell r="J17">
            <v>0.98317688339476228</v>
          </cell>
          <cell r="K17">
            <v>1.0552920687328549</v>
          </cell>
          <cell r="L17">
            <v>1.0344742992579843</v>
          </cell>
          <cell r="M17">
            <v>1.1931737282061297</v>
          </cell>
          <cell r="N17">
            <v>1.0209683556046687</v>
          </cell>
          <cell r="O17">
            <v>0.85913545677688297</v>
          </cell>
          <cell r="P17">
            <v>1.1397959051787045</v>
          </cell>
          <cell r="Q17">
            <v>0.95236376684675783</v>
          </cell>
          <cell r="R17">
            <v>1.0112771186433114</v>
          </cell>
          <cell r="S17">
            <v>1.0545268338638694</v>
          </cell>
          <cell r="T17">
            <v>1.111924093292181</v>
          </cell>
          <cell r="U17">
            <v>1.027578247012003</v>
          </cell>
          <cell r="V17">
            <v>0.9341838376238677</v>
          </cell>
          <cell r="W17">
            <v>1.1887802803293441</v>
          </cell>
          <cell r="X17">
            <v>0.99014678005863621</v>
          </cell>
          <cell r="Y17">
            <v>0.93475719269086399</v>
          </cell>
          <cell r="Z17">
            <v>1.1730777339111862</v>
          </cell>
          <cell r="AA17">
            <v>1.1115667259564397</v>
          </cell>
          <cell r="AB17">
            <v>1.0580409271692104</v>
          </cell>
          <cell r="AC17">
            <v>1.0790063002973451</v>
          </cell>
          <cell r="AD17">
            <v>1.142042500637505</v>
          </cell>
          <cell r="AE17">
            <v>0.90463909223024186</v>
          </cell>
          <cell r="AF17">
            <v>0.92121415950319485</v>
          </cell>
          <cell r="AG17">
            <v>1.0377873386999061</v>
          </cell>
          <cell r="AH17">
            <v>1.1455395900169509</v>
          </cell>
          <cell r="AI17">
            <v>1.3031296451466143</v>
          </cell>
          <cell r="AJ17">
            <v>1.0678921465961972</v>
          </cell>
          <cell r="AK17">
            <v>1.2964974786974859</v>
          </cell>
          <cell r="AL17">
            <v>1.3361409122926455</v>
          </cell>
          <cell r="AM17">
            <v>1.2372197684978614</v>
          </cell>
          <cell r="AN17">
            <v>1.102956978491515</v>
          </cell>
          <cell r="AO17">
            <v>1.1408089737547937</v>
          </cell>
          <cell r="AP17">
            <v>1.3456217477844956</v>
          </cell>
          <cell r="AQ17">
            <v>1.0962741615162992</v>
          </cell>
          <cell r="AR17">
            <v>1.0633007433425186</v>
          </cell>
          <cell r="AS17">
            <v>0</v>
          </cell>
          <cell r="AT17">
            <v>0</v>
          </cell>
          <cell r="AU17">
            <v>1.1662831141534258</v>
          </cell>
          <cell r="AV17">
            <v>1.1592726813278662</v>
          </cell>
          <cell r="AW17">
            <v>1.1382191979371832</v>
          </cell>
          <cell r="AX17">
            <v>1.1661943744974059</v>
          </cell>
          <cell r="AY17">
            <v>0.83326537002534984</v>
          </cell>
          <cell r="AZ17">
            <v>0</v>
          </cell>
          <cell r="BA17">
            <v>0</v>
          </cell>
          <cell r="BB17">
            <v>0.89720229218757186</v>
          </cell>
          <cell r="BC17">
            <v>1.2817112217211013</v>
          </cell>
          <cell r="BD17">
            <v>1.0801834629002738</v>
          </cell>
          <cell r="BE17">
            <v>1.3725362596573043</v>
          </cell>
          <cell r="BF17">
            <v>1.2641851396572028</v>
          </cell>
          <cell r="BG17">
            <v>0</v>
          </cell>
          <cell r="BH17">
            <v>0</v>
          </cell>
          <cell r="BI17">
            <v>1.121647067175497</v>
          </cell>
          <cell r="BJ17">
            <v>1.1495556889937049</v>
          </cell>
          <cell r="BK17">
            <v>1.063833181278637</v>
          </cell>
          <cell r="BL17">
            <v>1.0048434949395153</v>
          </cell>
          <cell r="BM17">
            <v>0.80719809606955151</v>
          </cell>
          <cell r="BN17">
            <v>0</v>
          </cell>
          <cell r="BO17">
            <v>0</v>
          </cell>
          <cell r="BP17">
            <v>1.107315612728309</v>
          </cell>
          <cell r="BQ17">
            <v>1.1715187538585903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W17">
            <v>1.2002001501813038</v>
          </cell>
          <cell r="BX17">
            <v>1.2002001501813035</v>
          </cell>
          <cell r="CA17">
            <v>1</v>
          </cell>
        </row>
        <row r="18">
          <cell r="C18" t="str">
            <v>godziny wypracowane</v>
          </cell>
          <cell r="D18" t="str">
            <v/>
          </cell>
          <cell r="F18" t="str">
            <v>AttendenceTime</v>
          </cell>
          <cell r="H18">
            <v>7853</v>
          </cell>
          <cell r="I18">
            <v>8294</v>
          </cell>
          <cell r="J18">
            <v>6624</v>
          </cell>
          <cell r="K18">
            <v>6204</v>
          </cell>
          <cell r="L18">
            <v>6966</v>
          </cell>
          <cell r="M18">
            <v>7121</v>
          </cell>
          <cell r="N18">
            <v>7458</v>
          </cell>
          <cell r="O18">
            <v>6252</v>
          </cell>
          <cell r="P18">
            <v>7058</v>
          </cell>
          <cell r="Q18">
            <v>6911.6</v>
          </cell>
          <cell r="R18">
            <v>6330.6</v>
          </cell>
          <cell r="S18">
            <v>5732.6</v>
          </cell>
          <cell r="T18">
            <v>6942</v>
          </cell>
          <cell r="U18">
            <v>6790.2</v>
          </cell>
          <cell r="V18">
            <v>6338.2000000000007</v>
          </cell>
          <cell r="W18">
            <v>5383.3</v>
          </cell>
          <cell r="X18">
            <v>6126.6</v>
          </cell>
          <cell r="Y18">
            <v>5925.9</v>
          </cell>
          <cell r="Z18">
            <v>6790.6</v>
          </cell>
          <cell r="AA18">
            <v>6841.9</v>
          </cell>
          <cell r="AB18">
            <v>6346.3</v>
          </cell>
          <cell r="AC18">
            <v>7135.5</v>
          </cell>
          <cell r="AD18">
            <v>6640.3</v>
          </cell>
          <cell r="AE18">
            <v>5711</v>
          </cell>
          <cell r="AF18">
            <v>7823.6</v>
          </cell>
          <cell r="AG18">
            <v>6818.1</v>
          </cell>
          <cell r="AH18">
            <v>6834</v>
          </cell>
          <cell r="AI18">
            <v>5886.2</v>
          </cell>
          <cell r="AJ18">
            <v>6428</v>
          </cell>
          <cell r="AK18">
            <v>6314.4</v>
          </cell>
          <cell r="AL18">
            <v>7795.9000000000005</v>
          </cell>
          <cell r="AM18">
            <v>5978.9</v>
          </cell>
          <cell r="AN18">
            <v>6515.3</v>
          </cell>
          <cell r="AO18">
            <v>6801.5</v>
          </cell>
          <cell r="AP18">
            <v>6937.4</v>
          </cell>
          <cell r="AQ18">
            <v>6499.2000000000007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F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Q18" t="str">
            <v>-</v>
          </cell>
          <cell r="BR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CA18">
            <v>1</v>
          </cell>
        </row>
        <row r="19">
          <cell r="C19" t="str">
            <v>ilość szt. osobę / godzinę        (PP)</v>
          </cell>
          <cell r="D19" t="str">
            <v/>
          </cell>
          <cell r="F19" t="str">
            <v>Qty pcs/person/hour (PP)</v>
          </cell>
          <cell r="H19">
            <v>130.74481090029289</v>
          </cell>
          <cell r="I19">
            <v>140.38811188811189</v>
          </cell>
          <cell r="J19">
            <v>137.88028381642513</v>
          </cell>
          <cell r="K19">
            <v>132.81270148291424</v>
          </cell>
          <cell r="L19">
            <v>146.1294860752225</v>
          </cell>
          <cell r="M19">
            <v>165.83471422553012</v>
          </cell>
          <cell r="N19">
            <v>145.78828104049342</v>
          </cell>
          <cell r="O19">
            <v>142.7244081893794</v>
          </cell>
          <cell r="P19">
            <v>150.93369226409749</v>
          </cell>
          <cell r="Q19">
            <v>146.61322993228774</v>
          </cell>
          <cell r="R19">
            <v>155.75632641455786</v>
          </cell>
          <cell r="S19">
            <v>156.051355405924</v>
          </cell>
          <cell r="T19">
            <v>153.96427542494959</v>
          </cell>
          <cell r="U19">
            <v>146.41262407587405</v>
          </cell>
          <cell r="V19">
            <v>149.11520620996495</v>
          </cell>
          <cell r="W19">
            <v>153.69791763416492</v>
          </cell>
          <cell r="X19">
            <v>143.46635980805013</v>
          </cell>
          <cell r="Y19">
            <v>149.22661536644225</v>
          </cell>
          <cell r="Z19">
            <v>154.70886225075839</v>
          </cell>
          <cell r="AA19">
            <v>156.85701340270978</v>
          </cell>
          <cell r="AB19">
            <v>153.41017600806768</v>
          </cell>
          <cell r="AC19">
            <v>154.07623852568145</v>
          </cell>
          <cell r="AD19">
            <v>158.34781561074047</v>
          </cell>
          <cell r="AE19">
            <v>145.84135878129925</v>
          </cell>
          <cell r="AF19">
            <v>114.48578659440666</v>
          </cell>
          <cell r="AG19">
            <v>142.92940848623516</v>
          </cell>
          <cell r="AH19">
            <v>157.64881474978051</v>
          </cell>
          <cell r="AI19">
            <v>158.394719853216</v>
          </cell>
          <cell r="AJ19">
            <v>149.80071561916614</v>
          </cell>
          <cell r="AK19">
            <v>168.1113011529203</v>
          </cell>
          <cell r="AL19">
            <v>169.73267999846072</v>
          </cell>
          <cell r="AM19">
            <v>167.54570238672667</v>
          </cell>
          <cell r="AN19">
            <v>164.16112842079411</v>
          </cell>
          <cell r="AO19">
            <v>167.60052929500844</v>
          </cell>
          <cell r="AP19">
            <v>176.16095367140429</v>
          </cell>
          <cell r="AQ19">
            <v>156.11321393402264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F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Q19" t="str">
            <v>-</v>
          </cell>
          <cell r="BR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CA19">
            <v>1</v>
          </cell>
        </row>
        <row r="20">
          <cell r="C20" t="str">
            <v>LISC</v>
          </cell>
          <cell r="D20" t="str">
            <v/>
          </cell>
          <cell r="F20" t="str">
            <v>LISC</v>
          </cell>
          <cell r="G20" t="str">
            <v>VS1 TOTAL</v>
          </cell>
          <cell r="H20">
            <v>0.95699999999999996</v>
          </cell>
          <cell r="I20">
            <v>0.96799999999999997</v>
          </cell>
          <cell r="J20">
            <v>0.96435552489364151</v>
          </cell>
          <cell r="K20">
            <v>0.96462431017404837</v>
          </cell>
          <cell r="L20">
            <v>0.95898882499728766</v>
          </cell>
          <cell r="M20">
            <v>0.9640013090433075</v>
          </cell>
          <cell r="N20">
            <v>0.96297420333839145</v>
          </cell>
          <cell r="O20">
            <v>0.96857861060329065</v>
          </cell>
          <cell r="P20">
            <v>0.94196115141586712</v>
          </cell>
          <cell r="Q20">
            <v>0.94733489063495435</v>
          </cell>
          <cell r="R20">
            <v>0.95016429353778753</v>
          </cell>
          <cell r="S20">
            <v>0.91514726507713884</v>
          </cell>
          <cell r="T20">
            <v>0.80272108843537415</v>
          </cell>
          <cell r="U20">
            <v>0.8709478234022846</v>
          </cell>
          <cell r="V20">
            <v>0.98613861386138613</v>
          </cell>
          <cell r="W20">
            <v>0.97741211667913241</v>
          </cell>
          <cell r="X20">
            <v>0.9656973293768546</v>
          </cell>
          <cell r="Y20">
            <v>0.96882916620773218</v>
          </cell>
          <cell r="Z20">
            <v>0.97103936501126242</v>
          </cell>
          <cell r="AA20">
            <v>0.97927518563670624</v>
          </cell>
          <cell r="AB20">
            <v>0.94720873786407767</v>
          </cell>
          <cell r="AC20">
            <v>0.93570406253440497</v>
          </cell>
          <cell r="AD20">
            <v>0.96993148946967778</v>
          </cell>
          <cell r="AE20">
            <v>0.98</v>
          </cell>
          <cell r="AF20">
            <v>0.97893658203347378</v>
          </cell>
          <cell r="AG20">
            <v>0.98226516634050876</v>
          </cell>
          <cell r="AH20">
            <v>0.97757627741698316</v>
          </cell>
          <cell r="AI20">
            <v>0.97919109026963658</v>
          </cell>
          <cell r="AJ20">
            <v>0.98606390210740991</v>
          </cell>
          <cell r="AK20">
            <v>0.96877121520706044</v>
          </cell>
          <cell r="AL20">
            <v>0.95881741758760741</v>
          </cell>
          <cell r="AM20">
            <v>0.95973963355834135</v>
          </cell>
          <cell r="AN20">
            <v>0.88844449248729862</v>
          </cell>
          <cell r="AO20">
            <v>0.85729166666666667</v>
          </cell>
          <cell r="AP20">
            <v>0.80640444509431208</v>
          </cell>
          <cell r="AQ20">
            <v>0.78417169684775323</v>
          </cell>
          <cell r="AR20">
            <v>0.78417169684775323</v>
          </cell>
          <cell r="AS20">
            <v>0.84097859327217128</v>
          </cell>
          <cell r="AT20">
            <v>0.84097859327217128</v>
          </cell>
          <cell r="AU20">
            <v>0.84097859327217128</v>
          </cell>
          <cell r="AV20">
            <v>0.82930107526881724</v>
          </cell>
          <cell r="AW20">
            <v>0.83333333333333337</v>
          </cell>
          <cell r="AX20">
            <v>0.8408279800142755</v>
          </cell>
          <cell r="AY20">
            <v>0.82539682539682535</v>
          </cell>
          <cell r="AZ20">
            <v>0.84376470588235297</v>
          </cell>
          <cell r="BA20">
            <v>0.84376470588235297</v>
          </cell>
          <cell r="BB20">
            <v>0.84376470588235297</v>
          </cell>
          <cell r="BC20">
            <v>0.85737373737373734</v>
          </cell>
          <cell r="BD20">
            <v>0.86368366285119669</v>
          </cell>
          <cell r="BE20">
            <v>0.86307311028500622</v>
          </cell>
          <cell r="BF20">
            <v>0.86922430691683006</v>
          </cell>
          <cell r="BG20">
            <v>0.85065434949961505</v>
          </cell>
          <cell r="BH20">
            <v>0.85065434949961505</v>
          </cell>
          <cell r="BI20">
            <v>0.85065434949961505</v>
          </cell>
          <cell r="BJ20">
            <v>0.83348708487084866</v>
          </cell>
          <cell r="BK20">
            <v>0.82384823848238486</v>
          </cell>
          <cell r="BL20">
            <v>0.82689305230288834</v>
          </cell>
          <cell r="BM20">
            <v>0.83226043774140146</v>
          </cell>
          <cell r="BN20">
            <v>0.83699999999999997</v>
          </cell>
          <cell r="BO20">
            <v>0.83699999999999997</v>
          </cell>
          <cell r="BP20">
            <v>0.83699999999999997</v>
          </cell>
          <cell r="BQ20">
            <v>0.85361124575860392</v>
          </cell>
          <cell r="BR20">
            <v>0.82617276453620769</v>
          </cell>
          <cell r="BS20">
            <v>0.82944732297063906</v>
          </cell>
          <cell r="BT20">
            <v>0</v>
          </cell>
          <cell r="BU20">
            <v>0</v>
          </cell>
          <cell r="CA20">
            <v>1</v>
          </cell>
        </row>
        <row r="21">
          <cell r="C21" t="str">
            <v>PPT</v>
          </cell>
          <cell r="D21" t="str">
            <v/>
          </cell>
          <cell r="F21" t="str">
            <v>PPT</v>
          </cell>
          <cell r="G21" t="str">
            <v>VS1 TOTAL</v>
          </cell>
          <cell r="H21">
            <v>40</v>
          </cell>
          <cell r="I21">
            <v>40</v>
          </cell>
          <cell r="J21">
            <v>34</v>
          </cell>
          <cell r="K21">
            <v>13</v>
          </cell>
          <cell r="L21">
            <v>18</v>
          </cell>
          <cell r="M21">
            <v>10</v>
          </cell>
          <cell r="N21">
            <v>22</v>
          </cell>
          <cell r="O21">
            <v>38</v>
          </cell>
          <cell r="P21">
            <v>43</v>
          </cell>
          <cell r="Q21">
            <v>49</v>
          </cell>
          <cell r="R21">
            <v>21</v>
          </cell>
          <cell r="S21">
            <v>148</v>
          </cell>
          <cell r="T21">
            <v>156</v>
          </cell>
          <cell r="U21">
            <v>0</v>
          </cell>
          <cell r="V21">
            <v>26</v>
          </cell>
          <cell r="W21">
            <v>12</v>
          </cell>
          <cell r="X21">
            <v>12</v>
          </cell>
          <cell r="Y21">
            <v>31</v>
          </cell>
          <cell r="Z21">
            <v>31</v>
          </cell>
          <cell r="AA21">
            <v>19</v>
          </cell>
          <cell r="AB21">
            <v>124</v>
          </cell>
          <cell r="AC21">
            <v>56</v>
          </cell>
          <cell r="AD21">
            <v>0</v>
          </cell>
          <cell r="AE21">
            <v>24</v>
          </cell>
          <cell r="AF21">
            <v>33</v>
          </cell>
          <cell r="AG21">
            <v>24</v>
          </cell>
          <cell r="AH21">
            <v>19</v>
          </cell>
          <cell r="AI21">
            <v>10</v>
          </cell>
          <cell r="AJ21">
            <v>0</v>
          </cell>
          <cell r="AK21">
            <v>111</v>
          </cell>
          <cell r="AL21">
            <v>96</v>
          </cell>
          <cell r="AM21">
            <v>142</v>
          </cell>
          <cell r="AN21">
            <v>227</v>
          </cell>
          <cell r="AO21">
            <v>200</v>
          </cell>
          <cell r="AP21">
            <v>200</v>
          </cell>
          <cell r="AQ21">
            <v>179</v>
          </cell>
          <cell r="AR21">
            <v>179</v>
          </cell>
          <cell r="AS21">
            <v>174</v>
          </cell>
          <cell r="AT21">
            <v>174</v>
          </cell>
          <cell r="AU21">
            <v>174</v>
          </cell>
          <cell r="AV21">
            <v>174</v>
          </cell>
          <cell r="AW21">
            <v>201</v>
          </cell>
          <cell r="AX21">
            <v>201</v>
          </cell>
          <cell r="AY21">
            <v>214</v>
          </cell>
          <cell r="AZ21">
            <v>228</v>
          </cell>
          <cell r="BA21">
            <v>228</v>
          </cell>
          <cell r="BB21">
            <v>228</v>
          </cell>
          <cell r="BC21">
            <v>188</v>
          </cell>
          <cell r="BD21">
            <v>188</v>
          </cell>
          <cell r="BE21">
            <v>219</v>
          </cell>
          <cell r="BF21">
            <v>232</v>
          </cell>
          <cell r="BG21">
            <v>196</v>
          </cell>
          <cell r="BH21">
            <v>196</v>
          </cell>
          <cell r="BI21">
            <v>196</v>
          </cell>
          <cell r="BJ21">
            <v>179</v>
          </cell>
          <cell r="BK21">
            <v>183</v>
          </cell>
          <cell r="BL21">
            <v>183</v>
          </cell>
          <cell r="BM21">
            <v>188</v>
          </cell>
          <cell r="BN21">
            <v>183</v>
          </cell>
          <cell r="BO21">
            <v>183</v>
          </cell>
          <cell r="BP21">
            <v>183</v>
          </cell>
          <cell r="BQ21">
            <v>162</v>
          </cell>
          <cell r="BR21">
            <v>152</v>
          </cell>
          <cell r="BS21">
            <v>143</v>
          </cell>
          <cell r="BT21">
            <v>0</v>
          </cell>
          <cell r="BU21">
            <v>0</v>
          </cell>
          <cell r="CA21">
            <v>1</v>
          </cell>
        </row>
        <row r="22">
          <cell r="C22" t="str">
            <v>Wartość LB $</v>
          </cell>
          <cell r="D22" t="str">
            <v/>
          </cell>
          <cell r="F22" t="str">
            <v>Value LB $</v>
          </cell>
          <cell r="G22" t="str">
            <v>VS1 TOTAL</v>
          </cell>
          <cell r="H22">
            <v>12058</v>
          </cell>
          <cell r="I22">
            <v>26235</v>
          </cell>
          <cell r="J22">
            <v>14310</v>
          </cell>
          <cell r="K22">
            <v>13319</v>
          </cell>
          <cell r="L22">
            <v>22938</v>
          </cell>
          <cell r="M22">
            <v>14188</v>
          </cell>
          <cell r="N22">
            <v>14926</v>
          </cell>
          <cell r="O22">
            <v>25436</v>
          </cell>
          <cell r="P22">
            <v>9088</v>
          </cell>
          <cell r="Q22">
            <v>24374</v>
          </cell>
          <cell r="R22">
            <v>15784</v>
          </cell>
          <cell r="S22">
            <v>36078</v>
          </cell>
          <cell r="T22">
            <v>85640</v>
          </cell>
          <cell r="U22">
            <v>2437</v>
          </cell>
          <cell r="V22">
            <v>6513</v>
          </cell>
          <cell r="W22">
            <v>2030</v>
          </cell>
          <cell r="X22">
            <v>5196</v>
          </cell>
          <cell r="Y22">
            <v>8490</v>
          </cell>
          <cell r="Z22">
            <v>12964</v>
          </cell>
          <cell r="AA22">
            <v>14007</v>
          </cell>
          <cell r="AB22">
            <v>336258</v>
          </cell>
          <cell r="AC22">
            <v>6172</v>
          </cell>
          <cell r="AD22">
            <v>13155</v>
          </cell>
          <cell r="AE22">
            <v>10529</v>
          </cell>
          <cell r="AF22">
            <v>9159</v>
          </cell>
          <cell r="AG22">
            <v>8543</v>
          </cell>
          <cell r="AH22">
            <v>2800</v>
          </cell>
          <cell r="AI22">
            <v>13150</v>
          </cell>
          <cell r="AJ22">
            <v>23747</v>
          </cell>
          <cell r="AK22">
            <v>25505</v>
          </cell>
          <cell r="AL22">
            <v>18117.899999999994</v>
          </cell>
          <cell r="AM22">
            <v>29713.64</v>
          </cell>
          <cell r="AN22">
            <v>73392</v>
          </cell>
          <cell r="AO22">
            <v>116083.82000000012</v>
          </cell>
          <cell r="AP22">
            <v>91741</v>
          </cell>
          <cell r="AQ22">
            <v>69474.800000000047</v>
          </cell>
          <cell r="AR22">
            <v>69474.800000000047</v>
          </cell>
          <cell r="AS22">
            <v>61758.320000000043</v>
          </cell>
          <cell r="AT22">
            <v>61758.320000000043</v>
          </cell>
          <cell r="AU22">
            <v>61758.320000000043</v>
          </cell>
          <cell r="AV22">
            <v>64551.310000000027</v>
          </cell>
          <cell r="AW22">
            <v>70656.520000000048</v>
          </cell>
          <cell r="AX22">
            <v>58484.46000000005</v>
          </cell>
          <cell r="AY22">
            <v>52863</v>
          </cell>
          <cell r="AZ22">
            <v>45014.230000000047</v>
          </cell>
          <cell r="BA22">
            <v>45014.230000000047</v>
          </cell>
          <cell r="BB22">
            <v>45014.230000000047</v>
          </cell>
          <cell r="BC22">
            <v>46481.69000000001</v>
          </cell>
          <cell r="BD22">
            <v>54143.199999999939</v>
          </cell>
          <cell r="BE22">
            <v>49856.269999999924</v>
          </cell>
          <cell r="BF22">
            <v>54397.079999999907</v>
          </cell>
          <cell r="BG22">
            <v>62292.42999999992</v>
          </cell>
          <cell r="BH22">
            <v>62292.42999999992</v>
          </cell>
          <cell r="BI22">
            <v>62292.42999999992</v>
          </cell>
          <cell r="BJ22">
            <v>50891.919999999969</v>
          </cell>
          <cell r="BK22">
            <v>41684.060000000027</v>
          </cell>
          <cell r="BL22">
            <v>41870.229999999996</v>
          </cell>
          <cell r="BM22">
            <v>44529.65</v>
          </cell>
          <cell r="BN22">
            <v>42495</v>
          </cell>
          <cell r="BO22">
            <v>42495</v>
          </cell>
          <cell r="BP22">
            <v>42495</v>
          </cell>
          <cell r="BQ22">
            <v>40211</v>
          </cell>
          <cell r="BR22">
            <v>46494</v>
          </cell>
          <cell r="BS22">
            <v>40580</v>
          </cell>
          <cell r="BT22">
            <v>0</v>
          </cell>
          <cell r="BU22">
            <v>0</v>
          </cell>
          <cell r="CA22">
            <v>1</v>
          </cell>
        </row>
        <row r="23">
          <cell r="C23" t="str">
            <v>Wartość LB (dni)</v>
          </cell>
          <cell r="F23" t="str">
            <v>LB in days</v>
          </cell>
          <cell r="G23" t="str">
            <v>VS1 TOTAL</v>
          </cell>
          <cell r="H23">
            <v>0.2</v>
          </cell>
          <cell r="I23">
            <v>0.5</v>
          </cell>
          <cell r="J23">
            <v>0.2</v>
          </cell>
          <cell r="K23">
            <v>0.2</v>
          </cell>
          <cell r="L23">
            <v>0.3</v>
          </cell>
          <cell r="M23">
            <v>0.2</v>
          </cell>
          <cell r="N23">
            <v>0.2</v>
          </cell>
          <cell r="O23">
            <v>0.4</v>
          </cell>
          <cell r="P23">
            <v>0.1</v>
          </cell>
          <cell r="Q23">
            <v>0.4</v>
          </cell>
          <cell r="R23">
            <v>0.3</v>
          </cell>
          <cell r="S23">
            <v>0.8</v>
          </cell>
          <cell r="T23">
            <v>1.8</v>
          </cell>
          <cell r="U23">
            <v>0</v>
          </cell>
          <cell r="V23">
            <v>0.1</v>
          </cell>
          <cell r="W23">
            <v>0.1</v>
          </cell>
          <cell r="X23">
            <v>0.1</v>
          </cell>
          <cell r="Y23">
            <v>0.2</v>
          </cell>
          <cell r="Z23">
            <v>0.3</v>
          </cell>
          <cell r="AA23">
            <v>0.3</v>
          </cell>
          <cell r="AB23">
            <v>0.8</v>
          </cell>
          <cell r="AC23">
            <v>0.1</v>
          </cell>
          <cell r="AD23">
            <v>0.2</v>
          </cell>
          <cell r="AE23">
            <v>0.2</v>
          </cell>
          <cell r="AF23">
            <v>0.2</v>
          </cell>
          <cell r="AG23">
            <v>0.1</v>
          </cell>
          <cell r="AH23">
            <v>0.1</v>
          </cell>
          <cell r="AI23">
            <v>0.3</v>
          </cell>
          <cell r="AJ23">
            <v>0.5</v>
          </cell>
          <cell r="AK23">
            <v>0.5</v>
          </cell>
          <cell r="AL23">
            <v>0.4</v>
          </cell>
          <cell r="AM23">
            <v>0.6</v>
          </cell>
          <cell r="AN23">
            <v>1.4</v>
          </cell>
          <cell r="AO23">
            <v>2.1</v>
          </cell>
          <cell r="AP23">
            <v>1.9</v>
          </cell>
          <cell r="AQ23">
            <v>1.6</v>
          </cell>
          <cell r="AR23">
            <v>1.6</v>
          </cell>
          <cell r="AS23">
            <v>1.2</v>
          </cell>
          <cell r="AT23">
            <v>1.2</v>
          </cell>
          <cell r="AU23">
            <v>1.2</v>
          </cell>
          <cell r="AV23">
            <v>1.3</v>
          </cell>
          <cell r="AW23">
            <v>1.4</v>
          </cell>
          <cell r="AX23">
            <v>1.2</v>
          </cell>
          <cell r="AY23">
            <v>1.1000000000000001</v>
          </cell>
          <cell r="AZ23">
            <v>0.9</v>
          </cell>
          <cell r="BA23">
            <v>0.9</v>
          </cell>
          <cell r="BB23">
            <v>0.9</v>
          </cell>
          <cell r="BC23">
            <v>0.9</v>
          </cell>
          <cell r="BD23">
            <v>1.1000000000000001</v>
          </cell>
          <cell r="BE23">
            <v>1</v>
          </cell>
          <cell r="BF23">
            <v>1.1000000000000001</v>
          </cell>
          <cell r="BG23">
            <v>1.3</v>
          </cell>
          <cell r="BH23">
            <v>1.3</v>
          </cell>
          <cell r="BI23">
            <v>1.3</v>
          </cell>
          <cell r="BJ23">
            <v>1</v>
          </cell>
          <cell r="BK23">
            <v>0.8</v>
          </cell>
          <cell r="BL23">
            <v>0.8</v>
          </cell>
          <cell r="BM23">
            <v>0.9</v>
          </cell>
          <cell r="BN23">
            <v>0.9</v>
          </cell>
          <cell r="BO23">
            <v>0.9</v>
          </cell>
          <cell r="BP23">
            <v>0.9</v>
          </cell>
          <cell r="BQ23">
            <v>0.8</v>
          </cell>
          <cell r="BR23">
            <v>0.9</v>
          </cell>
          <cell r="BS23">
            <v>0.8</v>
          </cell>
          <cell r="BT23">
            <v>0</v>
          </cell>
          <cell r="BU23">
            <v>0</v>
          </cell>
          <cell r="CA23">
            <v>1</v>
          </cell>
        </row>
        <row r="24">
          <cell r="C24" t="str">
            <v>Linie zaległe</v>
          </cell>
          <cell r="F24" t="str">
            <v>Late lines</v>
          </cell>
          <cell r="G24" t="str">
            <v>VS1 TOTAL</v>
          </cell>
          <cell r="H24">
            <v>124</v>
          </cell>
          <cell r="I24">
            <v>138</v>
          </cell>
          <cell r="J24">
            <v>102</v>
          </cell>
          <cell r="K24">
            <v>65</v>
          </cell>
          <cell r="L24">
            <v>147</v>
          </cell>
          <cell r="M24">
            <v>99</v>
          </cell>
          <cell r="N24">
            <v>81</v>
          </cell>
          <cell r="O24">
            <v>199</v>
          </cell>
          <cell r="P24">
            <v>127</v>
          </cell>
          <cell r="Q24">
            <v>157</v>
          </cell>
          <cell r="R24">
            <v>152</v>
          </cell>
          <cell r="S24">
            <v>561</v>
          </cell>
          <cell r="T24">
            <v>879</v>
          </cell>
          <cell r="U24">
            <v>44</v>
          </cell>
          <cell r="V24">
            <v>95</v>
          </cell>
          <cell r="W24">
            <v>31</v>
          </cell>
          <cell r="X24">
            <v>80</v>
          </cell>
          <cell r="Y24">
            <v>76</v>
          </cell>
          <cell r="Z24">
            <v>72</v>
          </cell>
          <cell r="AA24">
            <v>83</v>
          </cell>
          <cell r="AB24">
            <v>232</v>
          </cell>
          <cell r="AC24">
            <v>206</v>
          </cell>
          <cell r="AD24">
            <v>64</v>
          </cell>
          <cell r="AE24">
            <v>37</v>
          </cell>
          <cell r="AF24">
            <v>88</v>
          </cell>
          <cell r="AG24">
            <v>23</v>
          </cell>
          <cell r="AH24">
            <v>56</v>
          </cell>
          <cell r="AI24">
            <v>33</v>
          </cell>
          <cell r="AJ24">
            <v>129</v>
          </cell>
          <cell r="AK24">
            <v>409</v>
          </cell>
          <cell r="AL24">
            <v>120</v>
          </cell>
          <cell r="AM24">
            <v>325</v>
          </cell>
          <cell r="AN24">
            <v>518</v>
          </cell>
          <cell r="AO24">
            <v>873</v>
          </cell>
          <cell r="AP24">
            <v>901</v>
          </cell>
          <cell r="AQ24">
            <v>583</v>
          </cell>
          <cell r="AR24">
            <v>583</v>
          </cell>
          <cell r="AS24">
            <v>546</v>
          </cell>
          <cell r="AT24">
            <v>546</v>
          </cell>
          <cell r="AU24">
            <v>546</v>
          </cell>
          <cell r="AV24">
            <v>496</v>
          </cell>
          <cell r="AW24">
            <v>485</v>
          </cell>
          <cell r="AX24">
            <v>464</v>
          </cell>
          <cell r="AY24">
            <v>412</v>
          </cell>
          <cell r="AZ24">
            <v>441</v>
          </cell>
          <cell r="BA24">
            <v>441</v>
          </cell>
          <cell r="BB24">
            <v>441</v>
          </cell>
          <cell r="BC24">
            <v>500</v>
          </cell>
          <cell r="BD24">
            <v>536</v>
          </cell>
          <cell r="BE24">
            <v>506</v>
          </cell>
          <cell r="BF24">
            <v>592</v>
          </cell>
          <cell r="BG24">
            <v>643</v>
          </cell>
          <cell r="BH24">
            <v>643</v>
          </cell>
          <cell r="BI24">
            <v>643</v>
          </cell>
          <cell r="BJ24">
            <v>506</v>
          </cell>
          <cell r="BK24">
            <v>407</v>
          </cell>
          <cell r="BL24">
            <v>410</v>
          </cell>
          <cell r="BM24">
            <v>425</v>
          </cell>
          <cell r="BN24">
            <v>539</v>
          </cell>
          <cell r="BO24">
            <v>539</v>
          </cell>
          <cell r="BP24">
            <v>539</v>
          </cell>
          <cell r="BQ24">
            <v>434</v>
          </cell>
          <cell r="BR24">
            <v>412</v>
          </cell>
          <cell r="BS24">
            <v>386</v>
          </cell>
          <cell r="BT24">
            <v>0</v>
          </cell>
          <cell r="BU24">
            <v>0</v>
          </cell>
          <cell r="CA24">
            <v>1</v>
          </cell>
        </row>
        <row r="25">
          <cell r="C25" t="str">
            <v>Najstarsze zamówienie (dni)</v>
          </cell>
          <cell r="D25" t="str">
            <v/>
          </cell>
          <cell r="F25" t="str">
            <v>Oldest order</v>
          </cell>
          <cell r="G25" t="str">
            <v>VS1 TOTAL</v>
          </cell>
          <cell r="H25">
            <v>42</v>
          </cell>
          <cell r="I25">
            <v>24</v>
          </cell>
          <cell r="J25">
            <v>44</v>
          </cell>
          <cell r="K25">
            <v>37</v>
          </cell>
          <cell r="L25">
            <v>24</v>
          </cell>
          <cell r="M25" t="str">
            <v>-37</v>
          </cell>
          <cell r="N25" t="str">
            <v>-23</v>
          </cell>
          <cell r="O25">
            <v>-29</v>
          </cell>
          <cell r="P25">
            <v>-22</v>
          </cell>
          <cell r="Q25">
            <v>-28</v>
          </cell>
          <cell r="R25">
            <v>43</v>
          </cell>
          <cell r="S25">
            <v>46</v>
          </cell>
          <cell r="T25">
            <v>36</v>
          </cell>
          <cell r="U25">
            <v>54</v>
          </cell>
          <cell r="V25">
            <v>21</v>
          </cell>
          <cell r="W25">
            <v>37</v>
          </cell>
          <cell r="X25">
            <v>25</v>
          </cell>
          <cell r="Y25">
            <v>15</v>
          </cell>
          <cell r="Z25">
            <v>31</v>
          </cell>
          <cell r="AA25">
            <v>22</v>
          </cell>
          <cell r="AB25">
            <v>35</v>
          </cell>
          <cell r="AC25">
            <v>24</v>
          </cell>
          <cell r="AD25">
            <v>16</v>
          </cell>
          <cell r="AE25">
            <v>31</v>
          </cell>
          <cell r="AF25">
            <v>26</v>
          </cell>
          <cell r="AG25">
            <v>8</v>
          </cell>
          <cell r="AH25">
            <v>21</v>
          </cell>
          <cell r="AI25">
            <v>39</v>
          </cell>
          <cell r="AJ25">
            <v>22</v>
          </cell>
          <cell r="AK25">
            <v>35</v>
          </cell>
          <cell r="AL25">
            <v>29</v>
          </cell>
          <cell r="AM25">
            <v>34</v>
          </cell>
          <cell r="AN25">
            <v>51</v>
          </cell>
          <cell r="AO25">
            <v>52</v>
          </cell>
          <cell r="AP25">
            <v>46</v>
          </cell>
          <cell r="AQ25">
            <v>63</v>
          </cell>
          <cell r="AR25">
            <v>63</v>
          </cell>
          <cell r="AS25">
            <v>64</v>
          </cell>
          <cell r="AT25">
            <v>65</v>
          </cell>
          <cell r="AU25">
            <v>66</v>
          </cell>
          <cell r="AV25">
            <v>67</v>
          </cell>
          <cell r="AW25">
            <v>68</v>
          </cell>
          <cell r="AX25">
            <v>69</v>
          </cell>
          <cell r="AY25">
            <v>70</v>
          </cell>
          <cell r="AZ25">
            <v>71</v>
          </cell>
          <cell r="BA25">
            <v>72</v>
          </cell>
          <cell r="BB25">
            <v>73</v>
          </cell>
          <cell r="BC25">
            <v>74</v>
          </cell>
          <cell r="BD25">
            <v>68</v>
          </cell>
          <cell r="BE25">
            <v>69</v>
          </cell>
          <cell r="BF25">
            <v>70</v>
          </cell>
          <cell r="BG25">
            <v>51</v>
          </cell>
          <cell r="BH25">
            <v>52</v>
          </cell>
          <cell r="BI25">
            <v>53</v>
          </cell>
          <cell r="BJ25">
            <v>47</v>
          </cell>
          <cell r="BK25">
            <v>48</v>
          </cell>
          <cell r="BL25">
            <v>49</v>
          </cell>
          <cell r="BM25">
            <v>50</v>
          </cell>
          <cell r="BN25">
            <v>53</v>
          </cell>
          <cell r="BO25">
            <v>53</v>
          </cell>
          <cell r="BP25">
            <v>53</v>
          </cell>
          <cell r="BQ25">
            <v>54</v>
          </cell>
          <cell r="BR25">
            <v>55</v>
          </cell>
          <cell r="BS25">
            <v>56</v>
          </cell>
          <cell r="BT25">
            <v>0</v>
          </cell>
          <cell r="BU25">
            <v>0</v>
          </cell>
          <cell r="CA25">
            <v>1</v>
          </cell>
        </row>
        <row r="26">
          <cell r="B26" t="str">
            <v>Zespół 1</v>
          </cell>
          <cell r="C26" t="str">
            <v>Ilość  wyprodukowana</v>
          </cell>
          <cell r="D26" t="str">
            <v/>
          </cell>
          <cell r="E26" t="str">
            <v>Team 1</v>
          </cell>
          <cell r="F26" t="str">
            <v>machining output</v>
          </cell>
          <cell r="G26" t="str">
            <v>VS1_01</v>
          </cell>
          <cell r="H26">
            <v>397801</v>
          </cell>
          <cell r="I26">
            <v>465026</v>
          </cell>
          <cell r="J26">
            <v>370123</v>
          </cell>
          <cell r="K26">
            <v>345437</v>
          </cell>
          <cell r="L26">
            <v>415452</v>
          </cell>
          <cell r="M26">
            <v>462411</v>
          </cell>
          <cell r="N26">
            <v>486172</v>
          </cell>
          <cell r="O26">
            <v>377429</v>
          </cell>
          <cell r="P26">
            <v>443238</v>
          </cell>
          <cell r="Q26">
            <v>409717</v>
          </cell>
          <cell r="R26">
            <v>458943</v>
          </cell>
          <cell r="S26">
            <v>396059</v>
          </cell>
          <cell r="T26">
            <v>437779</v>
          </cell>
          <cell r="U26">
            <v>419771</v>
          </cell>
          <cell r="V26">
            <v>414545</v>
          </cell>
          <cell r="W26">
            <v>367618</v>
          </cell>
          <cell r="X26">
            <v>400997</v>
          </cell>
          <cell r="Y26">
            <v>365413</v>
          </cell>
          <cell r="Z26">
            <v>422550</v>
          </cell>
          <cell r="AA26">
            <v>461191</v>
          </cell>
          <cell r="AB26">
            <v>380754</v>
          </cell>
          <cell r="AC26">
            <v>458369</v>
          </cell>
          <cell r="AD26">
            <v>478627</v>
          </cell>
          <cell r="AE26">
            <v>368445</v>
          </cell>
          <cell r="AF26">
            <v>370571</v>
          </cell>
          <cell r="AG26">
            <v>422710</v>
          </cell>
          <cell r="AH26">
            <v>411884</v>
          </cell>
          <cell r="AI26">
            <v>411570</v>
          </cell>
          <cell r="AJ26">
            <v>428134</v>
          </cell>
          <cell r="AK26">
            <v>424482</v>
          </cell>
          <cell r="AL26">
            <v>632026</v>
          </cell>
          <cell r="AM26">
            <v>457014</v>
          </cell>
          <cell r="AN26">
            <v>494379</v>
          </cell>
          <cell r="AO26">
            <v>527160</v>
          </cell>
          <cell r="AP26">
            <v>592312</v>
          </cell>
          <cell r="AQ26">
            <v>441774</v>
          </cell>
          <cell r="AR26">
            <v>22060</v>
          </cell>
          <cell r="AS26">
            <v>6755</v>
          </cell>
          <cell r="AT26">
            <v>0</v>
          </cell>
          <cell r="AU26">
            <v>20572</v>
          </cell>
          <cell r="AV26">
            <v>24506</v>
          </cell>
          <cell r="AW26">
            <v>22515</v>
          </cell>
          <cell r="AX26">
            <v>20314</v>
          </cell>
          <cell r="AY26">
            <v>15285</v>
          </cell>
          <cell r="AZ26">
            <v>7063</v>
          </cell>
          <cell r="BA26">
            <v>1260</v>
          </cell>
          <cell r="BB26">
            <v>17287</v>
          </cell>
          <cell r="BC26">
            <v>18135</v>
          </cell>
          <cell r="BD26">
            <v>16780</v>
          </cell>
          <cell r="BE26">
            <v>24168</v>
          </cell>
          <cell r="BF26">
            <v>25689</v>
          </cell>
          <cell r="BG26">
            <v>11947</v>
          </cell>
          <cell r="BH26">
            <v>0</v>
          </cell>
          <cell r="BI26">
            <v>21528</v>
          </cell>
          <cell r="BJ26">
            <v>28910</v>
          </cell>
          <cell r="BK26">
            <v>22174</v>
          </cell>
          <cell r="BL26">
            <v>18897</v>
          </cell>
          <cell r="BM26">
            <v>18603</v>
          </cell>
          <cell r="BN26">
            <v>4350</v>
          </cell>
          <cell r="BO26">
            <v>0</v>
          </cell>
          <cell r="BP26">
            <v>23526</v>
          </cell>
          <cell r="BQ26">
            <v>25111</v>
          </cell>
          <cell r="BW26">
            <v>417435</v>
          </cell>
          <cell r="BX26">
            <v>487007.5</v>
          </cell>
          <cell r="CA26">
            <v>1</v>
          </cell>
        </row>
        <row r="27">
          <cell r="C27" t="str">
            <v>Dzienny plan produkcji</v>
          </cell>
          <cell r="D27" t="str">
            <v/>
          </cell>
          <cell r="F27" t="str">
            <v>machining plan</v>
          </cell>
          <cell r="G27" t="str">
            <v>VS1_01</v>
          </cell>
          <cell r="H27">
            <v>405219.99999999983</v>
          </cell>
          <cell r="I27">
            <v>398662.57</v>
          </cell>
          <cell r="J27">
            <v>358135.29999999981</v>
          </cell>
          <cell r="K27">
            <v>306254.07</v>
          </cell>
          <cell r="L27">
            <v>357832.45</v>
          </cell>
          <cell r="M27">
            <v>358604.30999999988</v>
          </cell>
          <cell r="N27">
            <v>385922.72999999986</v>
          </cell>
          <cell r="O27">
            <v>410347.2199999998</v>
          </cell>
          <cell r="P27">
            <v>374029.25999999989</v>
          </cell>
          <cell r="Q27">
            <v>426296.00000000006</v>
          </cell>
          <cell r="R27">
            <v>395710.98</v>
          </cell>
          <cell r="S27">
            <v>339773.46000000008</v>
          </cell>
          <cell r="T27">
            <v>386505.03000000009</v>
          </cell>
          <cell r="U27">
            <v>389274.19000000006</v>
          </cell>
          <cell r="V27">
            <v>409236.12149999995</v>
          </cell>
          <cell r="W27">
            <v>301778.09850000002</v>
          </cell>
          <cell r="X27">
            <v>361447.54000000004</v>
          </cell>
          <cell r="Y27">
            <v>386692.07999999984</v>
          </cell>
          <cell r="Z27">
            <v>340686.23000000004</v>
          </cell>
          <cell r="AA27">
            <v>409734.92999999993</v>
          </cell>
          <cell r="AB27">
            <v>388604.87999999977</v>
          </cell>
          <cell r="AC27">
            <v>433176.15000000014</v>
          </cell>
          <cell r="AD27">
            <v>391999.05999999988</v>
          </cell>
          <cell r="AE27">
            <v>391999.06000000006</v>
          </cell>
          <cell r="AF27">
            <v>416682.99999999988</v>
          </cell>
          <cell r="AG27">
            <v>405609.94000000012</v>
          </cell>
          <cell r="AH27">
            <v>411562.68999999983</v>
          </cell>
          <cell r="AI27">
            <v>314558.69999999995</v>
          </cell>
          <cell r="AJ27">
            <v>392362.35000000015</v>
          </cell>
          <cell r="AK27">
            <v>372304.64000000001</v>
          </cell>
          <cell r="AL27">
            <v>444393.33999999973</v>
          </cell>
          <cell r="AM27">
            <v>358834.28000000014</v>
          </cell>
          <cell r="AN27">
            <v>430865.7099999999</v>
          </cell>
          <cell r="AO27">
            <v>452501.12000000005</v>
          </cell>
          <cell r="AP27">
            <v>417304.97999999986</v>
          </cell>
          <cell r="AQ27">
            <v>418296.86000000022</v>
          </cell>
          <cell r="AR27">
            <v>20263.650952380955</v>
          </cell>
          <cell r="AS27">
            <v>0</v>
          </cell>
          <cell r="AT27">
            <v>0</v>
          </cell>
          <cell r="AU27">
            <v>20263.650952380955</v>
          </cell>
          <cell r="AV27">
            <v>20263.650952380955</v>
          </cell>
          <cell r="AW27">
            <v>20263.650952380955</v>
          </cell>
          <cell r="AX27">
            <v>20263.650952380955</v>
          </cell>
          <cell r="AY27">
            <v>20263.650952380955</v>
          </cell>
          <cell r="AZ27">
            <v>0</v>
          </cell>
          <cell r="BA27">
            <v>0</v>
          </cell>
          <cell r="BB27">
            <v>20263.650952380955</v>
          </cell>
          <cell r="BC27">
            <v>20263.650952380955</v>
          </cell>
          <cell r="BD27">
            <v>20263.650952380955</v>
          </cell>
          <cell r="BE27">
            <v>20263.650952380955</v>
          </cell>
          <cell r="BF27">
            <v>20263.650952380955</v>
          </cell>
          <cell r="BG27">
            <v>0</v>
          </cell>
          <cell r="BH27">
            <v>0</v>
          </cell>
          <cell r="BI27">
            <v>20263.650952380955</v>
          </cell>
          <cell r="BJ27">
            <v>20263.650952380955</v>
          </cell>
          <cell r="BK27">
            <v>20263.650952380955</v>
          </cell>
          <cell r="BL27">
            <v>20263.650952380955</v>
          </cell>
          <cell r="BM27">
            <v>20263.650952380955</v>
          </cell>
          <cell r="BN27">
            <v>0</v>
          </cell>
          <cell r="BO27">
            <v>0</v>
          </cell>
          <cell r="BP27">
            <v>20263.650952380955</v>
          </cell>
          <cell r="BQ27">
            <v>20263.650952380955</v>
          </cell>
          <cell r="BR27">
            <v>20263.650952380955</v>
          </cell>
          <cell r="BS27">
            <v>20263.650952380955</v>
          </cell>
          <cell r="BT27">
            <v>20263.650952380955</v>
          </cell>
          <cell r="BU27">
            <v>0</v>
          </cell>
          <cell r="BW27">
            <v>364745.71714285726</v>
          </cell>
          <cell r="BX27">
            <v>425536.67000000004</v>
          </cell>
          <cell r="CA27">
            <v>1</v>
          </cell>
        </row>
        <row r="28">
          <cell r="C28" t="str">
            <v>% realizacji planu</v>
          </cell>
          <cell r="D28" t="str">
            <v/>
          </cell>
          <cell r="F28" t="str">
            <v>output vs plan</v>
          </cell>
          <cell r="H28">
            <v>0.9816914268792265</v>
          </cell>
          <cell r="I28">
            <v>1.1664651637599186</v>
          </cell>
          <cell r="J28">
            <v>1.0334725451526285</v>
          </cell>
          <cell r="K28">
            <v>1.1279425608939662</v>
          </cell>
          <cell r="L28">
            <v>1.1610238255362251</v>
          </cell>
          <cell r="M28">
            <v>1.2894741839550121</v>
          </cell>
          <cell r="N28">
            <v>1.2597651348496632</v>
          </cell>
          <cell r="O28">
            <v>0.91977959543627508</v>
          </cell>
          <cell r="P28">
            <v>1.185035630634887</v>
          </cell>
          <cell r="Q28">
            <v>0.96110918235216836</v>
          </cell>
          <cell r="R28">
            <v>1.159793443184215</v>
          </cell>
          <cell r="S28">
            <v>1.1656560815550452</v>
          </cell>
          <cell r="T28">
            <v>1.1326605503685163</v>
          </cell>
          <cell r="U28">
            <v>1.0783427485906527</v>
          </cell>
          <cell r="V28">
            <v>1.0129726537348196</v>
          </cell>
          <cell r="W28">
            <v>1.2181732267094922</v>
          </cell>
          <cell r="X28">
            <v>1.1094196408142658</v>
          </cell>
          <cell r="Y28">
            <v>0.94497151325157769</v>
          </cell>
          <cell r="Z28">
            <v>1.2402908095228855</v>
          </cell>
          <cell r="AA28">
            <v>1.1255838012150932</v>
          </cell>
          <cell r="AB28">
            <v>0.97979726862925709</v>
          </cell>
          <cell r="AC28">
            <v>1.0581584420102534</v>
          </cell>
          <cell r="AD28">
            <v>1.2209901727825576</v>
          </cell>
          <cell r="AE28">
            <v>0.939912968158648</v>
          </cell>
          <cell r="AF28">
            <v>0.88933553804690879</v>
          </cell>
          <cell r="AG28">
            <v>1.0421588780590532</v>
          </cell>
          <cell r="AH28">
            <v>1.0007807073085273</v>
          </cell>
          <cell r="AI28">
            <v>1.3084044408881397</v>
          </cell>
          <cell r="AJ28">
            <v>1.0911699351377619</v>
          </cell>
          <cell r="AK28">
            <v>1.1401469506262398</v>
          </cell>
          <cell r="AL28">
            <v>1.4222220342006033</v>
          </cell>
          <cell r="AM28">
            <v>1.2736074156571657</v>
          </cell>
          <cell r="AN28">
            <v>1.1474085510309004</v>
          </cell>
          <cell r="AO28">
            <v>1.1649915916230218</v>
          </cell>
          <cell r="AP28">
            <v>1.4193743865697461</v>
          </cell>
          <cell r="AQ28">
            <v>1.0561255468185915</v>
          </cell>
          <cell r="AR28">
            <v>1.0886488348935943</v>
          </cell>
          <cell r="AS28">
            <v>0</v>
          </cell>
          <cell r="AT28">
            <v>0</v>
          </cell>
          <cell r="AU28">
            <v>1.0152168554592487</v>
          </cell>
          <cell r="AV28">
            <v>1.2093575860336547</v>
          </cell>
          <cell r="AW28">
            <v>1.1111028339813815</v>
          </cell>
          <cell r="AX28">
            <v>1.002484697734745</v>
          </cell>
          <cell r="AY28">
            <v>0.75430632100401585</v>
          </cell>
          <cell r="AZ28">
            <v>0</v>
          </cell>
          <cell r="BA28">
            <v>0</v>
          </cell>
          <cell r="BB28">
            <v>0.85310391699027954</v>
          </cell>
          <cell r="BC28">
            <v>0.89495224935608952</v>
          </cell>
          <cell r="BD28">
            <v>0.82808374657817374</v>
          </cell>
          <cell r="BE28">
            <v>1.1926774724255842</v>
          </cell>
          <cell r="BF28">
            <v>1.2677379836619014</v>
          </cell>
          <cell r="BG28">
            <v>0</v>
          </cell>
          <cell r="BH28">
            <v>0</v>
          </cell>
          <cell r="BI28">
            <v>1.062394928267874</v>
          </cell>
          <cell r="BJ28">
            <v>1.426692557424017</v>
          </cell>
          <cell r="BK28">
            <v>1.0942746720276773</v>
          </cell>
          <cell r="BL28">
            <v>0.93255652914706499</v>
          </cell>
          <cell r="BM28">
            <v>0.91804779127495628</v>
          </cell>
          <cell r="BN28">
            <v>0</v>
          </cell>
          <cell r="BO28">
            <v>0</v>
          </cell>
          <cell r="BP28">
            <v>1.1609951264599592</v>
          </cell>
          <cell r="BQ28">
            <v>1.23921400240313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W28">
            <v>1.1444548362894316</v>
          </cell>
          <cell r="BX28">
            <v>1.1444548362894318</v>
          </cell>
          <cell r="CA28">
            <v>1</v>
          </cell>
        </row>
        <row r="29">
          <cell r="C29" t="str">
            <v>godziny wypracowane</v>
          </cell>
          <cell r="D29" t="str">
            <v/>
          </cell>
          <cell r="F29" t="str">
            <v>AttendenceTime</v>
          </cell>
          <cell r="G29" t="str">
            <v>VS1_01</v>
          </cell>
          <cell r="H29">
            <v>3944</v>
          </cell>
          <cell r="I29">
            <v>4209</v>
          </cell>
          <cell r="J29">
            <v>3394</v>
          </cell>
          <cell r="K29">
            <v>3110</v>
          </cell>
          <cell r="L29">
            <v>3706</v>
          </cell>
          <cell r="M29">
            <v>3622</v>
          </cell>
          <cell r="N29">
            <v>3902</v>
          </cell>
          <cell r="O29">
            <v>3377</v>
          </cell>
          <cell r="P29">
            <v>3843</v>
          </cell>
          <cell r="Q29">
            <v>3735.3</v>
          </cell>
          <cell r="R29">
            <v>3584.3</v>
          </cell>
          <cell r="S29">
            <v>3142.3</v>
          </cell>
          <cell r="T29">
            <v>3623</v>
          </cell>
          <cell r="U29">
            <v>3549</v>
          </cell>
          <cell r="V29">
            <v>3563.9</v>
          </cell>
          <cell r="W29">
            <v>2987.9</v>
          </cell>
          <cell r="X29">
            <v>3266.3</v>
          </cell>
          <cell r="Y29">
            <v>3240.6</v>
          </cell>
          <cell r="Z29">
            <v>3516</v>
          </cell>
          <cell r="AA29">
            <v>3650.6</v>
          </cell>
          <cell r="AB29">
            <v>3272</v>
          </cell>
          <cell r="AC29">
            <v>3732.5</v>
          </cell>
          <cell r="AD29">
            <v>3704</v>
          </cell>
          <cell r="AE29">
            <v>3142</v>
          </cell>
          <cell r="AF29">
            <v>5108</v>
          </cell>
          <cell r="AG29">
            <v>3816.9</v>
          </cell>
          <cell r="AH29">
            <v>3410</v>
          </cell>
          <cell r="AI29">
            <v>3084.2</v>
          </cell>
          <cell r="AJ29">
            <v>3310.8</v>
          </cell>
          <cell r="AK29">
            <v>3165.1</v>
          </cell>
          <cell r="AL29">
            <v>4358.1000000000004</v>
          </cell>
          <cell r="AM29">
            <v>3255.3</v>
          </cell>
          <cell r="AN29">
            <v>3632.4</v>
          </cell>
          <cell r="AO29">
            <v>3839.9</v>
          </cell>
          <cell r="AP29">
            <v>4077.8999999999996</v>
          </cell>
          <cell r="AQ29">
            <v>3360.9</v>
          </cell>
          <cell r="AR29" t="str">
            <v>-</v>
          </cell>
          <cell r="AS29" t="str">
            <v>-</v>
          </cell>
          <cell r="AT29" t="str">
            <v>-</v>
          </cell>
          <cell r="AU29" t="str">
            <v>-</v>
          </cell>
          <cell r="AV29" t="str">
            <v>-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-</v>
          </cell>
          <cell r="BA29" t="str">
            <v>-</v>
          </cell>
          <cell r="BB29" t="str">
            <v>-</v>
          </cell>
          <cell r="BC29" t="str">
            <v>-</v>
          </cell>
          <cell r="BD29" t="str">
            <v>-</v>
          </cell>
          <cell r="BE29" t="str">
            <v>-</v>
          </cell>
          <cell r="BF29" t="str">
            <v>-</v>
          </cell>
          <cell r="BG29" t="str">
            <v>-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-</v>
          </cell>
          <cell r="BP29" t="str">
            <v>-</v>
          </cell>
          <cell r="BQ29" t="str">
            <v>-</v>
          </cell>
          <cell r="BR29" t="str">
            <v>-</v>
          </cell>
          <cell r="BS29" t="str">
            <v>-</v>
          </cell>
          <cell r="BT29" t="str">
            <v>-</v>
          </cell>
          <cell r="BU29" t="str">
            <v>-</v>
          </cell>
          <cell r="CA29">
            <v>1</v>
          </cell>
        </row>
        <row r="30">
          <cell r="C30" t="str">
            <v>ilość szt. osobę / godzinę        (PP)</v>
          </cell>
          <cell r="D30" t="str">
            <v/>
          </cell>
          <cell r="F30" t="str">
            <v>Qty pcs/person/hour (PP)</v>
          </cell>
          <cell r="H30">
            <v>100.86232251521298</v>
          </cell>
          <cell r="I30">
            <v>110.48372535043953</v>
          </cell>
          <cell r="J30">
            <v>109.05215085444902</v>
          </cell>
          <cell r="K30">
            <v>111.07299035369775</v>
          </cell>
          <cell r="L30">
            <v>112.102536427415</v>
          </cell>
          <cell r="M30">
            <v>127.66731087796798</v>
          </cell>
          <cell r="N30">
            <v>124.59559200410047</v>
          </cell>
          <cell r="O30">
            <v>111.7645839502517</v>
          </cell>
          <cell r="P30">
            <v>115.33645589383295</v>
          </cell>
          <cell r="Q30">
            <v>109.68784301127084</v>
          </cell>
          <cell r="R30">
            <v>128.04257456128113</v>
          </cell>
          <cell r="S30">
            <v>126.04111637972186</v>
          </cell>
          <cell r="T30">
            <v>120.8332873309412</v>
          </cell>
          <cell r="U30">
            <v>118.27867004790082</v>
          </cell>
          <cell r="V30">
            <v>116.31779791801117</v>
          </cell>
          <cell r="W30">
            <v>123.03557682653368</v>
          </cell>
          <cell r="X30">
            <v>122.76796375103328</v>
          </cell>
          <cell r="Y30">
            <v>112.76090847373943</v>
          </cell>
          <cell r="Z30">
            <v>120.17918088737201</v>
          </cell>
          <cell r="AA30">
            <v>126.33293157289214</v>
          </cell>
          <cell r="AB30">
            <v>116.36735941320293</v>
          </cell>
          <cell r="AC30">
            <v>122.80482250502344</v>
          </cell>
          <cell r="AD30">
            <v>129.2189524838013</v>
          </cell>
          <cell r="AE30">
            <v>117.2644812221515</v>
          </cell>
          <cell r="AF30">
            <v>72.547180892717307</v>
          </cell>
          <cell r="AG30">
            <v>110.74694123503366</v>
          </cell>
          <cell r="AH30">
            <v>120.78709677419354</v>
          </cell>
          <cell r="AI30">
            <v>133.44465339472148</v>
          </cell>
          <cell r="AJ30">
            <v>129.31436510813097</v>
          </cell>
          <cell r="AK30">
            <v>134.11329815803609</v>
          </cell>
          <cell r="AL30">
            <v>145.02328996581079</v>
          </cell>
          <cell r="AM30">
            <v>140.39074739655331</v>
          </cell>
          <cell r="AN30">
            <v>136.10257680872149</v>
          </cell>
          <cell r="AO30">
            <v>137.28482512565432</v>
          </cell>
          <cell r="AP30">
            <v>145.24927045783369</v>
          </cell>
          <cell r="AQ30">
            <v>131.44514862090512</v>
          </cell>
          <cell r="AR30" t="str">
            <v>-</v>
          </cell>
          <cell r="AS30" t="str">
            <v>-</v>
          </cell>
          <cell r="AT30" t="str">
            <v>-</v>
          </cell>
          <cell r="AU30" t="str">
            <v>-</v>
          </cell>
          <cell r="AV30" t="str">
            <v>-</v>
          </cell>
          <cell r="AW30" t="str">
            <v>-</v>
          </cell>
          <cell r="AX30" t="str">
            <v>-</v>
          </cell>
          <cell r="AY30" t="str">
            <v>-</v>
          </cell>
          <cell r="AZ30" t="str">
            <v>-</v>
          </cell>
          <cell r="BA30" t="str">
            <v>-</v>
          </cell>
          <cell r="BB30" t="str">
            <v>-</v>
          </cell>
          <cell r="BC30" t="str">
            <v>-</v>
          </cell>
          <cell r="BD30" t="str">
            <v>-</v>
          </cell>
          <cell r="BE30" t="str">
            <v>-</v>
          </cell>
          <cell r="BF30" t="str">
            <v>-</v>
          </cell>
          <cell r="BG30" t="str">
            <v>-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-</v>
          </cell>
          <cell r="BP30" t="str">
            <v>-</v>
          </cell>
          <cell r="BQ30" t="str">
            <v>-</v>
          </cell>
          <cell r="BR30" t="str">
            <v>-</v>
          </cell>
          <cell r="BS30" t="str">
            <v>-</v>
          </cell>
          <cell r="BT30" t="str">
            <v>-</v>
          </cell>
          <cell r="BU30" t="str">
            <v>-</v>
          </cell>
          <cell r="CA30">
            <v>1</v>
          </cell>
        </row>
        <row r="31">
          <cell r="C31" t="str">
            <v>LISC</v>
          </cell>
          <cell r="D31" t="str">
            <v/>
          </cell>
          <cell r="F31" t="str">
            <v>LISC</v>
          </cell>
          <cell r="G31" t="str">
            <v>VS1 TEAM01</v>
          </cell>
          <cell r="H31">
            <v>0.95</v>
          </cell>
          <cell r="I31">
            <v>0.96499999999999997</v>
          </cell>
          <cell r="J31">
            <v>0.95779220779220775</v>
          </cell>
          <cell r="K31">
            <v>0.95991561181434604</v>
          </cell>
          <cell r="L31">
            <v>0.95106035889070151</v>
          </cell>
          <cell r="M31">
            <v>0.95702057912948457</v>
          </cell>
          <cell r="N31">
            <v>0.95586708203530635</v>
          </cell>
          <cell r="O31">
            <v>0.96660231660231655</v>
          </cell>
          <cell r="P31">
            <v>0.95817336835724387</v>
          </cell>
          <cell r="Q31">
            <v>0.94138670478913511</v>
          </cell>
          <cell r="R31">
            <v>0.94080261485382244</v>
          </cell>
          <cell r="S31">
            <v>0.88912280701754387</v>
          </cell>
          <cell r="T31">
            <v>0.73936374089689538</v>
          </cell>
          <cell r="U31">
            <v>0.82713419629690321</v>
          </cell>
          <cell r="V31">
            <v>0.98626373626373631</v>
          </cell>
          <cell r="W31">
            <v>0.98144482929242949</v>
          </cell>
          <cell r="X31">
            <v>0.96054476266773481</v>
          </cell>
          <cell r="Y31">
            <v>0.96258376768428888</v>
          </cell>
          <cell r="Z31">
            <v>0.96640639186489918</v>
          </cell>
          <cell r="AA31">
            <v>0.97739801543550164</v>
          </cell>
          <cell r="AB31">
            <v>0.95733823229230453</v>
          </cell>
          <cell r="AC31">
            <v>0.93477864820550194</v>
          </cell>
          <cell r="AD31">
            <v>0.96828752642706128</v>
          </cell>
          <cell r="AE31">
            <v>0.97699999999999998</v>
          </cell>
          <cell r="AF31">
            <v>0.98433829287392327</v>
          </cell>
          <cell r="AG31">
            <v>0.98215397385349656</v>
          </cell>
          <cell r="AH31">
            <v>0.97153099957823708</v>
          </cell>
          <cell r="AI31">
            <v>0.97451125958921059</v>
          </cell>
          <cell r="AJ31">
            <v>0.98632545419027151</v>
          </cell>
          <cell r="AK31">
            <v>0.96593673965936744</v>
          </cell>
          <cell r="AL31">
            <v>0.95457201285422144</v>
          </cell>
          <cell r="AM31">
            <v>0.95710852283231651</v>
          </cell>
          <cell r="AN31">
            <v>0.8735216819973719</v>
          </cell>
          <cell r="AO31">
            <v>0.83339216378397463</v>
          </cell>
          <cell r="AP31">
            <v>0.75145413870246081</v>
          </cell>
          <cell r="AQ31">
            <v>0.74564816711038295</v>
          </cell>
          <cell r="AR31">
            <v>0.74564816711038295</v>
          </cell>
          <cell r="AS31">
            <v>0.80616740088105732</v>
          </cell>
          <cell r="AT31">
            <v>0.80616740088105732</v>
          </cell>
          <cell r="AU31">
            <v>0.80616740088105732</v>
          </cell>
          <cell r="AV31">
            <v>0.8066528066528067</v>
          </cell>
          <cell r="AW31">
            <v>0.81492109038737448</v>
          </cell>
          <cell r="AX31">
            <v>0.82405345211581293</v>
          </cell>
          <cell r="AY31">
            <v>0.80720871751886003</v>
          </cell>
          <cell r="AZ31">
            <v>0.82891911238367932</v>
          </cell>
          <cell r="BA31">
            <v>0.82891911238367932</v>
          </cell>
          <cell r="BB31">
            <v>0.82891911238367932</v>
          </cell>
          <cell r="BC31">
            <v>0.8385481852315394</v>
          </cell>
          <cell r="BD31">
            <v>0.84561592253899942</v>
          </cell>
          <cell r="BE31">
            <v>0.84596928982725528</v>
          </cell>
          <cell r="BF31">
            <v>0.85514834205933687</v>
          </cell>
          <cell r="BG31">
            <v>0.83706070287539935</v>
          </cell>
          <cell r="BH31">
            <v>0.83706070287539935</v>
          </cell>
          <cell r="BI31">
            <v>0.83706070287539935</v>
          </cell>
          <cell r="BJ31">
            <v>0.81328097108175657</v>
          </cell>
          <cell r="BK31">
            <v>0.80153649167733676</v>
          </cell>
          <cell r="BL31">
            <v>0.80337247816922619</v>
          </cell>
          <cell r="BM31">
            <v>0.80965909090909094</v>
          </cell>
          <cell r="BN31">
            <v>0.81499999999999995</v>
          </cell>
          <cell r="BO31">
            <v>0.81499999999999995</v>
          </cell>
          <cell r="BP31">
            <v>0.81499999999999995</v>
          </cell>
          <cell r="BQ31">
            <v>0.83492462311557791</v>
          </cell>
          <cell r="BR31">
            <v>0.80518867924528303</v>
          </cell>
          <cell r="BS31">
            <v>0.80848675348001797</v>
          </cell>
          <cell r="BT31">
            <v>0</v>
          </cell>
          <cell r="BU31">
            <v>0</v>
          </cell>
          <cell r="CA31">
            <v>1</v>
          </cell>
        </row>
        <row r="32">
          <cell r="C32" t="str">
            <v>PPT</v>
          </cell>
          <cell r="D32" t="str">
            <v/>
          </cell>
          <cell r="F32" t="str">
            <v>PPT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  <cell r="AE32" t="str">
            <v>-</v>
          </cell>
          <cell r="AF32" t="str">
            <v>-</v>
          </cell>
          <cell r="AG32" t="str">
            <v>-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-</v>
          </cell>
          <cell r="AQ32" t="str">
            <v>-</v>
          </cell>
          <cell r="AR32" t="str">
            <v>-</v>
          </cell>
          <cell r="AS32" t="str">
            <v>-</v>
          </cell>
          <cell r="AT32" t="str">
            <v>-</v>
          </cell>
          <cell r="AU32" t="str">
            <v>-</v>
          </cell>
          <cell r="AV32" t="str">
            <v>-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A32" t="str">
            <v>-</v>
          </cell>
          <cell r="BB32" t="str">
            <v>-</v>
          </cell>
          <cell r="BC32" t="str">
            <v>-</v>
          </cell>
          <cell r="BD32" t="str">
            <v>-</v>
          </cell>
          <cell r="BE32" t="str">
            <v>-</v>
          </cell>
          <cell r="BF32" t="str">
            <v>-</v>
          </cell>
          <cell r="BG32" t="str">
            <v>-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-</v>
          </cell>
          <cell r="BP32" t="str">
            <v>-</v>
          </cell>
          <cell r="BQ32" t="str">
            <v>-</v>
          </cell>
          <cell r="BR32" t="str">
            <v>-</v>
          </cell>
          <cell r="BS32" t="str">
            <v>-</v>
          </cell>
          <cell r="BT32" t="str">
            <v>-</v>
          </cell>
          <cell r="BU32" t="str">
            <v>-</v>
          </cell>
          <cell r="CA32">
            <v>1</v>
          </cell>
        </row>
        <row r="33">
          <cell r="B33" t="str">
            <v>Zespół 2</v>
          </cell>
          <cell r="C33" t="str">
            <v>Ilość  wyprodukowana</v>
          </cell>
          <cell r="D33" t="str">
            <v/>
          </cell>
          <cell r="E33" t="str">
            <v>Team 2</v>
          </cell>
          <cell r="F33" t="str">
            <v>machining output</v>
          </cell>
          <cell r="G33" t="str">
            <v>VS1_02</v>
          </cell>
          <cell r="H33">
            <v>628938</v>
          </cell>
          <cell r="I33">
            <v>704198</v>
          </cell>
          <cell r="J33">
            <v>543196</v>
          </cell>
          <cell r="K33">
            <v>478533</v>
          </cell>
          <cell r="L33">
            <v>602486</v>
          </cell>
          <cell r="M33">
            <v>718498</v>
          </cell>
          <cell r="N33">
            <v>601117</v>
          </cell>
          <cell r="O33">
            <v>514884</v>
          </cell>
          <cell r="P33">
            <v>622052</v>
          </cell>
          <cell r="Q33">
            <v>603615</v>
          </cell>
          <cell r="R33">
            <v>527088</v>
          </cell>
          <cell r="S33">
            <v>498521</v>
          </cell>
          <cell r="T33">
            <v>631041</v>
          </cell>
          <cell r="U33">
            <v>574400</v>
          </cell>
          <cell r="V33">
            <v>530577</v>
          </cell>
          <cell r="W33">
            <v>459784</v>
          </cell>
          <cell r="X33">
            <v>477964</v>
          </cell>
          <cell r="Y33">
            <v>518889</v>
          </cell>
          <cell r="Z33">
            <v>628016</v>
          </cell>
          <cell r="AA33">
            <v>612009</v>
          </cell>
          <cell r="AB33">
            <v>592833</v>
          </cell>
          <cell r="AC33">
            <v>641042</v>
          </cell>
          <cell r="AD33">
            <v>572850</v>
          </cell>
          <cell r="AE33">
            <v>464455</v>
          </cell>
          <cell r="AF33">
            <v>525120</v>
          </cell>
          <cell r="AG33">
            <v>551797</v>
          </cell>
          <cell r="AH33">
            <v>665488</v>
          </cell>
          <cell r="AI33">
            <v>520773</v>
          </cell>
          <cell r="AJ33">
            <v>534785</v>
          </cell>
          <cell r="AK33">
            <v>637040</v>
          </cell>
          <cell r="AL33">
            <v>691193</v>
          </cell>
          <cell r="AM33">
            <v>544725</v>
          </cell>
          <cell r="AN33">
            <v>575180</v>
          </cell>
          <cell r="AO33">
            <v>612775</v>
          </cell>
          <cell r="AP33">
            <v>629787</v>
          </cell>
          <cell r="AQ33">
            <v>572837</v>
          </cell>
          <cell r="AR33">
            <v>25869</v>
          </cell>
          <cell r="AS33">
            <v>9087</v>
          </cell>
          <cell r="AT33">
            <v>759</v>
          </cell>
          <cell r="AU33">
            <v>31999</v>
          </cell>
          <cell r="AV33">
            <v>27749</v>
          </cell>
          <cell r="AW33">
            <v>28791</v>
          </cell>
          <cell r="AX33">
            <v>32253</v>
          </cell>
          <cell r="AY33">
            <v>22275</v>
          </cell>
          <cell r="AZ33">
            <v>19217</v>
          </cell>
          <cell r="BA33">
            <v>941</v>
          </cell>
          <cell r="BB33">
            <v>23155</v>
          </cell>
          <cell r="BC33">
            <v>39639</v>
          </cell>
          <cell r="BD33">
            <v>31910</v>
          </cell>
          <cell r="BE33">
            <v>37700</v>
          </cell>
          <cell r="BF33">
            <v>31295</v>
          </cell>
          <cell r="BG33">
            <v>12607</v>
          </cell>
          <cell r="BH33">
            <v>0</v>
          </cell>
          <cell r="BI33">
            <v>29031</v>
          </cell>
          <cell r="BJ33">
            <v>22907</v>
          </cell>
          <cell r="BK33">
            <v>25779</v>
          </cell>
          <cell r="BL33">
            <v>26397</v>
          </cell>
          <cell r="BM33">
            <v>17782</v>
          </cell>
          <cell r="BN33">
            <v>5137</v>
          </cell>
          <cell r="BO33">
            <v>0</v>
          </cell>
          <cell r="BP33">
            <v>26387</v>
          </cell>
          <cell r="BQ33">
            <v>27696</v>
          </cell>
          <cell r="BW33">
            <v>556362</v>
          </cell>
          <cell r="BX33">
            <v>649089</v>
          </cell>
          <cell r="CA33">
            <v>1</v>
          </cell>
        </row>
        <row r="34">
          <cell r="C34" t="str">
            <v>Dzienny plan produkcji</v>
          </cell>
          <cell r="D34" t="str">
            <v/>
          </cell>
          <cell r="F34" t="str">
            <v>machining plan</v>
          </cell>
          <cell r="G34" t="str">
            <v>VS1_02</v>
          </cell>
          <cell r="H34">
            <v>670014.68999999994</v>
          </cell>
          <cell r="I34">
            <v>646363.53000000038</v>
          </cell>
          <cell r="J34">
            <v>570811.48000000033</v>
          </cell>
          <cell r="K34">
            <v>474543.99000000017</v>
          </cell>
          <cell r="L34">
            <v>626182.33000000007</v>
          </cell>
          <cell r="M34">
            <v>631116.60999999987</v>
          </cell>
          <cell r="N34">
            <v>679035.84000000008</v>
          </cell>
          <cell r="O34">
            <v>628270.14000000013</v>
          </cell>
          <cell r="P34">
            <v>560602.97999999986</v>
          </cell>
          <cell r="Q34">
            <v>637721.80000000016</v>
          </cell>
          <cell r="R34">
            <v>579324.43000000005</v>
          </cell>
          <cell r="S34">
            <v>508550.1399999999</v>
          </cell>
          <cell r="T34">
            <v>574729.65000000014</v>
          </cell>
          <cell r="U34">
            <v>578215.15000000026</v>
          </cell>
          <cell r="V34">
            <v>602472.6684999998</v>
          </cell>
          <cell r="W34">
            <v>394231.09149999992</v>
          </cell>
          <cell r="X34">
            <v>526260.23999999987</v>
          </cell>
          <cell r="Y34">
            <v>559331.13</v>
          </cell>
          <cell r="Z34">
            <v>554877.61</v>
          </cell>
          <cell r="AA34">
            <v>555749.16999999993</v>
          </cell>
          <cell r="AB34">
            <v>531574.07999999984</v>
          </cell>
          <cell r="AC34">
            <v>585734.48999999987</v>
          </cell>
          <cell r="AD34">
            <v>528699.60000000021</v>
          </cell>
          <cell r="AE34">
            <v>528699.59999999986</v>
          </cell>
          <cell r="AF34">
            <v>555611.00000000012</v>
          </cell>
          <cell r="AG34">
            <v>533413.84999999986</v>
          </cell>
          <cell r="AH34">
            <v>528930.33999999985</v>
          </cell>
          <cell r="AI34">
            <v>400905.79999999993</v>
          </cell>
          <cell r="AJ34">
            <v>509338.25999999983</v>
          </cell>
          <cell r="AK34">
            <v>446456.68999999994</v>
          </cell>
          <cell r="AL34">
            <v>545935.59000000008</v>
          </cell>
          <cell r="AM34">
            <v>450835.12999999989</v>
          </cell>
          <cell r="AN34">
            <v>538853.89000000036</v>
          </cell>
          <cell r="AO34">
            <v>546732.78000000026</v>
          </cell>
          <cell r="AP34">
            <v>490898.97999999992</v>
          </cell>
          <cell r="AQ34">
            <v>507211.58999999991</v>
          </cell>
          <cell r="AR34">
            <v>24812.025238095241</v>
          </cell>
          <cell r="AS34">
            <v>0</v>
          </cell>
          <cell r="AT34">
            <v>0</v>
          </cell>
          <cell r="AU34">
            <v>24812.025238095241</v>
          </cell>
          <cell r="AV34">
            <v>24812.025238095241</v>
          </cell>
          <cell r="AW34">
            <v>24812.025238095241</v>
          </cell>
          <cell r="AX34">
            <v>24812.025238095241</v>
          </cell>
          <cell r="AY34">
            <v>24812.025238095241</v>
          </cell>
          <cell r="AZ34">
            <v>0</v>
          </cell>
          <cell r="BA34">
            <v>0</v>
          </cell>
          <cell r="BB34">
            <v>24812.025238095241</v>
          </cell>
          <cell r="BC34">
            <v>24812.025238095241</v>
          </cell>
          <cell r="BD34">
            <v>24812.025238095241</v>
          </cell>
          <cell r="BE34">
            <v>24812.025238095241</v>
          </cell>
          <cell r="BF34">
            <v>24812.025238095241</v>
          </cell>
          <cell r="BG34">
            <v>0</v>
          </cell>
          <cell r="BH34">
            <v>0</v>
          </cell>
          <cell r="BI34">
            <v>24812.025238095241</v>
          </cell>
          <cell r="BJ34">
            <v>24812.025238095241</v>
          </cell>
          <cell r="BK34">
            <v>24812.025238095241</v>
          </cell>
          <cell r="BL34">
            <v>24812.025238095241</v>
          </cell>
          <cell r="BM34">
            <v>24812.025238095241</v>
          </cell>
          <cell r="BN34">
            <v>0</v>
          </cell>
          <cell r="BO34">
            <v>0</v>
          </cell>
          <cell r="BP34">
            <v>24812.025238095241</v>
          </cell>
          <cell r="BQ34">
            <v>24812.025238095241</v>
          </cell>
          <cell r="BR34">
            <v>24812.025238095241</v>
          </cell>
          <cell r="BS34">
            <v>24812.025238095241</v>
          </cell>
          <cell r="BT34">
            <v>24812.025238095241</v>
          </cell>
          <cell r="BU34">
            <v>0</v>
          </cell>
          <cell r="BW34">
            <v>446616.45428571443</v>
          </cell>
          <cell r="BX34">
            <v>521052.53</v>
          </cell>
          <cell r="CA34">
            <v>1</v>
          </cell>
        </row>
        <row r="35">
          <cell r="C35" t="str">
            <v>% realizacji planu</v>
          </cell>
          <cell r="D35" t="str">
            <v/>
          </cell>
          <cell r="F35" t="str">
            <v>output vs plan</v>
          </cell>
          <cell r="H35">
            <v>0.9386928516447901</v>
          </cell>
          <cell r="I35">
            <v>1.0894766912359668</v>
          </cell>
          <cell r="J35">
            <v>0.95162066467198536</v>
          </cell>
          <cell r="K35">
            <v>1.0084059857127257</v>
          </cell>
          <cell r="L35">
            <v>0.96215745979290079</v>
          </cell>
          <cell r="M35">
            <v>1.1384552214526569</v>
          </cell>
          <cell r="N35">
            <v>0.88525076967955019</v>
          </cell>
          <cell r="O35">
            <v>0.81952645401864854</v>
          </cell>
          <cell r="P35">
            <v>1.1096123677401788</v>
          </cell>
          <cell r="Q35">
            <v>0.94651774488499507</v>
          </cell>
          <cell r="R35">
            <v>0.9098321643366567</v>
          </cell>
          <cell r="S35">
            <v>0.98027895538481236</v>
          </cell>
          <cell r="T35">
            <v>1.097978849707858</v>
          </cell>
          <cell r="U35">
            <v>0.99340185050495433</v>
          </cell>
          <cell r="V35">
            <v>0.88066567620569192</v>
          </cell>
          <cell r="W35">
            <v>1.1662804124620905</v>
          </cell>
          <cell r="X35">
            <v>0.90822745795882298</v>
          </cell>
          <cell r="Y35">
            <v>0.92769554950392263</v>
          </cell>
          <cell r="Z35">
            <v>1.1318099499455385</v>
          </cell>
          <cell r="AA35">
            <v>1.1012324138963627</v>
          </cell>
          <cell r="AB35">
            <v>1.1152406076684556</v>
          </cell>
          <cell r="AC35">
            <v>1.0944241989233041</v>
          </cell>
          <cell r="AD35">
            <v>1.0835075343351872</v>
          </cell>
          <cell r="AE35">
            <v>0.87848562775534567</v>
          </cell>
          <cell r="AF35">
            <v>0.9451216768566495</v>
          </cell>
          <cell r="AG35">
            <v>1.0268349800066123</v>
          </cell>
          <cell r="AH35">
            <v>1.0268349800066123</v>
          </cell>
          <cell r="AI35">
            <v>1.2989909350276301</v>
          </cell>
          <cell r="AJ35">
            <v>1.0499603937077104</v>
          </cell>
          <cell r="AK35">
            <v>1.4301073638296249</v>
          </cell>
          <cell r="AL35">
            <v>1.2660706000134556</v>
          </cell>
          <cell r="AM35">
            <v>1.2082576617310195</v>
          </cell>
          <cell r="AN35">
            <v>1.0674136545622777</v>
          </cell>
          <cell r="AO35">
            <v>1.1207943302759342</v>
          </cell>
          <cell r="AP35">
            <v>1.2829258679657474</v>
          </cell>
          <cell r="AQ35">
            <v>1.1293846814502013</v>
          </cell>
          <cell r="AR35">
            <v>1.0425992941632967</v>
          </cell>
          <cell r="AS35">
            <v>0</v>
          </cell>
          <cell r="AT35">
            <v>0</v>
          </cell>
          <cell r="AU35">
            <v>1.2896569180846313</v>
          </cell>
          <cell r="AV35">
            <v>1.1183690059042606</v>
          </cell>
          <cell r="AW35">
            <v>1.1603647716670715</v>
          </cell>
          <cell r="AX35">
            <v>1.2998938897772936</v>
          </cell>
          <cell r="AY35">
            <v>0.89775017501594312</v>
          </cell>
          <cell r="AZ35">
            <v>0</v>
          </cell>
          <cell r="BA35">
            <v>0</v>
          </cell>
          <cell r="BB35">
            <v>0.93321684859681986</v>
          </cell>
          <cell r="BC35">
            <v>1.5975721296276979</v>
          </cell>
          <cell r="BD35">
            <v>1.2860699476883837</v>
          </cell>
          <cell r="BE35">
            <v>1.5194245386352887</v>
          </cell>
          <cell r="BF35">
            <v>1.26128357921993</v>
          </cell>
          <cell r="BG35">
            <v>0</v>
          </cell>
          <cell r="BH35">
            <v>0</v>
          </cell>
          <cell r="BI35">
            <v>1.1700375008254924</v>
          </cell>
          <cell r="BJ35">
            <v>0.92322169513311825</v>
          </cell>
          <cell r="BK35">
            <v>1.0389720207288888</v>
          </cell>
          <cell r="BL35">
            <v>1.0638792983118226</v>
          </cell>
          <cell r="BM35">
            <v>0.71666862456267122</v>
          </cell>
          <cell r="BN35">
            <v>0</v>
          </cell>
          <cell r="BO35">
            <v>0</v>
          </cell>
          <cell r="BP35">
            <v>1.0634762679302219</v>
          </cell>
          <cell r="BQ35">
            <v>1.116232944881776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W35">
            <v>1.245726606490136</v>
          </cell>
          <cell r="BX35">
            <v>1.2457266064901364</v>
          </cell>
          <cell r="CA35">
            <v>1</v>
          </cell>
        </row>
        <row r="36">
          <cell r="C36" t="str">
            <v>godziny wypracowane</v>
          </cell>
          <cell r="D36" t="str">
            <v/>
          </cell>
          <cell r="F36" t="str">
            <v>AttendenceTime</v>
          </cell>
          <cell r="G36" t="str">
            <v>VS1_02</v>
          </cell>
          <cell r="H36">
            <v>3909</v>
          </cell>
          <cell r="I36">
            <v>4085</v>
          </cell>
          <cell r="J36">
            <v>3230</v>
          </cell>
          <cell r="K36">
            <v>3094</v>
          </cell>
          <cell r="L36">
            <v>3260</v>
          </cell>
          <cell r="M36">
            <v>3499</v>
          </cell>
          <cell r="N36">
            <v>3556</v>
          </cell>
          <cell r="O36">
            <v>2875</v>
          </cell>
          <cell r="P36">
            <v>3215</v>
          </cell>
          <cell r="Q36">
            <v>3176.3</v>
          </cell>
          <cell r="R36">
            <v>2746.3</v>
          </cell>
          <cell r="S36">
            <v>2590.3000000000002</v>
          </cell>
          <cell r="T36">
            <v>3319</v>
          </cell>
          <cell r="U36">
            <v>3241.2</v>
          </cell>
          <cell r="V36">
            <v>2774.3</v>
          </cell>
          <cell r="W36">
            <v>2395.4</v>
          </cell>
          <cell r="X36">
            <v>2860.3</v>
          </cell>
          <cell r="Y36">
            <v>2685.3</v>
          </cell>
          <cell r="Z36">
            <v>3274.6</v>
          </cell>
          <cell r="AA36">
            <v>3191.3</v>
          </cell>
          <cell r="AB36">
            <v>3074.3</v>
          </cell>
          <cell r="AC36">
            <v>3403</v>
          </cell>
          <cell r="AD36">
            <v>2936.3</v>
          </cell>
          <cell r="AE36">
            <v>2569</v>
          </cell>
          <cell r="AF36">
            <v>2715.6</v>
          </cell>
          <cell r="AG36">
            <v>3001.2</v>
          </cell>
          <cell r="AH36">
            <v>3424</v>
          </cell>
          <cell r="AI36">
            <v>2802</v>
          </cell>
          <cell r="AJ36">
            <v>3117.2</v>
          </cell>
          <cell r="AK36">
            <v>3149.3</v>
          </cell>
          <cell r="AL36">
            <v>3437.8</v>
          </cell>
          <cell r="AM36">
            <v>2723.6</v>
          </cell>
          <cell r="AN36">
            <v>2882.9</v>
          </cell>
          <cell r="AO36">
            <v>2961.6</v>
          </cell>
          <cell r="AP36">
            <v>2859.5</v>
          </cell>
          <cell r="AQ36">
            <v>3138.3</v>
          </cell>
          <cell r="AR36" t="str">
            <v>-</v>
          </cell>
          <cell r="AS36" t="str">
            <v>-</v>
          </cell>
          <cell r="AT36" t="str">
            <v>-</v>
          </cell>
          <cell r="AU36" t="str">
            <v>-</v>
          </cell>
          <cell r="AV36" t="str">
            <v>-</v>
          </cell>
          <cell r="AW36" t="str">
            <v>-</v>
          </cell>
          <cell r="AX36" t="str">
            <v>-</v>
          </cell>
          <cell r="AY36" t="str">
            <v>-</v>
          </cell>
          <cell r="AZ36" t="str">
            <v>-</v>
          </cell>
          <cell r="BA36" t="str">
            <v>-</v>
          </cell>
          <cell r="BB36" t="str">
            <v>-</v>
          </cell>
          <cell r="BC36" t="str">
            <v>-</v>
          </cell>
          <cell r="BD36" t="str">
            <v>-</v>
          </cell>
          <cell r="BE36" t="str">
            <v>-</v>
          </cell>
          <cell r="BF36" t="str">
            <v>-</v>
          </cell>
          <cell r="BG36" t="str">
            <v>-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-</v>
          </cell>
          <cell r="BP36" t="str">
            <v>-</v>
          </cell>
          <cell r="BQ36" t="str">
            <v>-</v>
          </cell>
          <cell r="BR36" t="str">
            <v>-</v>
          </cell>
          <cell r="BS36" t="str">
            <v>-</v>
          </cell>
          <cell r="BT36" t="str">
            <v>-</v>
          </cell>
          <cell r="BU36" t="str">
            <v>-</v>
          </cell>
          <cell r="CA36">
            <v>1</v>
          </cell>
        </row>
        <row r="37">
          <cell r="C37" t="str">
            <v>ilość szt. osobę / godzinę        (PP)</v>
          </cell>
          <cell r="D37" t="str">
            <v/>
          </cell>
          <cell r="F37" t="str">
            <v>Qty pcs/person/hour (PP)</v>
          </cell>
          <cell r="H37">
            <v>160.89485801995394</v>
          </cell>
          <cell r="I37">
            <v>172.38629130966953</v>
          </cell>
          <cell r="J37">
            <v>168.17213622291021</v>
          </cell>
          <cell r="K37">
            <v>154.66483516483515</v>
          </cell>
          <cell r="L37">
            <v>184.81165644171779</v>
          </cell>
          <cell r="M37">
            <v>205.34381251786223</v>
          </cell>
          <cell r="N37">
            <v>169.04302587176602</v>
          </cell>
          <cell r="O37">
            <v>179.09008695652173</v>
          </cell>
          <cell r="P37">
            <v>193.48429237947124</v>
          </cell>
          <cell r="Q37">
            <v>190.03715014324843</v>
          </cell>
          <cell r="R37">
            <v>191.92659214215487</v>
          </cell>
          <cell r="S37">
            <v>192.45685827896381</v>
          </cell>
          <cell r="T37">
            <v>190.12985839108165</v>
          </cell>
          <cell r="U37">
            <v>177.21831420461558</v>
          </cell>
          <cell r="V37">
            <v>191.24716144613055</v>
          </cell>
          <cell r="W37">
            <v>191.9445604074476</v>
          </cell>
          <cell r="X37">
            <v>167.10275145963709</v>
          </cell>
          <cell r="Y37">
            <v>193.23315830633447</v>
          </cell>
          <cell r="Z37">
            <v>191.78403469126002</v>
          </cell>
          <cell r="AA37">
            <v>191.77419860245041</v>
          </cell>
          <cell r="AB37">
            <v>192.83511693718893</v>
          </cell>
          <cell r="AC37">
            <v>188.3755509844255</v>
          </cell>
          <cell r="AD37">
            <v>195.09246330415829</v>
          </cell>
          <cell r="AE37">
            <v>180.79213701829505</v>
          </cell>
          <cell r="AF37">
            <v>193.37163057887761</v>
          </cell>
          <cell r="AG37">
            <v>183.85878981740638</v>
          </cell>
          <cell r="AH37">
            <v>194.35981308411215</v>
          </cell>
          <cell r="AI37">
            <v>185.85760171306211</v>
          </cell>
          <cell r="AJ37">
            <v>171.55941229308354</v>
          </cell>
          <cell r="AK37">
            <v>202.27987171752451</v>
          </cell>
          <cell r="AL37">
            <v>201.05678049915642</v>
          </cell>
          <cell r="AM37">
            <v>200.00183580555148</v>
          </cell>
          <cell r="AN37">
            <v>199.51437788338131</v>
          </cell>
          <cell r="AO37">
            <v>206.9067396002161</v>
          </cell>
          <cell r="AP37">
            <v>220.2437489071516</v>
          </cell>
          <cell r="AQ37">
            <v>182.53098811458432</v>
          </cell>
          <cell r="AR37" t="str">
            <v>-</v>
          </cell>
          <cell r="AS37" t="str">
            <v>-</v>
          </cell>
          <cell r="AT37" t="str">
            <v>-</v>
          </cell>
          <cell r="AU37" t="str">
            <v>-</v>
          </cell>
          <cell r="AV37" t="str">
            <v>-</v>
          </cell>
          <cell r="AW37" t="str">
            <v>-</v>
          </cell>
          <cell r="AX37" t="str">
            <v>-</v>
          </cell>
          <cell r="AY37" t="str">
            <v>-</v>
          </cell>
          <cell r="AZ37" t="str">
            <v>-</v>
          </cell>
          <cell r="BA37" t="str">
            <v>-</v>
          </cell>
          <cell r="BB37" t="str">
            <v>-</v>
          </cell>
          <cell r="BC37" t="str">
            <v>-</v>
          </cell>
          <cell r="BD37" t="str">
            <v>-</v>
          </cell>
          <cell r="BE37" t="str">
            <v>-</v>
          </cell>
          <cell r="BF37" t="str">
            <v>-</v>
          </cell>
          <cell r="BG37" t="str">
            <v>-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-</v>
          </cell>
          <cell r="BP37" t="str">
            <v>-</v>
          </cell>
          <cell r="BQ37" t="str">
            <v>-</v>
          </cell>
          <cell r="BR37" t="str">
            <v>-</v>
          </cell>
          <cell r="BS37" t="str">
            <v>-</v>
          </cell>
          <cell r="BT37" t="str">
            <v>-</v>
          </cell>
          <cell r="BU37" t="str">
            <v>-</v>
          </cell>
          <cell r="CA37">
            <v>1</v>
          </cell>
        </row>
        <row r="38">
          <cell r="C38" t="str">
            <v>LISC</v>
          </cell>
          <cell r="D38" t="str">
            <v/>
          </cell>
          <cell r="F38" t="str">
            <v>LISC</v>
          </cell>
          <cell r="G38" t="str">
            <v>VS1 TEAM02</v>
          </cell>
          <cell r="H38">
            <v>0.96799999999999997</v>
          </cell>
          <cell r="I38">
            <v>0.97299999999999998</v>
          </cell>
          <cell r="J38">
            <v>0.97425513450969048</v>
          </cell>
          <cell r="K38">
            <v>0.97177563415505541</v>
          </cell>
          <cell r="L38">
            <v>0.97079502433747977</v>
          </cell>
          <cell r="M38">
            <v>0.97437994003815753</v>
          </cell>
          <cell r="N38">
            <v>0.97295980511571256</v>
          </cell>
          <cell r="O38">
            <v>0.97144456886898101</v>
          </cell>
          <cell r="P38">
            <v>0.91965526827912147</v>
          </cell>
          <cell r="Q38">
            <v>0.95604395604395609</v>
          </cell>
          <cell r="R38">
            <v>0.9643941484957218</v>
          </cell>
          <cell r="S38">
            <v>0.9541155866900175</v>
          </cell>
          <cell r="T38">
            <v>0.89090424113096822</v>
          </cell>
          <cell r="U38">
            <v>0.94493635860542335</v>
          </cell>
          <cell r="V38">
            <v>0.98595586127830326</v>
          </cell>
          <cell r="W38">
            <v>0.97124479757850923</v>
          </cell>
          <cell r="X38">
            <v>0.97319347319347316</v>
          </cell>
          <cell r="Y38">
            <v>0.97787968707850015</v>
          </cell>
          <cell r="Z38">
            <v>0.97772536687631029</v>
          </cell>
          <cell r="AA38">
            <v>0.98212789723540905</v>
          </cell>
          <cell r="AB38">
            <v>0.93283358320839582</v>
          </cell>
          <cell r="AC38">
            <v>0.93711741791875347</v>
          </cell>
          <cell r="AD38">
            <v>0.97239847715736039</v>
          </cell>
          <cell r="AE38">
            <v>0.98399999999999999</v>
          </cell>
          <cell r="AF38">
            <v>0.97141301388510759</v>
          </cell>
          <cell r="AG38">
            <v>0.98271752085816444</v>
          </cell>
          <cell r="AH38">
            <v>0.98595669982445877</v>
          </cell>
          <cell r="AI38">
            <v>0.98705035971223021</v>
          </cell>
          <cell r="AJ38">
            <v>0.985968699406368</v>
          </cell>
          <cell r="AK38">
            <v>0.97405966277561606</v>
          </cell>
          <cell r="AL38">
            <v>0.96658647420475807</v>
          </cell>
          <cell r="AM38">
            <v>0.96466920678905443</v>
          </cell>
          <cell r="AN38">
            <v>0.91716724628517232</v>
          </cell>
          <cell r="AO38">
            <v>0.9027917928018836</v>
          </cell>
          <cell r="AP38">
            <v>0.91008864499788944</v>
          </cell>
          <cell r="AQ38">
            <v>0.85742111414102062</v>
          </cell>
          <cell r="AR38">
            <v>0.85742111414102062</v>
          </cell>
          <cell r="AS38">
            <v>0.92</v>
          </cell>
          <cell r="AT38">
            <v>0.92</v>
          </cell>
          <cell r="AU38">
            <v>0.92</v>
          </cell>
          <cell r="AV38">
            <v>0.87072243346007605</v>
          </cell>
          <cell r="AW38">
            <v>0.86582278481012653</v>
          </cell>
          <cell r="AX38">
            <v>0.87077534791252487</v>
          </cell>
          <cell r="AY38">
            <v>0.85962145110410093</v>
          </cell>
          <cell r="AZ38">
            <v>0.87225274725274726</v>
          </cell>
          <cell r="BA38">
            <v>0.87225274725274726</v>
          </cell>
          <cell r="BB38">
            <v>0.87225274725274726</v>
          </cell>
          <cell r="BC38">
            <v>0.89167616875712652</v>
          </cell>
          <cell r="BD38">
            <v>0.896484375</v>
          </cell>
          <cell r="BE38">
            <v>0.89404553415061294</v>
          </cell>
          <cell r="BF38">
            <v>0.89428347689898202</v>
          </cell>
          <cell r="BG38">
            <v>0.87491013659237959</v>
          </cell>
          <cell r="BH38">
            <v>0.87491013659237959</v>
          </cell>
          <cell r="BI38">
            <v>0.87491013659237959</v>
          </cell>
          <cell r="BJ38">
            <v>0.87018917155903452</v>
          </cell>
          <cell r="BK38">
            <v>0.86535008976660677</v>
          </cell>
          <cell r="BL38">
            <v>0.87007218212104387</v>
          </cell>
          <cell r="BM38">
            <v>0.87362924281984333</v>
          </cell>
          <cell r="BN38">
            <v>0.878</v>
          </cell>
          <cell r="BO38">
            <v>0.878</v>
          </cell>
          <cell r="BP38">
            <v>0.878</v>
          </cell>
          <cell r="BQ38">
            <v>0.88717716357045762</v>
          </cell>
          <cell r="BR38">
            <v>0.86396588486140724</v>
          </cell>
          <cell r="BS38">
            <v>0.8667736757624398</v>
          </cell>
          <cell r="BT38">
            <v>0</v>
          </cell>
          <cell r="BU38">
            <v>0</v>
          </cell>
          <cell r="CA38">
            <v>1</v>
          </cell>
        </row>
        <row r="39">
          <cell r="C39" t="str">
            <v>PPT</v>
          </cell>
          <cell r="D39" t="str">
            <v/>
          </cell>
          <cell r="F39" t="str">
            <v>PPT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  <cell r="AE39" t="str">
            <v>-</v>
          </cell>
          <cell r="AF39" t="str">
            <v>-</v>
          </cell>
          <cell r="AG39" t="str">
            <v>-</v>
          </cell>
          <cell r="AH39" t="str">
            <v>-</v>
          </cell>
          <cell r="AI39" t="str">
            <v>-</v>
          </cell>
          <cell r="AJ39" t="str">
            <v>-</v>
          </cell>
          <cell r="AK39" t="str">
            <v>-</v>
          </cell>
          <cell r="AL39" t="str">
            <v>-</v>
          </cell>
          <cell r="AM39" t="str">
            <v>-</v>
          </cell>
          <cell r="AN39" t="str">
            <v>-</v>
          </cell>
          <cell r="AO39" t="str">
            <v>-</v>
          </cell>
          <cell r="AP39" t="str">
            <v>-</v>
          </cell>
          <cell r="AQ39" t="str">
            <v>-</v>
          </cell>
          <cell r="AR39" t="str">
            <v>-</v>
          </cell>
          <cell r="AS39" t="str">
            <v>-</v>
          </cell>
          <cell r="AT39" t="str">
            <v>-</v>
          </cell>
          <cell r="AU39" t="str">
            <v>-</v>
          </cell>
          <cell r="AV39" t="str">
            <v>-</v>
          </cell>
          <cell r="AW39" t="str">
            <v>-</v>
          </cell>
          <cell r="AX39" t="str">
            <v>-</v>
          </cell>
          <cell r="AY39" t="str">
            <v>-</v>
          </cell>
          <cell r="AZ39" t="str">
            <v>-</v>
          </cell>
          <cell r="BA39" t="str">
            <v>-</v>
          </cell>
          <cell r="BB39" t="str">
            <v>-</v>
          </cell>
          <cell r="BC39" t="str">
            <v>-</v>
          </cell>
          <cell r="BD39" t="str">
            <v>-</v>
          </cell>
          <cell r="BE39" t="str">
            <v>-</v>
          </cell>
          <cell r="BF39" t="str">
            <v>-</v>
          </cell>
          <cell r="BG39" t="str">
            <v>-</v>
          </cell>
          <cell r="BH39" t="str">
            <v>-</v>
          </cell>
          <cell r="BI39" t="str">
            <v>-</v>
          </cell>
          <cell r="BJ39" t="str">
            <v>-</v>
          </cell>
          <cell r="BK39" t="str">
            <v>-</v>
          </cell>
          <cell r="BL39" t="str">
            <v>-</v>
          </cell>
          <cell r="BM39" t="str">
            <v>-</v>
          </cell>
          <cell r="BN39" t="str">
            <v>-</v>
          </cell>
          <cell r="BO39" t="str">
            <v>-</v>
          </cell>
          <cell r="BP39" t="str">
            <v>-</v>
          </cell>
          <cell r="BQ39" t="str">
            <v>-</v>
          </cell>
          <cell r="BR39" t="str">
            <v>-</v>
          </cell>
          <cell r="BS39" t="str">
            <v>-</v>
          </cell>
          <cell r="BT39" t="str">
            <v>-</v>
          </cell>
          <cell r="BU39" t="str">
            <v>-</v>
          </cell>
          <cell r="CA39">
            <v>1</v>
          </cell>
        </row>
        <row r="40">
          <cell r="D40" t="str">
            <v/>
          </cell>
          <cell r="X40" t="str">
            <v>-</v>
          </cell>
          <cell r="CA40">
            <v>2</v>
          </cell>
        </row>
        <row r="41">
          <cell r="A41" t="str">
            <v>VS 2</v>
          </cell>
          <cell r="B41" t="str">
            <v>Suma VS2</v>
          </cell>
          <cell r="C41" t="str">
            <v>Ilość  wyprodukowana</v>
          </cell>
          <cell r="D41" t="str">
            <v>VS SIE SMALL STRAIGHTS</v>
          </cell>
          <cell r="E41" t="str">
            <v>total VS2</v>
          </cell>
          <cell r="F41" t="str">
            <v>machining output</v>
          </cell>
          <cell r="G41" t="str">
            <v>VS2 TOTAL</v>
          </cell>
          <cell r="H41">
            <v>1974158</v>
          </cell>
          <cell r="I41">
            <v>2195035</v>
          </cell>
          <cell r="J41">
            <v>1757227</v>
          </cell>
          <cell r="K41">
            <v>1610793</v>
          </cell>
          <cell r="L41">
            <v>1905420</v>
          </cell>
          <cell r="M41">
            <v>2287864</v>
          </cell>
          <cell r="N41">
            <v>2156048</v>
          </cell>
          <cell r="O41">
            <v>1776397</v>
          </cell>
          <cell r="P41">
            <v>2094323</v>
          </cell>
          <cell r="Q41">
            <v>1903676</v>
          </cell>
          <cell r="R41">
            <v>1885890</v>
          </cell>
          <cell r="S41">
            <v>1550493</v>
          </cell>
          <cell r="T41">
            <v>1891298</v>
          </cell>
          <cell r="U41">
            <v>1882584</v>
          </cell>
          <cell r="V41">
            <v>1804281</v>
          </cell>
          <cell r="W41">
            <v>1689924</v>
          </cell>
          <cell r="X41">
            <v>1854258</v>
          </cell>
          <cell r="Y41">
            <v>1973592</v>
          </cell>
          <cell r="Z41">
            <v>2205483</v>
          </cell>
          <cell r="AA41">
            <v>1966648</v>
          </cell>
          <cell r="AB41">
            <v>1961427</v>
          </cell>
          <cell r="AC41">
            <v>2069740</v>
          </cell>
          <cell r="AD41">
            <v>2120811</v>
          </cell>
          <cell r="AE41">
            <v>1629759</v>
          </cell>
          <cell r="AF41">
            <v>1858764</v>
          </cell>
          <cell r="AG41">
            <v>1806925</v>
          </cell>
          <cell r="AH41">
            <v>2062437</v>
          </cell>
          <cell r="AI41">
            <v>1764587</v>
          </cell>
          <cell r="AJ41">
            <v>2092080</v>
          </cell>
          <cell r="AK41">
            <v>2168200</v>
          </cell>
          <cell r="AL41">
            <v>2348147</v>
          </cell>
          <cell r="AM41">
            <v>1941567</v>
          </cell>
          <cell r="AN41">
            <v>2190966</v>
          </cell>
          <cell r="AO41">
            <v>2484303</v>
          </cell>
          <cell r="AP41">
            <v>2468550</v>
          </cell>
          <cell r="AQ41">
            <v>2139317</v>
          </cell>
          <cell r="AR41">
            <v>101882</v>
          </cell>
          <cell r="AS41">
            <v>28688</v>
          </cell>
          <cell r="AT41">
            <v>0</v>
          </cell>
          <cell r="AU41">
            <v>98157</v>
          </cell>
          <cell r="AV41">
            <v>86627</v>
          </cell>
          <cell r="AW41">
            <v>96625</v>
          </cell>
          <cell r="AX41">
            <v>96239</v>
          </cell>
          <cell r="AY41">
            <v>92307</v>
          </cell>
          <cell r="AZ41">
            <v>53179</v>
          </cell>
          <cell r="BA41">
            <v>3330</v>
          </cell>
          <cell r="BB41">
            <v>108793</v>
          </cell>
          <cell r="BC41">
            <v>113342</v>
          </cell>
          <cell r="BD41">
            <v>107813</v>
          </cell>
          <cell r="BE41">
            <v>123717</v>
          </cell>
          <cell r="BF41">
            <v>101078</v>
          </cell>
          <cell r="BG41">
            <v>71984</v>
          </cell>
          <cell r="BH41">
            <v>0</v>
          </cell>
          <cell r="BI41">
            <v>102202</v>
          </cell>
          <cell r="BJ41">
            <v>111475</v>
          </cell>
          <cell r="BK41">
            <v>103936</v>
          </cell>
          <cell r="BL41">
            <v>103167</v>
          </cell>
          <cell r="BM41">
            <v>89480</v>
          </cell>
          <cell r="BN41">
            <v>47717</v>
          </cell>
          <cell r="BO41">
            <v>0</v>
          </cell>
          <cell r="BP41">
            <v>94367</v>
          </cell>
          <cell r="BQ41">
            <v>99030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W41">
            <v>2035135</v>
          </cell>
          <cell r="BX41">
            <v>2374324.166666667</v>
          </cell>
          <cell r="CA41">
            <v>1</v>
          </cell>
        </row>
        <row r="42">
          <cell r="C42" t="str">
            <v>Dzienny plan produkcji</v>
          </cell>
          <cell r="D42" t="str">
            <v/>
          </cell>
          <cell r="F42" t="str">
            <v>machining plan</v>
          </cell>
          <cell r="H42">
            <v>1900729.4799999991</v>
          </cell>
          <cell r="I42">
            <v>1860395.0299999996</v>
          </cell>
          <cell r="J42">
            <v>1668380.9300000006</v>
          </cell>
          <cell r="K42">
            <v>1433434.83</v>
          </cell>
          <cell r="L42">
            <v>1874937.9600000007</v>
          </cell>
          <cell r="M42">
            <v>1898772.3700000008</v>
          </cell>
          <cell r="N42">
            <v>2043488.4200000013</v>
          </cell>
          <cell r="O42">
            <v>1926778.6000000006</v>
          </cell>
          <cell r="P42">
            <v>1751623.2159999993</v>
          </cell>
          <cell r="Q42">
            <v>2006020.4759999998</v>
          </cell>
          <cell r="R42">
            <v>1878661.8100000005</v>
          </cell>
          <cell r="S42">
            <v>1610901.79</v>
          </cell>
          <cell r="T42">
            <v>1832489.78</v>
          </cell>
          <cell r="U42">
            <v>1845608.709999999</v>
          </cell>
          <cell r="V42">
            <v>1954979.2694999988</v>
          </cell>
          <cell r="W42">
            <v>1240582.4205000002</v>
          </cell>
          <cell r="X42">
            <v>1653489.2100000004</v>
          </cell>
          <cell r="Y42">
            <v>1768674.57</v>
          </cell>
          <cell r="Z42">
            <v>1771324.5900000008</v>
          </cell>
          <cell r="AA42">
            <v>1812452.929999999</v>
          </cell>
          <cell r="AB42">
            <v>1756699.0399999991</v>
          </cell>
          <cell r="AC42">
            <v>1964070.77</v>
          </cell>
          <cell r="AD42">
            <v>1776581.5099999998</v>
          </cell>
          <cell r="AE42">
            <v>1776581.5100000005</v>
          </cell>
          <cell r="AF42">
            <v>1928332.0000000007</v>
          </cell>
          <cell r="AG42">
            <v>1873650.4000000008</v>
          </cell>
          <cell r="AH42">
            <v>1835127.9900000007</v>
          </cell>
          <cell r="AI42">
            <v>1374716.64</v>
          </cell>
          <cell r="AJ42">
            <v>1700020.1200000006</v>
          </cell>
          <cell r="AK42">
            <v>1655813.1600000006</v>
          </cell>
          <cell r="AL42">
            <v>1960726.9399999988</v>
          </cell>
          <cell r="AM42">
            <v>1627364.0899999999</v>
          </cell>
          <cell r="AN42">
            <v>1932818.4000000004</v>
          </cell>
          <cell r="AO42">
            <v>2035452.7699999993</v>
          </cell>
          <cell r="AP42">
            <v>1921319.6000000006</v>
          </cell>
          <cell r="AQ42">
            <v>1881353.9800000004</v>
          </cell>
          <cell r="AR42">
            <v>91482.829523809516</v>
          </cell>
          <cell r="AS42">
            <v>0</v>
          </cell>
          <cell r="AT42">
            <v>0</v>
          </cell>
          <cell r="AU42">
            <v>91482.829523809516</v>
          </cell>
          <cell r="AV42">
            <v>91482.829523809516</v>
          </cell>
          <cell r="AW42">
            <v>91482.829523809516</v>
          </cell>
          <cell r="AX42">
            <v>91482.829523809516</v>
          </cell>
          <cell r="AY42">
            <v>91482.829523809516</v>
          </cell>
          <cell r="AZ42">
            <v>0</v>
          </cell>
          <cell r="BA42">
            <v>0</v>
          </cell>
          <cell r="BB42">
            <v>91482.829523809516</v>
          </cell>
          <cell r="BC42">
            <v>91482.829523809516</v>
          </cell>
          <cell r="BD42">
            <v>91482.829523809516</v>
          </cell>
          <cell r="BE42">
            <v>91482.829523809516</v>
          </cell>
          <cell r="BF42">
            <v>91482.829523809516</v>
          </cell>
          <cell r="BG42">
            <v>0</v>
          </cell>
          <cell r="BH42">
            <v>0</v>
          </cell>
          <cell r="BI42">
            <v>91482.829523809516</v>
          </cell>
          <cell r="BJ42">
            <v>91482.829523809516</v>
          </cell>
          <cell r="BK42">
            <v>91482.829523809516</v>
          </cell>
          <cell r="BL42">
            <v>91482.829523809516</v>
          </cell>
          <cell r="BM42">
            <v>91482.829523809516</v>
          </cell>
          <cell r="BN42">
            <v>0</v>
          </cell>
          <cell r="BO42">
            <v>0</v>
          </cell>
          <cell r="BP42">
            <v>91482.829523809516</v>
          </cell>
          <cell r="BQ42">
            <v>91482.829523809516</v>
          </cell>
          <cell r="BR42">
            <v>91482.829523809516</v>
          </cell>
          <cell r="BS42">
            <v>91482.829523809516</v>
          </cell>
          <cell r="BT42">
            <v>91482.829523809516</v>
          </cell>
          <cell r="BU42">
            <v>0</v>
          </cell>
          <cell r="BW42">
            <v>1646690.931428571</v>
          </cell>
          <cell r="BX42">
            <v>1921139.42</v>
          </cell>
          <cell r="CA42">
            <v>1</v>
          </cell>
        </row>
        <row r="43">
          <cell r="C43" t="str">
            <v>% realizacji planu</v>
          </cell>
          <cell r="D43" t="str">
            <v/>
          </cell>
          <cell r="F43" t="str">
            <v>output vs plan</v>
          </cell>
          <cell r="H43">
            <v>1.0386317573187749</v>
          </cell>
          <cell r="I43">
            <v>1.1798757600422103</v>
          </cell>
          <cell r="J43">
            <v>1.0532528683362494</v>
          </cell>
          <cell r="K43">
            <v>1.1237294966524567</v>
          </cell>
          <cell r="L43">
            <v>1.0162576259323264</v>
          </cell>
          <cell r="M43">
            <v>1.2049174699124146</v>
          </cell>
          <cell r="N43">
            <v>1.0550820738196298</v>
          </cell>
          <cell r="O43">
            <v>0.92195180079330308</v>
          </cell>
          <cell r="P43">
            <v>1.1956469752568071</v>
          </cell>
          <cell r="Q43">
            <v>0.94898134030811365</v>
          </cell>
          <cell r="R43">
            <v>1.0038475205923303</v>
          </cell>
          <cell r="S43">
            <v>0.96250001683839459</v>
          </cell>
          <cell r="T43">
            <v>1.0320919770695802</v>
          </cell>
          <cell r="U43">
            <v>1.020034197823005</v>
          </cell>
          <cell r="V43">
            <v>0.92291566879962827</v>
          </cell>
          <cell r="W43">
            <v>1.3622021173884591</v>
          </cell>
          <cell r="X43">
            <v>1.1214212882586634</v>
          </cell>
          <cell r="Y43">
            <v>1.1158593183142786</v>
          </cell>
          <cell r="Z43">
            <v>1.2451038123961227</v>
          </cell>
          <cell r="AA43">
            <v>1.0850753514465068</v>
          </cell>
          <cell r="AB43">
            <v>1.1165412830190884</v>
          </cell>
          <cell r="AC43">
            <v>1.0538011316160465</v>
          </cell>
          <cell r="AD43">
            <v>1.1937594689927851</v>
          </cell>
          <cell r="AE43">
            <v>0.91735672741522545</v>
          </cell>
          <cell r="AF43">
            <v>0.96392322483887594</v>
          </cell>
          <cell r="AG43">
            <v>0.96438748658767892</v>
          </cell>
          <cell r="AH43">
            <v>1.1238654803581298</v>
          </cell>
          <cell r="AI43">
            <v>1.2836005243960675</v>
          </cell>
          <cell r="AJ43">
            <v>1.2306207293593674</v>
          </cell>
          <cell r="AK43">
            <v>1.3094472567182636</v>
          </cell>
          <cell r="AL43">
            <v>1.1975900122023118</v>
          </cell>
          <cell r="AM43">
            <v>1.1930747470284908</v>
          </cell>
          <cell r="AN43">
            <v>1.1335601937564335</v>
          </cell>
          <cell r="AO43">
            <v>1.2205161606378128</v>
          </cell>
          <cell r="AP43">
            <v>1.2848200788666286</v>
          </cell>
          <cell r="AQ43">
            <v>1.1371156213781732</v>
          </cell>
          <cell r="AR43">
            <v>1.1136734678006868</v>
          </cell>
          <cell r="AS43">
            <v>0</v>
          </cell>
          <cell r="AT43">
            <v>0</v>
          </cell>
          <cell r="AU43">
            <v>1.0729554443268881</v>
          </cell>
          <cell r="AV43">
            <v>0.94692086428584143</v>
          </cell>
          <cell r="AW43">
            <v>1.0562091323908185</v>
          </cell>
          <cell r="AX43">
            <v>1.0519897613677618</v>
          </cell>
          <cell r="AY43">
            <v>1.0090090182002514</v>
          </cell>
          <cell r="AZ43">
            <v>0</v>
          </cell>
          <cell r="BA43">
            <v>0</v>
          </cell>
          <cell r="BB43">
            <v>1.1892176987342231</v>
          </cell>
          <cell r="BC43">
            <v>1.2389428769308164</v>
          </cell>
          <cell r="BD43">
            <v>1.1785053059813848</v>
          </cell>
          <cell r="BE43">
            <v>1.3523521369417324</v>
          </cell>
          <cell r="BF43">
            <v>1.1048849333381541</v>
          </cell>
          <cell r="BG43">
            <v>0</v>
          </cell>
          <cell r="BH43">
            <v>0</v>
          </cell>
          <cell r="BI43">
            <v>1.1171713919648789</v>
          </cell>
          <cell r="BJ43">
            <v>1.2185346756353581</v>
          </cell>
          <cell r="BK43">
            <v>1.1361257685295949</v>
          </cell>
          <cell r="BL43">
            <v>1.1277198195225207</v>
          </cell>
          <cell r="BM43">
            <v>0.97810704441221663</v>
          </cell>
          <cell r="BN43">
            <v>0</v>
          </cell>
          <cell r="BO43">
            <v>0</v>
          </cell>
          <cell r="BP43">
            <v>1.031526905007238</v>
          </cell>
          <cell r="BQ43">
            <v>1.0824982186873247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W43">
            <v>1.2358937315786624</v>
          </cell>
          <cell r="BX43">
            <v>1.2358937315786624</v>
          </cell>
          <cell r="CA43">
            <v>1</v>
          </cell>
        </row>
        <row r="44">
          <cell r="C44" t="str">
            <v>godziny wypracowane</v>
          </cell>
          <cell r="D44" t="str">
            <v/>
          </cell>
          <cell r="F44" t="str">
            <v>AttendenceTime</v>
          </cell>
          <cell r="H44">
            <v>10745</v>
          </cell>
          <cell r="I44">
            <v>11107</v>
          </cell>
          <cell r="J44">
            <v>8865</v>
          </cell>
          <cell r="K44">
            <v>8471</v>
          </cell>
          <cell r="L44">
            <v>9540</v>
          </cell>
          <cell r="M44">
            <v>10188</v>
          </cell>
          <cell r="N44">
            <v>10861</v>
          </cell>
          <cell r="O44">
            <v>9308</v>
          </cell>
          <cell r="P44">
            <v>10511</v>
          </cell>
          <cell r="Q44">
            <v>9625.3000000000011</v>
          </cell>
          <cell r="R44">
            <v>9208.9</v>
          </cell>
          <cell r="S44">
            <v>6942.5</v>
          </cell>
          <cell r="T44">
            <v>9038.9</v>
          </cell>
          <cell r="U44">
            <v>9183.5</v>
          </cell>
          <cell r="V44">
            <v>8799.6</v>
          </cell>
          <cell r="W44">
            <v>7687.1</v>
          </cell>
          <cell r="X44">
            <v>8698.6</v>
          </cell>
          <cell r="Y44">
            <v>9181.5</v>
          </cell>
          <cell r="Z44">
            <v>9940.1</v>
          </cell>
          <cell r="AA44">
            <v>9075.8000000000011</v>
          </cell>
          <cell r="AB44">
            <v>9017.1999999999989</v>
          </cell>
          <cell r="AC44">
            <v>9280.2000000000007</v>
          </cell>
          <cell r="AD44">
            <v>8919.1999999999989</v>
          </cell>
          <cell r="AE44">
            <v>7684.5999999999995</v>
          </cell>
          <cell r="AF44">
            <v>8926.2999999999993</v>
          </cell>
          <cell r="AG44">
            <v>8883.7999999999993</v>
          </cell>
          <cell r="AH44">
            <v>9437.1999999999989</v>
          </cell>
          <cell r="AI44">
            <v>7853.1</v>
          </cell>
          <cell r="AJ44">
            <v>8799.2999999999993</v>
          </cell>
          <cell r="AK44">
            <v>9265.5</v>
          </cell>
          <cell r="AL44">
            <v>9834.8000000000011</v>
          </cell>
          <cell r="AM44">
            <v>8084.3</v>
          </cell>
          <cell r="AN44">
            <v>9280.2000000000007</v>
          </cell>
          <cell r="AO44">
            <v>10288.4</v>
          </cell>
          <cell r="AP44">
            <v>9646.5</v>
          </cell>
          <cell r="AQ44">
            <v>8777.2000000000007</v>
          </cell>
          <cell r="AR44" t="str">
            <v>-</v>
          </cell>
          <cell r="AS44" t="str">
            <v>-</v>
          </cell>
          <cell r="AT44" t="str">
            <v>-</v>
          </cell>
          <cell r="AU44" t="str">
            <v>-</v>
          </cell>
          <cell r="AV44" t="str">
            <v>-</v>
          </cell>
          <cell r="AW44" t="str">
            <v>-</v>
          </cell>
          <cell r="AX44" t="str">
            <v>-</v>
          </cell>
          <cell r="AY44" t="str">
            <v>-</v>
          </cell>
          <cell r="AZ44" t="str">
            <v>-</v>
          </cell>
          <cell r="BA44" t="str">
            <v>-</v>
          </cell>
          <cell r="BB44" t="str">
            <v>-</v>
          </cell>
          <cell r="BC44" t="str">
            <v>-</v>
          </cell>
          <cell r="BD44" t="str">
            <v>-</v>
          </cell>
          <cell r="BE44" t="str">
            <v>-</v>
          </cell>
          <cell r="BF44" t="str">
            <v>-</v>
          </cell>
          <cell r="BG44" t="str">
            <v>-</v>
          </cell>
          <cell r="BH44" t="str">
            <v>-</v>
          </cell>
          <cell r="BI44" t="str">
            <v>-</v>
          </cell>
          <cell r="BJ44" t="str">
            <v>-</v>
          </cell>
          <cell r="BK44" t="str">
            <v>-</v>
          </cell>
          <cell r="BL44" t="str">
            <v>-</v>
          </cell>
          <cell r="BM44" t="str">
            <v>-</v>
          </cell>
          <cell r="BN44" t="str">
            <v>-</v>
          </cell>
          <cell r="BO44" t="str">
            <v>-</v>
          </cell>
          <cell r="BP44" t="str">
            <v>-</v>
          </cell>
          <cell r="BQ44" t="str">
            <v>-</v>
          </cell>
          <cell r="BR44" t="str">
            <v>-</v>
          </cell>
          <cell r="BS44" t="str">
            <v>-</v>
          </cell>
          <cell r="BT44" t="str">
            <v>-</v>
          </cell>
          <cell r="BU44" t="str">
            <v>-</v>
          </cell>
          <cell r="CA44">
            <v>1</v>
          </cell>
        </row>
        <row r="45">
          <cell r="C45" t="str">
            <v>ilość szt. osobę / godzinę        (PP)</v>
          </cell>
          <cell r="D45" t="str">
            <v/>
          </cell>
          <cell r="F45" t="str">
            <v>Qty pcs/person/hour (PP)</v>
          </cell>
          <cell r="H45">
            <v>183.72805956258725</v>
          </cell>
          <cell r="I45">
            <v>197.62627172053661</v>
          </cell>
          <cell r="J45">
            <v>198.22075578116187</v>
          </cell>
          <cell r="K45">
            <v>190.15381891158069</v>
          </cell>
          <cell r="L45">
            <v>199.72955974842768</v>
          </cell>
          <cell r="M45">
            <v>224.56458578720063</v>
          </cell>
          <cell r="N45">
            <v>198.51284412116749</v>
          </cell>
          <cell r="O45">
            <v>190.84626128061882</v>
          </cell>
          <cell r="P45">
            <v>199.25059461516506</v>
          </cell>
          <cell r="Q45">
            <v>197.77835496036485</v>
          </cell>
          <cell r="R45">
            <v>204.78993147932979</v>
          </cell>
          <cell r="S45">
            <v>223.33352538710838</v>
          </cell>
          <cell r="T45">
            <v>209.23984113111109</v>
          </cell>
          <cell r="U45">
            <v>204.99635215331844</v>
          </cell>
          <cell r="V45">
            <v>205.04125187508521</v>
          </cell>
          <cell r="W45">
            <v>219.83895096980655</v>
          </cell>
          <cell r="X45">
            <v>213.1674062492815</v>
          </cell>
          <cell r="Y45">
            <v>214.95311223656265</v>
          </cell>
          <cell r="Z45">
            <v>221.87734529833702</v>
          </cell>
          <cell r="AA45">
            <v>216.69142114193787</v>
          </cell>
          <cell r="AB45">
            <v>217.52062724570823</v>
          </cell>
          <cell r="AC45">
            <v>223.02752095860001</v>
          </cell>
          <cell r="AD45">
            <v>237.78040631446768</v>
          </cell>
          <cell r="AE45">
            <v>212.08117533768839</v>
          </cell>
          <cell r="AF45">
            <v>208.23454286770556</v>
          </cell>
          <cell r="AG45">
            <v>203.39550642742972</v>
          </cell>
          <cell r="AH45">
            <v>218.54331793328532</v>
          </cell>
          <cell r="AI45">
            <v>224.69941806420394</v>
          </cell>
          <cell r="AJ45">
            <v>237.75527598786269</v>
          </cell>
          <cell r="AK45">
            <v>234.00787868976309</v>
          </cell>
          <cell r="AL45">
            <v>238.75899865782728</v>
          </cell>
          <cell r="AM45">
            <v>240.16513489108519</v>
          </cell>
          <cell r="AN45">
            <v>236.09038598306068</v>
          </cell>
          <cell r="AO45">
            <v>241.46640877104312</v>
          </cell>
          <cell r="AP45">
            <v>255.90110402736744</v>
          </cell>
          <cell r="AQ45">
            <v>243.73570159048441</v>
          </cell>
          <cell r="AR45" t="str">
            <v>-</v>
          </cell>
          <cell r="AS45" t="str">
            <v>-</v>
          </cell>
          <cell r="AT45" t="str">
            <v>-</v>
          </cell>
          <cell r="AU45" t="str">
            <v>-</v>
          </cell>
          <cell r="AV45" t="str">
            <v>-</v>
          </cell>
          <cell r="AW45" t="str">
            <v>-</v>
          </cell>
          <cell r="AX45" t="str">
            <v>-</v>
          </cell>
          <cell r="AY45" t="str">
            <v>-</v>
          </cell>
          <cell r="AZ45" t="str">
            <v>-</v>
          </cell>
          <cell r="BA45" t="str">
            <v>-</v>
          </cell>
          <cell r="BB45" t="str">
            <v>-</v>
          </cell>
          <cell r="BC45" t="str">
            <v>-</v>
          </cell>
          <cell r="BD45" t="str">
            <v>-</v>
          </cell>
          <cell r="BE45" t="str">
            <v>-</v>
          </cell>
          <cell r="BF45" t="str">
            <v>-</v>
          </cell>
          <cell r="BG45" t="str">
            <v>-</v>
          </cell>
          <cell r="BH45" t="str">
            <v>-</v>
          </cell>
          <cell r="BI45" t="str">
            <v>-</v>
          </cell>
          <cell r="BJ45" t="str">
            <v>-</v>
          </cell>
          <cell r="BK45" t="str">
            <v>-</v>
          </cell>
          <cell r="BL45" t="str">
            <v>-</v>
          </cell>
          <cell r="BM45" t="str">
            <v>-</v>
          </cell>
          <cell r="BN45" t="str">
            <v>-</v>
          </cell>
          <cell r="BO45" t="str">
            <v>-</v>
          </cell>
          <cell r="BP45" t="str">
            <v>-</v>
          </cell>
          <cell r="BQ45" t="str">
            <v>-</v>
          </cell>
          <cell r="BR45" t="str">
            <v>-</v>
          </cell>
          <cell r="BS45" t="str">
            <v>-</v>
          </cell>
          <cell r="BT45" t="str">
            <v>-</v>
          </cell>
          <cell r="BU45" t="str">
            <v>-</v>
          </cell>
          <cell r="CA45">
            <v>1</v>
          </cell>
        </row>
        <row r="46">
          <cell r="C46" t="str">
            <v>LISC</v>
          </cell>
          <cell r="D46" t="str">
            <v/>
          </cell>
          <cell r="F46" t="str">
            <v>LISC</v>
          </cell>
          <cell r="G46" t="str">
            <v>VS2 TOTAL</v>
          </cell>
          <cell r="H46">
            <v>0.97499999999999998</v>
          </cell>
          <cell r="I46">
            <v>0.97499999999999998</v>
          </cell>
          <cell r="J46">
            <v>0.97676833225178461</v>
          </cell>
          <cell r="K46">
            <v>0.95962293794186959</v>
          </cell>
          <cell r="L46">
            <v>0.96257267441860461</v>
          </cell>
          <cell r="M46">
            <v>0.96585726611610989</v>
          </cell>
          <cell r="N46">
            <v>0.96583781362007171</v>
          </cell>
          <cell r="O46">
            <v>0.96575596489059212</v>
          </cell>
          <cell r="P46">
            <v>0.94501156934803321</v>
          </cell>
          <cell r="Q46">
            <v>0.92578216890143494</v>
          </cell>
          <cell r="R46">
            <v>0.93526025143931379</v>
          </cell>
          <cell r="S46">
            <v>0.95451911935110079</v>
          </cell>
          <cell r="T46">
            <v>0.87476612199076964</v>
          </cell>
          <cell r="U46">
            <v>0.91714770797962653</v>
          </cell>
          <cell r="V46">
            <v>0.97042376040760536</v>
          </cell>
          <cell r="W46">
            <v>0.94440130455039606</v>
          </cell>
          <cell r="X46">
            <v>0.96307372253283063</v>
          </cell>
          <cell r="Y46">
            <v>0.9647785039941903</v>
          </cell>
          <cell r="Z46">
            <v>0.9648388920293951</v>
          </cell>
          <cell r="AA46">
            <v>0.96759368371435306</v>
          </cell>
          <cell r="AB46">
            <v>0.95011224744325273</v>
          </cell>
          <cell r="AC46">
            <v>0.94347826086956521</v>
          </cell>
          <cell r="AD46">
            <v>0.95044506443470178</v>
          </cell>
          <cell r="AE46">
            <v>0.95</v>
          </cell>
          <cell r="AF46">
            <v>0.95582329317269077</v>
          </cell>
          <cell r="AG46">
            <v>0.9571715649334338</v>
          </cell>
          <cell r="AH46">
            <v>0.96435319309736744</v>
          </cell>
          <cell r="AI46">
            <v>0.97209749839640791</v>
          </cell>
          <cell r="AJ46">
            <v>0.97724246459266428</v>
          </cell>
          <cell r="AK46">
            <v>0.97595419847328246</v>
          </cell>
          <cell r="AL46">
            <v>0.97350774980762889</v>
          </cell>
          <cell r="AM46">
            <v>0.95448834287309792</v>
          </cell>
          <cell r="AN46">
            <v>0.88662104766399241</v>
          </cell>
          <cell r="AO46">
            <v>0.90727868852459015</v>
          </cell>
          <cell r="AP46">
            <v>0.9023781561949501</v>
          </cell>
          <cell r="AQ46">
            <v>0.91265015571703989</v>
          </cell>
          <cell r="AR46">
            <v>0.91265015571703989</v>
          </cell>
          <cell r="AS46">
            <v>0.92105263157894735</v>
          </cell>
          <cell r="AT46">
            <v>0.92105263157894735</v>
          </cell>
          <cell r="AU46">
            <v>0.92105263157894735</v>
          </cell>
          <cell r="AV46">
            <v>0.90252100840336136</v>
          </cell>
          <cell r="AW46">
            <v>0.91906873614190687</v>
          </cell>
          <cell r="AX46">
            <v>0.92351973684210531</v>
          </cell>
          <cell r="AY46">
            <v>0.92144236960721182</v>
          </cell>
          <cell r="AZ46">
            <v>0.92626480086114105</v>
          </cell>
          <cell r="BA46">
            <v>0.92626480086114105</v>
          </cell>
          <cell r="BB46">
            <v>0.92626480086114105</v>
          </cell>
          <cell r="BC46">
            <v>0.92352415026833634</v>
          </cell>
          <cell r="BD46">
            <v>0.92313664596273293</v>
          </cell>
          <cell r="BE46">
            <v>0.92673611111111109</v>
          </cell>
          <cell r="BF46">
            <v>0.93199623942337828</v>
          </cell>
          <cell r="BG46">
            <v>0.9082646975291111</v>
          </cell>
          <cell r="BH46">
            <v>0.9082646975291111</v>
          </cell>
          <cell r="BI46">
            <v>0.9082646975291111</v>
          </cell>
          <cell r="BJ46">
            <v>0.9010847107438017</v>
          </cell>
          <cell r="BK46">
            <v>0.89742990654205612</v>
          </cell>
          <cell r="BL46">
            <v>0.89934210526315794</v>
          </cell>
          <cell r="BM46">
            <v>0.90254060807996672</v>
          </cell>
          <cell r="BN46">
            <v>0.90400000000000003</v>
          </cell>
          <cell r="BO46">
            <v>0.90400000000000003</v>
          </cell>
          <cell r="BP46">
            <v>0.90400000000000003</v>
          </cell>
          <cell r="BQ46">
            <v>0.90265644499910858</v>
          </cell>
          <cell r="BR46">
            <v>0.87208915502328677</v>
          </cell>
          <cell r="BS46">
            <v>0.87204538291837375</v>
          </cell>
          <cell r="BT46">
            <v>0</v>
          </cell>
          <cell r="BU46">
            <v>0</v>
          </cell>
          <cell r="CA46">
            <v>1</v>
          </cell>
        </row>
        <row r="47">
          <cell r="C47" t="str">
            <v>PPT</v>
          </cell>
          <cell r="D47" t="str">
            <v/>
          </cell>
          <cell r="F47" t="str">
            <v>PPT</v>
          </cell>
          <cell r="G47" t="str">
            <v>VS2 TOTAL</v>
          </cell>
          <cell r="H47">
            <v>18</v>
          </cell>
          <cell r="I47">
            <v>9</v>
          </cell>
          <cell r="J47">
            <v>13</v>
          </cell>
          <cell r="K47">
            <v>21</v>
          </cell>
          <cell r="L47">
            <v>36</v>
          </cell>
          <cell r="M47">
            <v>38</v>
          </cell>
          <cell r="N47">
            <v>28</v>
          </cell>
          <cell r="O47">
            <v>38</v>
          </cell>
          <cell r="P47">
            <v>14</v>
          </cell>
          <cell r="Q47">
            <v>32</v>
          </cell>
          <cell r="R47">
            <v>27</v>
          </cell>
          <cell r="S47">
            <v>109</v>
          </cell>
          <cell r="T47">
            <v>99</v>
          </cell>
          <cell r="U47">
            <v>27</v>
          </cell>
          <cell r="V47">
            <v>45</v>
          </cell>
          <cell r="W47">
            <v>20</v>
          </cell>
          <cell r="X47">
            <v>66</v>
          </cell>
          <cell r="Y47">
            <v>33</v>
          </cell>
          <cell r="Z47">
            <v>53</v>
          </cell>
          <cell r="AA47">
            <v>33</v>
          </cell>
          <cell r="AB47">
            <v>71</v>
          </cell>
          <cell r="AC47">
            <v>65</v>
          </cell>
          <cell r="AD47">
            <v>52</v>
          </cell>
          <cell r="AE47">
            <v>28</v>
          </cell>
          <cell r="AF47">
            <v>80</v>
          </cell>
          <cell r="AG47">
            <v>24</v>
          </cell>
          <cell r="AH47">
            <v>20</v>
          </cell>
          <cell r="AI47">
            <v>20</v>
          </cell>
          <cell r="AJ47">
            <v>0</v>
          </cell>
          <cell r="AK47">
            <v>68</v>
          </cell>
          <cell r="AL47">
            <v>82</v>
          </cell>
          <cell r="AM47">
            <v>215</v>
          </cell>
          <cell r="AN47">
            <v>189</v>
          </cell>
          <cell r="AO47">
            <v>176</v>
          </cell>
          <cell r="AP47">
            <v>108</v>
          </cell>
          <cell r="AQ47">
            <v>79</v>
          </cell>
          <cell r="AR47">
            <v>79</v>
          </cell>
          <cell r="AS47">
            <v>87</v>
          </cell>
          <cell r="AT47">
            <v>87</v>
          </cell>
          <cell r="AU47">
            <v>87</v>
          </cell>
          <cell r="AV47">
            <v>107</v>
          </cell>
          <cell r="AW47">
            <v>116</v>
          </cell>
          <cell r="AX47">
            <v>112</v>
          </cell>
          <cell r="AY47">
            <v>95</v>
          </cell>
          <cell r="AZ47">
            <v>99</v>
          </cell>
          <cell r="BA47">
            <v>99</v>
          </cell>
          <cell r="BB47">
            <v>99</v>
          </cell>
          <cell r="BC47">
            <v>128</v>
          </cell>
          <cell r="BD47">
            <v>120</v>
          </cell>
          <cell r="BE47">
            <v>128</v>
          </cell>
          <cell r="BF47">
            <v>128</v>
          </cell>
          <cell r="BG47">
            <v>107</v>
          </cell>
          <cell r="BH47">
            <v>107</v>
          </cell>
          <cell r="BI47">
            <v>107</v>
          </cell>
          <cell r="BJ47">
            <v>102</v>
          </cell>
          <cell r="BK47">
            <v>111</v>
          </cell>
          <cell r="BL47">
            <v>115</v>
          </cell>
          <cell r="BM47">
            <v>119</v>
          </cell>
          <cell r="BN47">
            <v>94</v>
          </cell>
          <cell r="BO47">
            <v>94</v>
          </cell>
          <cell r="BP47">
            <v>94</v>
          </cell>
          <cell r="BQ47">
            <v>122</v>
          </cell>
          <cell r="BR47">
            <v>117</v>
          </cell>
          <cell r="BS47">
            <v>95</v>
          </cell>
          <cell r="BT47">
            <v>0</v>
          </cell>
          <cell r="BU47">
            <v>0</v>
          </cell>
          <cell r="CA47">
            <v>1</v>
          </cell>
        </row>
        <row r="48">
          <cell r="C48" t="str">
            <v>Wartość LB $</v>
          </cell>
          <cell r="D48" t="str">
            <v/>
          </cell>
          <cell r="F48" t="str">
            <v>Value LB $</v>
          </cell>
          <cell r="G48" t="str">
            <v>VS2 TOTAL</v>
          </cell>
          <cell r="H48">
            <v>33688</v>
          </cell>
          <cell r="I48">
            <v>15310</v>
          </cell>
          <cell r="J48">
            <v>12836</v>
          </cell>
          <cell r="K48">
            <v>23781</v>
          </cell>
          <cell r="L48">
            <v>27419</v>
          </cell>
          <cell r="M48">
            <v>24987</v>
          </cell>
          <cell r="N48">
            <v>25236</v>
          </cell>
          <cell r="O48">
            <v>24305</v>
          </cell>
          <cell r="P48">
            <v>25164</v>
          </cell>
          <cell r="Q48">
            <v>10066</v>
          </cell>
          <cell r="R48">
            <v>23433</v>
          </cell>
          <cell r="S48">
            <v>13449</v>
          </cell>
          <cell r="T48">
            <v>88654</v>
          </cell>
          <cell r="U48">
            <v>30193</v>
          </cell>
          <cell r="V48">
            <v>13599</v>
          </cell>
          <cell r="W48">
            <v>20413</v>
          </cell>
          <cell r="X48">
            <v>30534</v>
          </cell>
          <cell r="Y48">
            <v>16058</v>
          </cell>
          <cell r="Z48">
            <v>22477</v>
          </cell>
          <cell r="AA48">
            <v>8424</v>
          </cell>
          <cell r="AB48">
            <v>29469</v>
          </cell>
          <cell r="AC48">
            <v>11705</v>
          </cell>
          <cell r="AD48">
            <v>30555</v>
          </cell>
          <cell r="AE48">
            <v>27871</v>
          </cell>
          <cell r="AF48">
            <v>76754</v>
          </cell>
          <cell r="AG48">
            <v>2717</v>
          </cell>
          <cell r="AH48">
            <v>12383</v>
          </cell>
          <cell r="AI48">
            <v>16614</v>
          </cell>
          <cell r="AJ48">
            <v>30039</v>
          </cell>
          <cell r="AK48">
            <v>30851</v>
          </cell>
          <cell r="AL48">
            <v>9899.5999999999967</v>
          </cell>
          <cell r="AM48">
            <v>50036.6</v>
          </cell>
          <cell r="AN48">
            <v>42448</v>
          </cell>
          <cell r="AO48">
            <v>39458.560000000049</v>
          </cell>
          <cell r="AP48">
            <v>40026</v>
          </cell>
          <cell r="AQ48">
            <v>49506.720000000001</v>
          </cell>
          <cell r="AR48">
            <v>49506.720000000001</v>
          </cell>
          <cell r="AS48">
            <v>43222.29</v>
          </cell>
          <cell r="AT48">
            <v>43222.29</v>
          </cell>
          <cell r="AU48">
            <v>43222.29</v>
          </cell>
          <cell r="AV48">
            <v>42010.959999999985</v>
          </cell>
          <cell r="AW48">
            <v>45643.959999999992</v>
          </cell>
          <cell r="AX48">
            <v>46476.509999999987</v>
          </cell>
          <cell r="AY48">
            <v>45127</v>
          </cell>
          <cell r="AZ48">
            <v>51410.569999999992</v>
          </cell>
          <cell r="BA48">
            <v>51410.569999999992</v>
          </cell>
          <cell r="BB48">
            <v>51410.569999999992</v>
          </cell>
          <cell r="BC48">
            <v>56652.639999999941</v>
          </cell>
          <cell r="BD48">
            <v>55159.429999999986</v>
          </cell>
          <cell r="BE48">
            <v>53500.809999999969</v>
          </cell>
          <cell r="BF48">
            <v>53547.829999999958</v>
          </cell>
          <cell r="BG48">
            <v>60730.77999999997</v>
          </cell>
          <cell r="BH48">
            <v>60730.77999999997</v>
          </cell>
          <cell r="BI48">
            <v>60730.77999999997</v>
          </cell>
          <cell r="BJ48">
            <v>61007.759999999987</v>
          </cell>
          <cell r="BK48">
            <v>63368.459999999963</v>
          </cell>
          <cell r="BL48">
            <v>59443.499999999978</v>
          </cell>
          <cell r="BM48">
            <v>58675.209999999992</v>
          </cell>
          <cell r="BN48">
            <v>61974</v>
          </cell>
          <cell r="BO48">
            <v>61974</v>
          </cell>
          <cell r="BP48">
            <v>61974</v>
          </cell>
          <cell r="BQ48">
            <v>57936</v>
          </cell>
          <cell r="BR48">
            <v>50635</v>
          </cell>
          <cell r="BS48">
            <v>51291</v>
          </cell>
          <cell r="BT48">
            <v>0</v>
          </cell>
          <cell r="BU48">
            <v>0</v>
          </cell>
          <cell r="CA48">
            <v>1</v>
          </cell>
        </row>
        <row r="49">
          <cell r="C49" t="str">
            <v>Wartość LB (dni)</v>
          </cell>
          <cell r="F49" t="str">
            <v>LB in days</v>
          </cell>
          <cell r="G49" t="str">
            <v>VS2 TOTAL</v>
          </cell>
          <cell r="H49">
            <v>0.7</v>
          </cell>
          <cell r="I49">
            <v>0.4</v>
          </cell>
          <cell r="J49">
            <v>0.3</v>
          </cell>
          <cell r="K49">
            <v>0.5</v>
          </cell>
          <cell r="L49">
            <v>0.5</v>
          </cell>
          <cell r="M49">
            <v>0.6</v>
          </cell>
          <cell r="N49">
            <v>0.5</v>
          </cell>
          <cell r="O49">
            <v>0.4</v>
          </cell>
          <cell r="P49">
            <v>0.4</v>
          </cell>
          <cell r="Q49">
            <v>0.2</v>
          </cell>
          <cell r="R49">
            <v>0.6</v>
          </cell>
          <cell r="S49">
            <v>0.4</v>
          </cell>
          <cell r="T49">
            <v>2.2000000000000002</v>
          </cell>
          <cell r="U49">
            <v>0.7</v>
          </cell>
          <cell r="V49">
            <v>0.3</v>
          </cell>
          <cell r="W49">
            <v>0.6</v>
          </cell>
          <cell r="X49">
            <v>0.5</v>
          </cell>
          <cell r="Y49">
            <v>0.4</v>
          </cell>
          <cell r="Z49">
            <v>0.6</v>
          </cell>
          <cell r="AA49">
            <v>0.2</v>
          </cell>
          <cell r="AB49">
            <v>0.7</v>
          </cell>
          <cell r="AC49">
            <v>0.3</v>
          </cell>
          <cell r="AD49">
            <v>0.6</v>
          </cell>
          <cell r="AE49">
            <v>0.8</v>
          </cell>
          <cell r="AF49">
            <v>1.8</v>
          </cell>
          <cell r="AG49">
            <v>0.4</v>
          </cell>
          <cell r="AH49">
            <v>0.3</v>
          </cell>
          <cell r="AI49">
            <v>0.5</v>
          </cell>
          <cell r="AJ49">
            <v>0.7</v>
          </cell>
          <cell r="AK49">
            <v>0.8</v>
          </cell>
          <cell r="AL49">
            <v>0.2</v>
          </cell>
          <cell r="AM49">
            <v>1.2</v>
          </cell>
          <cell r="AN49">
            <v>1</v>
          </cell>
          <cell r="AO49">
            <v>0.9</v>
          </cell>
          <cell r="AP49">
            <v>1</v>
          </cell>
          <cell r="AQ49">
            <v>1.4</v>
          </cell>
          <cell r="AR49">
            <v>1.4</v>
          </cell>
          <cell r="AS49">
            <v>1.1000000000000001</v>
          </cell>
          <cell r="AT49">
            <v>1.1000000000000001</v>
          </cell>
          <cell r="AU49">
            <v>1.1000000000000001</v>
          </cell>
          <cell r="AV49">
            <v>1</v>
          </cell>
          <cell r="AW49">
            <v>1.1000000000000001</v>
          </cell>
          <cell r="AX49">
            <v>1.1000000000000001</v>
          </cell>
          <cell r="AY49">
            <v>1.1000000000000001</v>
          </cell>
          <cell r="AZ49">
            <v>1.3</v>
          </cell>
          <cell r="BA49">
            <v>1.3</v>
          </cell>
          <cell r="BB49">
            <v>1.3</v>
          </cell>
          <cell r="BC49">
            <v>1.4</v>
          </cell>
          <cell r="BD49">
            <v>1.3</v>
          </cell>
          <cell r="BE49">
            <v>1.3</v>
          </cell>
          <cell r="BF49">
            <v>1.3</v>
          </cell>
          <cell r="BG49">
            <v>1.5</v>
          </cell>
          <cell r="BH49">
            <v>1.5</v>
          </cell>
          <cell r="BI49">
            <v>1.5</v>
          </cell>
          <cell r="BJ49">
            <v>1.5</v>
          </cell>
          <cell r="BK49">
            <v>1.5</v>
          </cell>
          <cell r="BL49">
            <v>1.4</v>
          </cell>
          <cell r="BM49">
            <v>1.4</v>
          </cell>
          <cell r="BN49">
            <v>1.5</v>
          </cell>
          <cell r="BO49">
            <v>1.5</v>
          </cell>
          <cell r="BP49">
            <v>1.5</v>
          </cell>
          <cell r="BQ49">
            <v>1.4</v>
          </cell>
          <cell r="BR49">
            <v>1.2</v>
          </cell>
          <cell r="BS49">
            <v>1.3</v>
          </cell>
          <cell r="BT49">
            <v>0</v>
          </cell>
          <cell r="BU49">
            <v>0</v>
          </cell>
          <cell r="CA49">
            <v>1</v>
          </cell>
        </row>
        <row r="50">
          <cell r="C50" t="str">
            <v>Linie zaległe</v>
          </cell>
          <cell r="F50" t="str">
            <v>Late lines</v>
          </cell>
          <cell r="G50" t="str">
            <v>VS2 TOTAL</v>
          </cell>
          <cell r="H50">
            <v>75</v>
          </cell>
          <cell r="I50">
            <v>68</v>
          </cell>
          <cell r="J50">
            <v>99</v>
          </cell>
          <cell r="K50">
            <v>89</v>
          </cell>
          <cell r="L50">
            <v>134</v>
          </cell>
          <cell r="M50">
            <v>107</v>
          </cell>
          <cell r="N50">
            <v>89</v>
          </cell>
          <cell r="O50">
            <v>167</v>
          </cell>
          <cell r="P50">
            <v>151</v>
          </cell>
          <cell r="Q50">
            <v>203</v>
          </cell>
          <cell r="R50">
            <v>133</v>
          </cell>
          <cell r="S50">
            <v>286</v>
          </cell>
          <cell r="T50">
            <v>649</v>
          </cell>
          <cell r="U50">
            <v>91</v>
          </cell>
          <cell r="V50">
            <v>179</v>
          </cell>
          <cell r="W50">
            <v>52</v>
          </cell>
          <cell r="X50">
            <v>160</v>
          </cell>
          <cell r="Y50">
            <v>105</v>
          </cell>
          <cell r="Z50">
            <v>129</v>
          </cell>
          <cell r="AA50">
            <v>114</v>
          </cell>
          <cell r="AB50">
            <v>224</v>
          </cell>
          <cell r="AC50">
            <v>247</v>
          </cell>
          <cell r="AD50">
            <v>115</v>
          </cell>
          <cell r="AE50">
            <v>102</v>
          </cell>
          <cell r="AF50">
            <v>179</v>
          </cell>
          <cell r="AG50">
            <v>54</v>
          </cell>
          <cell r="AH50">
            <v>70</v>
          </cell>
          <cell r="AI50">
            <v>64</v>
          </cell>
          <cell r="AJ50">
            <v>93</v>
          </cell>
          <cell r="AK50">
            <v>178</v>
          </cell>
          <cell r="AL50">
            <v>122</v>
          </cell>
          <cell r="AM50">
            <v>365</v>
          </cell>
          <cell r="AN50">
            <v>304</v>
          </cell>
          <cell r="AO50">
            <v>455</v>
          </cell>
          <cell r="AP50">
            <v>331</v>
          </cell>
          <cell r="AQ50">
            <v>265</v>
          </cell>
          <cell r="AR50">
            <v>265</v>
          </cell>
          <cell r="AS50">
            <v>267</v>
          </cell>
          <cell r="AT50">
            <v>267</v>
          </cell>
          <cell r="AU50">
            <v>267</v>
          </cell>
          <cell r="AV50">
            <v>241</v>
          </cell>
          <cell r="AW50">
            <v>306</v>
          </cell>
          <cell r="AX50">
            <v>274</v>
          </cell>
          <cell r="AY50">
            <v>242</v>
          </cell>
          <cell r="AZ50">
            <v>248</v>
          </cell>
          <cell r="BA50">
            <v>248</v>
          </cell>
          <cell r="BB50">
            <v>248</v>
          </cell>
          <cell r="BC50">
            <v>249</v>
          </cell>
          <cell r="BD50">
            <v>271</v>
          </cell>
          <cell r="BE50">
            <v>288</v>
          </cell>
          <cell r="BF50">
            <v>336</v>
          </cell>
          <cell r="BG50">
            <v>360</v>
          </cell>
          <cell r="BH50">
            <v>360</v>
          </cell>
          <cell r="BI50">
            <v>360</v>
          </cell>
          <cell r="BJ50">
            <v>356</v>
          </cell>
          <cell r="BK50">
            <v>349</v>
          </cell>
          <cell r="BL50">
            <v>398</v>
          </cell>
          <cell r="BM50">
            <v>428</v>
          </cell>
          <cell r="BN50">
            <v>504</v>
          </cell>
          <cell r="BO50">
            <v>504</v>
          </cell>
          <cell r="BP50">
            <v>504</v>
          </cell>
          <cell r="BQ50">
            <v>323</v>
          </cell>
          <cell r="BR50">
            <v>259</v>
          </cell>
          <cell r="BS50">
            <v>245</v>
          </cell>
          <cell r="BT50">
            <v>0</v>
          </cell>
          <cell r="BU50">
            <v>0</v>
          </cell>
          <cell r="CA50">
            <v>1</v>
          </cell>
        </row>
        <row r="51">
          <cell r="C51" t="str">
            <v>Najstarsze zamówienie</v>
          </cell>
          <cell r="D51" t="str">
            <v/>
          </cell>
          <cell r="F51" t="str">
            <v>Oldest order</v>
          </cell>
          <cell r="G51" t="str">
            <v>VS2 TOTAL</v>
          </cell>
          <cell r="H51">
            <v>35</v>
          </cell>
          <cell r="I51">
            <v>23</v>
          </cell>
          <cell r="J51">
            <v>36</v>
          </cell>
          <cell r="K51">
            <v>30</v>
          </cell>
          <cell r="L51">
            <v>43</v>
          </cell>
          <cell r="M51" t="str">
            <v>-23</v>
          </cell>
          <cell r="N51" t="str">
            <v>-35</v>
          </cell>
          <cell r="O51">
            <v>-59</v>
          </cell>
          <cell r="P51">
            <v>-51</v>
          </cell>
          <cell r="Q51">
            <v>-42</v>
          </cell>
          <cell r="R51">
            <v>36</v>
          </cell>
          <cell r="S51">
            <v>68</v>
          </cell>
          <cell r="T51">
            <v>63</v>
          </cell>
          <cell r="U51">
            <v>79</v>
          </cell>
          <cell r="V51">
            <v>62</v>
          </cell>
          <cell r="W51">
            <v>81</v>
          </cell>
          <cell r="X51">
            <v>65</v>
          </cell>
          <cell r="Y51">
            <v>33</v>
          </cell>
          <cell r="Z51">
            <v>31</v>
          </cell>
          <cell r="AA51">
            <v>53</v>
          </cell>
          <cell r="AB51">
            <v>29</v>
          </cell>
          <cell r="AC51">
            <v>28</v>
          </cell>
          <cell r="AD51">
            <v>29</v>
          </cell>
          <cell r="AE51">
            <v>23</v>
          </cell>
          <cell r="AF51">
            <v>30</v>
          </cell>
          <cell r="AG51">
            <v>27</v>
          </cell>
          <cell r="AH51">
            <v>17</v>
          </cell>
          <cell r="AI51">
            <v>31</v>
          </cell>
          <cell r="AJ51">
            <v>19</v>
          </cell>
          <cell r="AK51">
            <v>35</v>
          </cell>
          <cell r="AL51">
            <v>22</v>
          </cell>
          <cell r="AM51">
            <v>53</v>
          </cell>
          <cell r="AN51">
            <v>49</v>
          </cell>
          <cell r="AO51">
            <v>39</v>
          </cell>
          <cell r="AP51">
            <v>43</v>
          </cell>
          <cell r="AQ51">
            <v>36</v>
          </cell>
          <cell r="AR51">
            <v>36</v>
          </cell>
          <cell r="AS51">
            <v>37</v>
          </cell>
          <cell r="AT51">
            <v>8</v>
          </cell>
          <cell r="AU51">
            <v>39</v>
          </cell>
          <cell r="AV51">
            <v>39</v>
          </cell>
          <cell r="AW51">
            <v>40</v>
          </cell>
          <cell r="AX51">
            <v>41</v>
          </cell>
          <cell r="AY51">
            <v>42</v>
          </cell>
          <cell r="AZ51">
            <v>43</v>
          </cell>
          <cell r="BA51">
            <v>44</v>
          </cell>
          <cell r="BB51">
            <v>45</v>
          </cell>
          <cell r="BC51">
            <v>46</v>
          </cell>
          <cell r="BD51">
            <v>47</v>
          </cell>
          <cell r="BE51">
            <v>48</v>
          </cell>
          <cell r="BF51">
            <v>49</v>
          </cell>
          <cell r="BG51">
            <v>45</v>
          </cell>
          <cell r="BH51">
            <v>46</v>
          </cell>
          <cell r="BI51">
            <v>47</v>
          </cell>
          <cell r="BJ51">
            <v>48</v>
          </cell>
          <cell r="BK51">
            <v>49</v>
          </cell>
          <cell r="BL51">
            <v>50</v>
          </cell>
          <cell r="BM51">
            <v>51</v>
          </cell>
          <cell r="BN51">
            <v>54</v>
          </cell>
          <cell r="BO51">
            <v>54</v>
          </cell>
          <cell r="BP51">
            <v>54</v>
          </cell>
          <cell r="BQ51">
            <v>43</v>
          </cell>
          <cell r="BR51">
            <v>44</v>
          </cell>
          <cell r="BS51">
            <v>45</v>
          </cell>
          <cell r="BT51">
            <v>0</v>
          </cell>
          <cell r="BU51">
            <v>0</v>
          </cell>
          <cell r="CA51">
            <v>1</v>
          </cell>
        </row>
        <row r="52">
          <cell r="B52" t="str">
            <v>Zespół 4</v>
          </cell>
          <cell r="C52" t="str">
            <v>Ilość  wyprodukowana</v>
          </cell>
          <cell r="D52" t="str">
            <v/>
          </cell>
          <cell r="E52" t="str">
            <v>Team 4</v>
          </cell>
          <cell r="F52" t="str">
            <v>machining output</v>
          </cell>
          <cell r="G52" t="str">
            <v>VS2_04</v>
          </cell>
          <cell r="H52">
            <v>376247</v>
          </cell>
          <cell r="I52">
            <v>384968</v>
          </cell>
          <cell r="J52">
            <v>328110</v>
          </cell>
          <cell r="K52">
            <v>279549</v>
          </cell>
          <cell r="L52">
            <v>355969</v>
          </cell>
          <cell r="M52">
            <v>427025</v>
          </cell>
          <cell r="N52">
            <v>375828</v>
          </cell>
          <cell r="O52">
            <v>292836</v>
          </cell>
          <cell r="P52">
            <v>364321</v>
          </cell>
          <cell r="Q52">
            <v>338456</v>
          </cell>
          <cell r="R52">
            <v>336825</v>
          </cell>
          <cell r="S52">
            <v>243458</v>
          </cell>
          <cell r="T52">
            <v>357965</v>
          </cell>
          <cell r="U52">
            <v>279648</v>
          </cell>
          <cell r="V52">
            <v>349946</v>
          </cell>
          <cell r="W52">
            <v>292431</v>
          </cell>
          <cell r="X52">
            <v>306653</v>
          </cell>
          <cell r="Y52">
            <v>303962</v>
          </cell>
          <cell r="Z52">
            <v>360275</v>
          </cell>
          <cell r="AA52">
            <v>347232</v>
          </cell>
          <cell r="AB52">
            <v>343698</v>
          </cell>
          <cell r="AC52">
            <v>295867</v>
          </cell>
          <cell r="AD52">
            <v>341271</v>
          </cell>
          <cell r="AE52">
            <v>281981</v>
          </cell>
          <cell r="AF52">
            <v>280285</v>
          </cell>
          <cell r="AG52">
            <v>298889</v>
          </cell>
          <cell r="AH52">
            <v>357064</v>
          </cell>
          <cell r="AI52">
            <v>280722</v>
          </cell>
          <cell r="AJ52">
            <v>286137</v>
          </cell>
          <cell r="AK52">
            <v>330886</v>
          </cell>
          <cell r="AL52">
            <v>407458</v>
          </cell>
          <cell r="AM52">
            <v>288108</v>
          </cell>
          <cell r="AN52">
            <v>319457</v>
          </cell>
          <cell r="AO52">
            <v>416636</v>
          </cell>
          <cell r="AP52">
            <v>379673</v>
          </cell>
          <cell r="AQ52">
            <v>347813</v>
          </cell>
          <cell r="AR52">
            <v>17261</v>
          </cell>
          <cell r="AS52">
            <v>3353</v>
          </cell>
          <cell r="AT52">
            <v>0</v>
          </cell>
          <cell r="AU52">
            <v>21081</v>
          </cell>
          <cell r="AV52">
            <v>21336</v>
          </cell>
          <cell r="AW52">
            <v>21198</v>
          </cell>
          <cell r="AX52">
            <v>20125</v>
          </cell>
          <cell r="AY52">
            <v>21088</v>
          </cell>
          <cell r="AZ52">
            <v>9257</v>
          </cell>
          <cell r="BA52">
            <v>0</v>
          </cell>
          <cell r="BB52">
            <v>16454</v>
          </cell>
          <cell r="BC52">
            <v>16792</v>
          </cell>
          <cell r="BD52">
            <v>13347</v>
          </cell>
          <cell r="BE52">
            <v>19249</v>
          </cell>
          <cell r="BF52">
            <v>14765</v>
          </cell>
          <cell r="BG52">
            <v>5847</v>
          </cell>
          <cell r="BH52">
            <v>0</v>
          </cell>
          <cell r="BI52">
            <v>16105</v>
          </cell>
          <cell r="BJ52">
            <v>18872</v>
          </cell>
          <cell r="BK52">
            <v>16731</v>
          </cell>
          <cell r="BL52">
            <v>20071</v>
          </cell>
          <cell r="BM52">
            <v>18048</v>
          </cell>
          <cell r="BN52">
            <v>5850</v>
          </cell>
          <cell r="BO52">
            <v>0</v>
          </cell>
          <cell r="BP52">
            <v>18746</v>
          </cell>
          <cell r="BQ52">
            <v>17998</v>
          </cell>
          <cell r="BW52">
            <v>353574</v>
          </cell>
          <cell r="BX52">
            <v>412503</v>
          </cell>
          <cell r="CA52">
            <v>1</v>
          </cell>
        </row>
        <row r="53">
          <cell r="C53" t="str">
            <v>Dzienny plan produkcji</v>
          </cell>
          <cell r="D53" t="str">
            <v/>
          </cell>
          <cell r="F53" t="str">
            <v>machining plan</v>
          </cell>
          <cell r="G53" t="str">
            <v>VS2_04</v>
          </cell>
          <cell r="H53">
            <v>368764.95000000024</v>
          </cell>
          <cell r="I53">
            <v>361225.07</v>
          </cell>
          <cell r="J53">
            <v>317766.88</v>
          </cell>
          <cell r="K53">
            <v>274079</v>
          </cell>
          <cell r="L53">
            <v>357559.54000000015</v>
          </cell>
          <cell r="M53">
            <v>356013.49000000005</v>
          </cell>
          <cell r="N53">
            <v>383148.47999999975</v>
          </cell>
          <cell r="O53">
            <v>363979.7899999998</v>
          </cell>
          <cell r="P53">
            <v>330422.76999999996</v>
          </cell>
          <cell r="Q53">
            <v>376084.74000000005</v>
          </cell>
          <cell r="R53">
            <v>353083.23</v>
          </cell>
          <cell r="S53">
            <v>304089.40999999997</v>
          </cell>
          <cell r="T53">
            <v>346715.03</v>
          </cell>
          <cell r="U53">
            <v>349220.37999999983</v>
          </cell>
          <cell r="V53">
            <v>376255.8204999998</v>
          </cell>
          <cell r="W53">
            <v>221075.19949999996</v>
          </cell>
          <cell r="X53">
            <v>323264.39999999997</v>
          </cell>
          <cell r="Y53">
            <v>345856.64</v>
          </cell>
          <cell r="Z53">
            <v>334815.39000000007</v>
          </cell>
          <cell r="AA53">
            <v>347487.53</v>
          </cell>
          <cell r="AB53">
            <v>328847.83</v>
          </cell>
          <cell r="AC53">
            <v>368136.73999999987</v>
          </cell>
          <cell r="AD53">
            <v>343862.31000000011</v>
          </cell>
          <cell r="AE53">
            <v>343862.30999999994</v>
          </cell>
          <cell r="AF53">
            <v>363418</v>
          </cell>
          <cell r="AG53">
            <v>356406.09999999974</v>
          </cell>
          <cell r="AH53">
            <v>349032.41000000027</v>
          </cell>
          <cell r="AI53">
            <v>276723.09000000003</v>
          </cell>
          <cell r="AJ53">
            <v>350500.09999999986</v>
          </cell>
          <cell r="AK53">
            <v>312971.62000000005</v>
          </cell>
          <cell r="AL53">
            <v>354939.25999999989</v>
          </cell>
          <cell r="AM53">
            <v>295770.00999999995</v>
          </cell>
          <cell r="AN53">
            <v>355729.5199999999</v>
          </cell>
          <cell r="AO53">
            <v>359830.66000000003</v>
          </cell>
          <cell r="AP53">
            <v>363199.49</v>
          </cell>
          <cell r="AQ53">
            <v>354538.99999999977</v>
          </cell>
          <cell r="AR53">
            <v>17572.061428571429</v>
          </cell>
          <cell r="AS53">
            <v>0</v>
          </cell>
          <cell r="AT53">
            <v>0</v>
          </cell>
          <cell r="AU53">
            <v>17572.061428571429</v>
          </cell>
          <cell r="AV53">
            <v>17572.061428571429</v>
          </cell>
          <cell r="AW53">
            <v>17572.061428571429</v>
          </cell>
          <cell r="AX53">
            <v>17572.061428571429</v>
          </cell>
          <cell r="AY53">
            <v>17572.061428571429</v>
          </cell>
          <cell r="AZ53">
            <v>0</v>
          </cell>
          <cell r="BA53">
            <v>0</v>
          </cell>
          <cell r="BB53">
            <v>17572.061428571429</v>
          </cell>
          <cell r="BC53">
            <v>17572.061428571429</v>
          </cell>
          <cell r="BD53">
            <v>17572.061428571429</v>
          </cell>
          <cell r="BE53">
            <v>17572.061428571429</v>
          </cell>
          <cell r="BF53">
            <v>17572.061428571429</v>
          </cell>
          <cell r="BG53">
            <v>0</v>
          </cell>
          <cell r="BH53">
            <v>0</v>
          </cell>
          <cell r="BI53">
            <v>17572.061428571429</v>
          </cell>
          <cell r="BJ53">
            <v>17572.061428571429</v>
          </cell>
          <cell r="BK53">
            <v>17572.061428571429</v>
          </cell>
          <cell r="BL53">
            <v>17572.061428571429</v>
          </cell>
          <cell r="BM53">
            <v>17572.061428571429</v>
          </cell>
          <cell r="BN53">
            <v>0</v>
          </cell>
          <cell r="BO53">
            <v>0</v>
          </cell>
          <cell r="BP53">
            <v>17572.061428571429</v>
          </cell>
          <cell r="BQ53">
            <v>17572.061428571429</v>
          </cell>
          <cell r="BR53">
            <v>17572.061428571429</v>
          </cell>
          <cell r="BS53">
            <v>17572.061428571429</v>
          </cell>
          <cell r="BT53">
            <v>17572.061428571429</v>
          </cell>
          <cell r="BU53">
            <v>0</v>
          </cell>
          <cell r="BW53">
            <v>316297.10571428575</v>
          </cell>
          <cell r="BX53">
            <v>369013.29000000004</v>
          </cell>
          <cell r="CA53">
            <v>1</v>
          </cell>
        </row>
        <row r="54">
          <cell r="C54" t="str">
            <v>% realizacji planu</v>
          </cell>
          <cell r="D54" t="str">
            <v/>
          </cell>
          <cell r="F54" t="str">
            <v>output vs plan</v>
          </cell>
          <cell r="G54" t="str">
            <v>VS2_04</v>
          </cell>
          <cell r="H54">
            <v>1.0202894825009801</v>
          </cell>
          <cell r="I54">
            <v>1.0657289096794971</v>
          </cell>
          <cell r="J54">
            <v>1.0325493959597047</v>
          </cell>
          <cell r="K54">
            <v>1.0199577494080174</v>
          </cell>
          <cell r="L54">
            <v>0.99555167791076093</v>
          </cell>
          <cell r="M54">
            <v>1.1994629754057913</v>
          </cell>
          <cell r="N54">
            <v>0.98089388218374307</v>
          </cell>
          <cell r="O54">
            <v>0.80453917510090367</v>
          </cell>
          <cell r="P54">
            <v>1.1025904782530576</v>
          </cell>
          <cell r="Q54">
            <v>0.89994611320842199</v>
          </cell>
          <cell r="R54">
            <v>0.95395354800623078</v>
          </cell>
          <cell r="S54">
            <v>0.8006132143832303</v>
          </cell>
          <cell r="T54">
            <v>1.0324473098267473</v>
          </cell>
          <cell r="U54">
            <v>0.80077800728582949</v>
          </cell>
          <cell r="V54">
            <v>0.93007464850633503</v>
          </cell>
          <cell r="W54">
            <v>1.3227670976273396</v>
          </cell>
          <cell r="X54">
            <v>0.94861358070978441</v>
          </cell>
          <cell r="Y54">
            <v>0.87886703577528535</v>
          </cell>
          <cell r="Z54">
            <v>1.0760407399432861</v>
          </cell>
          <cell r="AA54">
            <v>0.99926463548202715</v>
          </cell>
          <cell r="AB54">
            <v>1.0451581815212221</v>
          </cell>
          <cell r="AC54">
            <v>0.8036877818823519</v>
          </cell>
          <cell r="AD54">
            <v>0.99246410576372823</v>
          </cell>
          <cell r="AE54">
            <v>0.82004044002379917</v>
          </cell>
          <cell r="AF54">
            <v>0.7712468837536941</v>
          </cell>
          <cell r="AG54">
            <v>0.83861920432899495</v>
          </cell>
          <cell r="AH54">
            <v>1.0230110149369789</v>
          </cell>
          <cell r="AI54">
            <v>1.0144509444441372</v>
          </cell>
          <cell r="AJ54">
            <v>0.81636781273386261</v>
          </cell>
          <cell r="AK54">
            <v>1.0572396308649326</v>
          </cell>
          <cell r="AL54">
            <v>1.1479654293526169</v>
          </cell>
          <cell r="AM54">
            <v>0.97409470284022392</v>
          </cell>
          <cell r="AN54">
            <v>0.89803342719490942</v>
          </cell>
          <cell r="AO54">
            <v>1.1578668699326511</v>
          </cell>
          <cell r="AP54">
            <v>1.0453566440855961</v>
          </cell>
          <cell r="AQ54">
            <v>0.98102888539765787</v>
          </cell>
          <cell r="AR54">
            <v>0.98229795463464198</v>
          </cell>
          <cell r="AS54">
            <v>0</v>
          </cell>
          <cell r="AT54">
            <v>0</v>
          </cell>
          <cell r="AU54">
            <v>1.1996884990239782</v>
          </cell>
          <cell r="AV54">
            <v>1.2142001714897586</v>
          </cell>
          <cell r="AW54">
            <v>1.206346795802395</v>
          </cell>
          <cell r="AX54">
            <v>1.1452839544071705</v>
          </cell>
          <cell r="AY54">
            <v>1.2000868586602937</v>
          </cell>
          <cell r="AZ54">
            <v>0</v>
          </cell>
          <cell r="BA54">
            <v>0</v>
          </cell>
          <cell r="BB54">
            <v>0.93637277941940789</v>
          </cell>
          <cell r="BC54">
            <v>0.95560785900150103</v>
          </cell>
          <cell r="BD54">
            <v>0.7595580094147828</v>
          </cell>
          <cell r="BE54">
            <v>1.0954320913482547</v>
          </cell>
          <cell r="BF54">
            <v>0.84025429002841601</v>
          </cell>
          <cell r="BG54">
            <v>0</v>
          </cell>
          <cell r="BH54">
            <v>0</v>
          </cell>
          <cell r="BI54">
            <v>0.91651170612310462</v>
          </cell>
          <cell r="BJ54">
            <v>1.0739775795066893</v>
          </cell>
          <cell r="BK54">
            <v>0.95213643931360847</v>
          </cell>
          <cell r="BL54">
            <v>1.1422108943555935</v>
          </cell>
          <cell r="BM54">
            <v>1.0270849594604032</v>
          </cell>
          <cell r="BN54">
            <v>0</v>
          </cell>
          <cell r="BO54">
            <v>0</v>
          </cell>
          <cell r="BP54">
            <v>1.0668071060530095</v>
          </cell>
          <cell r="BQ54">
            <v>1.0242395334867207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W54">
            <v>1.1178540480208721</v>
          </cell>
          <cell r="BX54">
            <v>1.1178540480208721</v>
          </cell>
          <cell r="CA54">
            <v>1</v>
          </cell>
        </row>
        <row r="55">
          <cell r="C55" t="str">
            <v>godziny wypracowane</v>
          </cell>
          <cell r="D55" t="str">
            <v/>
          </cell>
          <cell r="F55" t="str">
            <v>AttendenceTime</v>
          </cell>
          <cell r="G55" t="str">
            <v>VS2_04</v>
          </cell>
          <cell r="H55">
            <v>3370</v>
          </cell>
          <cell r="I55">
            <v>3560</v>
          </cell>
          <cell r="J55">
            <v>2829</v>
          </cell>
          <cell r="K55">
            <v>2661</v>
          </cell>
          <cell r="L55">
            <v>3037</v>
          </cell>
          <cell r="M55">
            <v>3268</v>
          </cell>
          <cell r="N55">
            <v>3342</v>
          </cell>
          <cell r="O55">
            <v>2889</v>
          </cell>
          <cell r="P55">
            <v>3404</v>
          </cell>
          <cell r="Q55">
            <v>3065.9</v>
          </cell>
          <cell r="R55">
            <v>3044.1</v>
          </cell>
          <cell r="S55">
            <v>1962.9</v>
          </cell>
          <cell r="T55">
            <v>2919.3</v>
          </cell>
          <cell r="U55">
            <v>3169.9</v>
          </cell>
          <cell r="V55">
            <v>2906.6</v>
          </cell>
          <cell r="W55">
            <v>2449.9</v>
          </cell>
          <cell r="X55">
            <v>2605</v>
          </cell>
          <cell r="Y55">
            <v>2543.6</v>
          </cell>
          <cell r="Z55">
            <v>2811.9</v>
          </cell>
          <cell r="AA55">
            <v>2759.6</v>
          </cell>
          <cell r="AB55">
            <v>2795.3</v>
          </cell>
          <cell r="AC55">
            <v>2725.8</v>
          </cell>
          <cell r="AD55">
            <v>2581.3000000000002</v>
          </cell>
          <cell r="AE55">
            <v>2197.8000000000002</v>
          </cell>
          <cell r="AF55">
            <v>2536.5</v>
          </cell>
          <cell r="AG55">
            <v>2736.6</v>
          </cell>
          <cell r="AH55">
            <v>2646.6</v>
          </cell>
          <cell r="AI55">
            <v>2193.5</v>
          </cell>
          <cell r="AJ55">
            <v>2249.3000000000002</v>
          </cell>
          <cell r="AK55">
            <v>2527.3000000000002</v>
          </cell>
          <cell r="AL55">
            <v>2797.6</v>
          </cell>
          <cell r="AM55">
            <v>2243</v>
          </cell>
          <cell r="AN55">
            <v>2535.9</v>
          </cell>
          <cell r="AO55">
            <v>2985.5</v>
          </cell>
          <cell r="AP55">
            <v>2592</v>
          </cell>
          <cell r="AQ55">
            <v>2348.3000000000002</v>
          </cell>
          <cell r="AR55" t="str">
            <v>-</v>
          </cell>
          <cell r="AS55" t="str">
            <v>-</v>
          </cell>
          <cell r="AT55" t="str">
            <v>-</v>
          </cell>
          <cell r="AU55" t="str">
            <v>-</v>
          </cell>
          <cell r="AV55" t="str">
            <v>-</v>
          </cell>
          <cell r="AW55" t="str">
            <v>-</v>
          </cell>
          <cell r="AX55" t="str">
            <v>-</v>
          </cell>
          <cell r="AY55" t="str">
            <v>-</v>
          </cell>
          <cell r="AZ55" t="str">
            <v>-</v>
          </cell>
          <cell r="BA55" t="str">
            <v>-</v>
          </cell>
          <cell r="BB55" t="str">
            <v>-</v>
          </cell>
          <cell r="BC55" t="str">
            <v>-</v>
          </cell>
          <cell r="BD55" t="str">
            <v>-</v>
          </cell>
          <cell r="BE55" t="str">
            <v>-</v>
          </cell>
          <cell r="BF55" t="str">
            <v>-</v>
          </cell>
          <cell r="BG55" t="str">
            <v>-</v>
          </cell>
          <cell r="BH55" t="str">
            <v>-</v>
          </cell>
          <cell r="BI55" t="str">
            <v>-</v>
          </cell>
          <cell r="BJ55" t="str">
            <v>-</v>
          </cell>
          <cell r="BK55" t="str">
            <v>-</v>
          </cell>
          <cell r="BL55" t="str">
            <v>-</v>
          </cell>
          <cell r="BM55" t="str">
            <v>-</v>
          </cell>
          <cell r="BN55" t="str">
            <v>-</v>
          </cell>
          <cell r="BO55" t="str">
            <v>-</v>
          </cell>
          <cell r="BP55" t="str">
            <v>-</v>
          </cell>
          <cell r="BQ55" t="str">
            <v>-</v>
          </cell>
          <cell r="BR55" t="str">
            <v>-</v>
          </cell>
          <cell r="BS55" t="str">
            <v>-</v>
          </cell>
          <cell r="BT55" t="str">
            <v>-</v>
          </cell>
          <cell r="BU55" t="str">
            <v>-</v>
          </cell>
          <cell r="CA55">
            <v>1</v>
          </cell>
        </row>
        <row r="56">
          <cell r="C56" t="str">
            <v>ilość szt. osobę / godzinę        (PP)</v>
          </cell>
          <cell r="D56" t="str">
            <v/>
          </cell>
          <cell r="F56" t="str">
            <v>Qty pcs/person/hour (PP)</v>
          </cell>
          <cell r="H56">
            <v>111.6459940652819</v>
          </cell>
          <cell r="I56">
            <v>108.1370786516854</v>
          </cell>
          <cell r="J56">
            <v>115.98091198303287</v>
          </cell>
          <cell r="K56">
            <v>105.05411499436302</v>
          </cell>
          <cell r="L56">
            <v>117.21073427724728</v>
          </cell>
          <cell r="M56">
            <v>130.66860465116278</v>
          </cell>
          <cell r="N56">
            <v>112.45601436265709</v>
          </cell>
          <cell r="O56">
            <v>101.36240913811007</v>
          </cell>
          <cell r="P56">
            <v>107.02732079905994</v>
          </cell>
          <cell r="Q56">
            <v>110.39368537786621</v>
          </cell>
          <cell r="R56">
            <v>110.64846752734799</v>
          </cell>
          <cell r="S56">
            <v>124.02975189770237</v>
          </cell>
          <cell r="T56">
            <v>122.62014866577603</v>
          </cell>
          <cell r="U56">
            <v>88.219817659863082</v>
          </cell>
          <cell r="V56">
            <v>120.39702745475815</v>
          </cell>
          <cell r="W56">
            <v>119.36446385566758</v>
          </cell>
          <cell r="X56">
            <v>117.71708253358925</v>
          </cell>
          <cell r="Y56">
            <v>119.50070765843687</v>
          </cell>
          <cell r="Z56">
            <v>128.12511113481986</v>
          </cell>
          <cell r="AA56">
            <v>125.82693143933903</v>
          </cell>
          <cell r="AB56">
            <v>122.95567559832575</v>
          </cell>
          <cell r="AC56">
            <v>108.54317998385794</v>
          </cell>
          <cell r="AD56">
            <v>132.20896447526439</v>
          </cell>
          <cell r="AE56">
            <v>128.3014833014833</v>
          </cell>
          <cell r="AF56">
            <v>110.50068992706485</v>
          </cell>
          <cell r="AG56">
            <v>109.21910399766134</v>
          </cell>
          <cell r="AH56">
            <v>134.91422957757123</v>
          </cell>
          <cell r="AI56">
            <v>127.979028949168</v>
          </cell>
          <cell r="AJ56">
            <v>127.21157693504645</v>
          </cell>
          <cell r="AK56">
            <v>130.92470225141454</v>
          </cell>
          <cell r="AL56">
            <v>145.64555333142695</v>
          </cell>
          <cell r="AM56">
            <v>128.447614801605</v>
          </cell>
          <cell r="AN56">
            <v>125.97381600220828</v>
          </cell>
          <cell r="AO56">
            <v>139.55317367275163</v>
          </cell>
          <cell r="AP56">
            <v>146.47878086419752</v>
          </cell>
          <cell r="AQ56">
            <v>148.11267725588723</v>
          </cell>
          <cell r="AR56" t="str">
            <v>-</v>
          </cell>
          <cell r="AS56" t="str">
            <v>-</v>
          </cell>
          <cell r="AT56" t="str">
            <v>-</v>
          </cell>
          <cell r="AU56" t="str">
            <v>-</v>
          </cell>
          <cell r="AV56" t="str">
            <v>-</v>
          </cell>
          <cell r="AW56" t="str">
            <v>-</v>
          </cell>
          <cell r="AX56" t="str">
            <v>-</v>
          </cell>
          <cell r="AY56" t="str">
            <v>-</v>
          </cell>
          <cell r="AZ56" t="str">
            <v>-</v>
          </cell>
          <cell r="BA56" t="str">
            <v>-</v>
          </cell>
          <cell r="BB56" t="str">
            <v>-</v>
          </cell>
          <cell r="BC56" t="str">
            <v>-</v>
          </cell>
          <cell r="BD56" t="str">
            <v>-</v>
          </cell>
          <cell r="BE56" t="str">
            <v>-</v>
          </cell>
          <cell r="BF56" t="str">
            <v>-</v>
          </cell>
          <cell r="BG56" t="str">
            <v>-</v>
          </cell>
          <cell r="BH56" t="str">
            <v>-</v>
          </cell>
          <cell r="BI56" t="str">
            <v>-</v>
          </cell>
          <cell r="BJ56" t="str">
            <v>-</v>
          </cell>
          <cell r="BK56" t="str">
            <v>-</v>
          </cell>
          <cell r="BL56" t="str">
            <v>-</v>
          </cell>
          <cell r="BM56" t="str">
            <v>-</v>
          </cell>
          <cell r="BN56" t="str">
            <v>-</v>
          </cell>
          <cell r="BO56" t="str">
            <v>-</v>
          </cell>
          <cell r="BP56" t="str">
            <v>-</v>
          </cell>
          <cell r="BQ56" t="str">
            <v>-</v>
          </cell>
          <cell r="BR56" t="str">
            <v>-</v>
          </cell>
          <cell r="BS56" t="str">
            <v>-</v>
          </cell>
          <cell r="BT56" t="str">
            <v>-</v>
          </cell>
          <cell r="BU56" t="str">
            <v>-</v>
          </cell>
          <cell r="CA56">
            <v>1</v>
          </cell>
        </row>
        <row r="57">
          <cell r="C57" t="str">
            <v>LISC</v>
          </cell>
          <cell r="D57" t="str">
            <v/>
          </cell>
          <cell r="F57" t="str">
            <v>LISC</v>
          </cell>
          <cell r="G57" t="str">
            <v>VS2 TEAM04</v>
          </cell>
          <cell r="H57">
            <v>0.97199999999999998</v>
          </cell>
          <cell r="I57">
            <v>0.97599999999999998</v>
          </cell>
          <cell r="J57">
            <v>0.97217806041335453</v>
          </cell>
          <cell r="K57">
            <v>0.9324894514767933</v>
          </cell>
          <cell r="L57">
            <v>0.95727440147329645</v>
          </cell>
          <cell r="M57">
            <v>0.97352496217851736</v>
          </cell>
          <cell r="N57">
            <v>0.96255060728744934</v>
          </cell>
          <cell r="O57">
            <v>0.9787972243639167</v>
          </cell>
          <cell r="P57">
            <v>0.96241554054054057</v>
          </cell>
          <cell r="Q57">
            <v>0.94881038211968272</v>
          </cell>
          <cell r="R57">
            <v>0.90396287040342738</v>
          </cell>
          <cell r="S57">
            <v>0.90396287040342738</v>
          </cell>
          <cell r="T57">
            <v>0.74621986105435223</v>
          </cell>
          <cell r="U57">
            <v>0.85879158180583848</v>
          </cell>
          <cell r="V57">
            <v>0.96919999999999995</v>
          </cell>
          <cell r="W57">
            <v>0.95212506106497308</v>
          </cell>
          <cell r="X57">
            <v>0.97496922445629874</v>
          </cell>
          <cell r="Y57">
            <v>0.97155274595021734</v>
          </cell>
          <cell r="Z57">
            <v>0.97147950089126556</v>
          </cell>
          <cell r="AA57">
            <v>0.96392857142857147</v>
          </cell>
          <cell r="AB57">
            <v>0.93521018125723099</v>
          </cell>
          <cell r="AC57">
            <v>0.94825765575501586</v>
          </cell>
          <cell r="AD57">
            <v>0.9225521669341894</v>
          </cell>
          <cell r="AE57">
            <v>0.92600000000000005</v>
          </cell>
          <cell r="AF57">
            <v>0.95153664302600471</v>
          </cell>
          <cell r="AG57">
            <v>0.95684340320591865</v>
          </cell>
          <cell r="AH57">
            <v>0.9571852479864349</v>
          </cell>
          <cell r="AI57">
            <v>0.96917450365726232</v>
          </cell>
          <cell r="AJ57">
            <v>0.97458300238284357</v>
          </cell>
          <cell r="AK57">
            <v>0.97768670309653916</v>
          </cell>
          <cell r="AL57">
            <v>0.95950965824665679</v>
          </cell>
          <cell r="AM57">
            <v>0.9483994266602962</v>
          </cell>
          <cell r="AN57">
            <v>0.87356321839080464</v>
          </cell>
          <cell r="AO57">
            <v>0.90932420872540631</v>
          </cell>
          <cell r="AP57">
            <v>0.88188976377952755</v>
          </cell>
          <cell r="AQ57">
            <v>0.88189694482444136</v>
          </cell>
          <cell r="AR57">
            <v>0.88189694482444136</v>
          </cell>
          <cell r="AS57">
            <v>0.84057971014492749</v>
          </cell>
          <cell r="AT57">
            <v>0.84057971014492749</v>
          </cell>
          <cell r="AU57">
            <v>0.84057971014492749</v>
          </cell>
          <cell r="AV57">
            <v>0.77586206896551724</v>
          </cell>
          <cell r="AW57">
            <v>0.82962962962962961</v>
          </cell>
          <cell r="AX57">
            <v>0.85522788203753353</v>
          </cell>
          <cell r="AY57">
            <v>0.84769539078156309</v>
          </cell>
          <cell r="AZ57">
            <v>0.86006825938566556</v>
          </cell>
          <cell r="BA57">
            <v>0.86006825938566556</v>
          </cell>
          <cell r="BB57">
            <v>0.86006825938566556</v>
          </cell>
          <cell r="BC57">
            <v>0.86389684813753587</v>
          </cell>
          <cell r="BD57">
            <v>0.87856257744733579</v>
          </cell>
          <cell r="BE57">
            <v>0.88457269700332963</v>
          </cell>
          <cell r="BF57">
            <v>0.89384920634920639</v>
          </cell>
          <cell r="BG57">
            <v>0.87362637362637363</v>
          </cell>
          <cell r="BH57">
            <v>0.87362637362637363</v>
          </cell>
          <cell r="BI57">
            <v>0.87362637362637363</v>
          </cell>
          <cell r="BJ57">
            <v>0.87053941908713695</v>
          </cell>
          <cell r="BK57">
            <v>0.87651515151515147</v>
          </cell>
          <cell r="BL57">
            <v>0.87937187723054966</v>
          </cell>
          <cell r="BM57">
            <v>0.88440860215053763</v>
          </cell>
          <cell r="BN57">
            <v>0.89</v>
          </cell>
          <cell r="BO57">
            <v>0.89</v>
          </cell>
          <cell r="BP57">
            <v>0.89</v>
          </cell>
          <cell r="BQ57">
            <v>0.88184931506849318</v>
          </cell>
          <cell r="BR57">
            <v>0.85234541577825162</v>
          </cell>
          <cell r="BS57">
            <v>0.85412474849094566</v>
          </cell>
          <cell r="BT57">
            <v>0</v>
          </cell>
          <cell r="BU57">
            <v>0</v>
          </cell>
          <cell r="CA57">
            <v>1</v>
          </cell>
        </row>
        <row r="58">
          <cell r="C58" t="str">
            <v>PPT</v>
          </cell>
          <cell r="D58" t="str">
            <v/>
          </cell>
          <cell r="F58" t="str">
            <v>PPT</v>
          </cell>
          <cell r="H58" t="str">
            <v>-</v>
          </cell>
          <cell r="I58" t="str">
            <v>-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  <cell r="AE58" t="str">
            <v>-</v>
          </cell>
          <cell r="AF58" t="str">
            <v>-</v>
          </cell>
          <cell r="AG58" t="str">
            <v>-</v>
          </cell>
          <cell r="AH58" t="str">
            <v>-</v>
          </cell>
          <cell r="AI58" t="str">
            <v>-</v>
          </cell>
          <cell r="AJ58" t="str">
            <v>-</v>
          </cell>
          <cell r="AK58" t="str">
            <v>-</v>
          </cell>
          <cell r="AL58" t="str">
            <v>-</v>
          </cell>
          <cell r="AM58" t="str">
            <v>-</v>
          </cell>
          <cell r="AN58" t="str">
            <v>-</v>
          </cell>
          <cell r="AO58" t="str">
            <v>-</v>
          </cell>
          <cell r="AP58" t="str">
            <v>-</v>
          </cell>
          <cell r="AQ58" t="str">
            <v>-</v>
          </cell>
          <cell r="AR58" t="str">
            <v>-</v>
          </cell>
          <cell r="AS58" t="str">
            <v>-</v>
          </cell>
          <cell r="AT58" t="str">
            <v>-</v>
          </cell>
          <cell r="AU58" t="str">
            <v>-</v>
          </cell>
          <cell r="AV58" t="str">
            <v>-</v>
          </cell>
          <cell r="AW58" t="str">
            <v>-</v>
          </cell>
          <cell r="AX58" t="str">
            <v>-</v>
          </cell>
          <cell r="AY58" t="str">
            <v>-</v>
          </cell>
          <cell r="AZ58" t="str">
            <v>-</v>
          </cell>
          <cell r="BA58" t="str">
            <v>-</v>
          </cell>
          <cell r="BB58" t="str">
            <v>-</v>
          </cell>
          <cell r="BC58" t="str">
            <v>-</v>
          </cell>
          <cell r="BD58" t="str">
            <v>-</v>
          </cell>
          <cell r="BE58" t="str">
            <v>-</v>
          </cell>
          <cell r="BF58" t="str">
            <v>-</v>
          </cell>
          <cell r="BG58" t="str">
            <v>-</v>
          </cell>
          <cell r="BH58" t="str">
            <v>-</v>
          </cell>
          <cell r="BI58" t="str">
            <v>-</v>
          </cell>
          <cell r="BJ58" t="str">
            <v>-</v>
          </cell>
          <cell r="BK58" t="str">
            <v>-</v>
          </cell>
          <cell r="BL58" t="str">
            <v>-</v>
          </cell>
          <cell r="BM58" t="str">
            <v>-</v>
          </cell>
          <cell r="BN58" t="str">
            <v>-</v>
          </cell>
          <cell r="BO58" t="str">
            <v>-</v>
          </cell>
          <cell r="BP58" t="str">
            <v>-</v>
          </cell>
          <cell r="BQ58" t="str">
            <v>-</v>
          </cell>
          <cell r="BR58" t="str">
            <v>-</v>
          </cell>
          <cell r="BS58" t="str">
            <v>-</v>
          </cell>
          <cell r="BT58" t="str">
            <v>-</v>
          </cell>
          <cell r="BU58" t="str">
            <v>-</v>
          </cell>
          <cell r="CA58">
            <v>1</v>
          </cell>
        </row>
        <row r="59">
          <cell r="B59" t="str">
            <v>Zespół 5</v>
          </cell>
          <cell r="C59" t="str">
            <v>Ilość  wyprodukowana</v>
          </cell>
          <cell r="D59" t="str">
            <v/>
          </cell>
          <cell r="E59" t="str">
            <v>Team 5</v>
          </cell>
          <cell r="F59" t="str">
            <v>machining output</v>
          </cell>
          <cell r="G59" t="str">
            <v>VS2_05</v>
          </cell>
          <cell r="H59">
            <v>370251</v>
          </cell>
          <cell r="I59">
            <v>412565</v>
          </cell>
          <cell r="J59">
            <v>333875</v>
          </cell>
          <cell r="K59">
            <v>346232</v>
          </cell>
          <cell r="L59">
            <v>439942</v>
          </cell>
          <cell r="M59">
            <v>490491</v>
          </cell>
          <cell r="N59">
            <v>496755</v>
          </cell>
          <cell r="O59">
            <v>432688</v>
          </cell>
          <cell r="P59">
            <v>464830</v>
          </cell>
          <cell r="Q59">
            <v>445756</v>
          </cell>
          <cell r="R59">
            <v>448388</v>
          </cell>
          <cell r="S59">
            <v>375555</v>
          </cell>
          <cell r="T59">
            <v>482099</v>
          </cell>
          <cell r="U59">
            <v>472810</v>
          </cell>
          <cell r="V59">
            <v>423430</v>
          </cell>
          <cell r="W59">
            <v>395396</v>
          </cell>
          <cell r="X59">
            <v>467276</v>
          </cell>
          <cell r="Y59">
            <v>424569</v>
          </cell>
          <cell r="Z59">
            <v>565369</v>
          </cell>
          <cell r="AA59">
            <v>478508</v>
          </cell>
          <cell r="AB59">
            <v>485085</v>
          </cell>
          <cell r="AC59">
            <v>549222</v>
          </cell>
          <cell r="AD59">
            <v>526293</v>
          </cell>
          <cell r="AE59">
            <v>345848</v>
          </cell>
          <cell r="AF59">
            <v>406719</v>
          </cell>
          <cell r="AG59">
            <v>394762</v>
          </cell>
          <cell r="AH59">
            <v>495429</v>
          </cell>
          <cell r="AI59">
            <v>428174</v>
          </cell>
          <cell r="AJ59">
            <v>536813</v>
          </cell>
          <cell r="AK59">
            <v>532825</v>
          </cell>
          <cell r="AL59">
            <v>593106</v>
          </cell>
          <cell r="AM59">
            <v>470494</v>
          </cell>
          <cell r="AN59">
            <v>479793</v>
          </cell>
          <cell r="AO59">
            <v>632466</v>
          </cell>
          <cell r="AP59">
            <v>688962</v>
          </cell>
          <cell r="AQ59">
            <v>498555</v>
          </cell>
          <cell r="AR59">
            <v>23310</v>
          </cell>
          <cell r="AS59">
            <v>7849</v>
          </cell>
          <cell r="AT59">
            <v>0</v>
          </cell>
          <cell r="AU59">
            <v>24446</v>
          </cell>
          <cell r="AV59">
            <v>22047</v>
          </cell>
          <cell r="AW59">
            <v>23608</v>
          </cell>
          <cell r="AX59">
            <v>23409</v>
          </cell>
          <cell r="AY59">
            <v>16285</v>
          </cell>
          <cell r="AZ59">
            <v>15023</v>
          </cell>
          <cell r="BA59">
            <v>890</v>
          </cell>
          <cell r="BB59">
            <v>23987</v>
          </cell>
          <cell r="BC59">
            <v>29512</v>
          </cell>
          <cell r="BD59">
            <v>25573</v>
          </cell>
          <cell r="BE59">
            <v>25748</v>
          </cell>
          <cell r="BF59">
            <v>22960</v>
          </cell>
          <cell r="BG59">
            <v>17998</v>
          </cell>
          <cell r="BH59">
            <v>0</v>
          </cell>
          <cell r="BI59">
            <v>24729</v>
          </cell>
          <cell r="BJ59">
            <v>32312</v>
          </cell>
          <cell r="BK59">
            <v>24828</v>
          </cell>
          <cell r="BL59">
            <v>23274</v>
          </cell>
          <cell r="BM59">
            <v>20940</v>
          </cell>
          <cell r="BN59">
            <v>9486</v>
          </cell>
          <cell r="BO59">
            <v>0</v>
          </cell>
          <cell r="BP59">
            <v>22823</v>
          </cell>
          <cell r="BQ59">
            <v>22846</v>
          </cell>
          <cell r="BW59">
            <v>483883</v>
          </cell>
          <cell r="BX59">
            <v>564530.16666666674</v>
          </cell>
          <cell r="CA59">
            <v>1</v>
          </cell>
        </row>
        <row r="60">
          <cell r="C60" t="str">
            <v>Dzienny plan produkcji</v>
          </cell>
          <cell r="D60" t="str">
            <v/>
          </cell>
          <cell r="F60" t="str">
            <v>machining plan</v>
          </cell>
          <cell r="G60" t="str">
            <v>VS2_05</v>
          </cell>
          <cell r="H60">
            <v>397326.35999999981</v>
          </cell>
          <cell r="I60">
            <v>389282.53</v>
          </cell>
          <cell r="J60">
            <v>347855.64</v>
          </cell>
          <cell r="K60">
            <v>285265.25</v>
          </cell>
          <cell r="L60">
            <v>385025.84999999992</v>
          </cell>
          <cell r="M60">
            <v>389314.41</v>
          </cell>
          <cell r="N60">
            <v>418723.31000000029</v>
          </cell>
          <cell r="O60">
            <v>400711.77999999991</v>
          </cell>
          <cell r="P60">
            <v>359930.17600000015</v>
          </cell>
          <cell r="Q60">
            <v>415484.49600000016</v>
          </cell>
          <cell r="R60">
            <v>376271.76999999984</v>
          </cell>
          <cell r="S60">
            <v>341373.49999999983</v>
          </cell>
          <cell r="T60">
            <v>382972.75999999995</v>
          </cell>
          <cell r="U60">
            <v>384751.33</v>
          </cell>
          <cell r="V60">
            <v>405559.10400000022</v>
          </cell>
          <cell r="W60">
            <v>272976.84600000008</v>
          </cell>
          <cell r="X60">
            <v>351221.9200000001</v>
          </cell>
          <cell r="Y60">
            <v>370583.43000000023</v>
          </cell>
          <cell r="Z60">
            <v>345823.18000000005</v>
          </cell>
          <cell r="AA60">
            <v>348869.12</v>
          </cell>
          <cell r="AB60">
            <v>339214.35000000003</v>
          </cell>
          <cell r="AC60">
            <v>367336.45000000013</v>
          </cell>
          <cell r="AD60">
            <v>323088.99</v>
          </cell>
          <cell r="AE60">
            <v>323088.99</v>
          </cell>
          <cell r="AF60">
            <v>339576</v>
          </cell>
          <cell r="AG60">
            <v>330456.2900000001</v>
          </cell>
          <cell r="AH60">
            <v>328061.8000000001</v>
          </cell>
          <cell r="AI60">
            <v>213516.67000000016</v>
          </cell>
          <cell r="AJ60">
            <v>264372.53000000003</v>
          </cell>
          <cell r="AK60">
            <v>272616.83000000007</v>
          </cell>
          <cell r="AL60">
            <v>306985.25999999983</v>
          </cell>
          <cell r="AM60">
            <v>241218.72999999998</v>
          </cell>
          <cell r="AN60">
            <v>286675.23999999993</v>
          </cell>
          <cell r="AO60">
            <v>327528.52</v>
          </cell>
          <cell r="AP60">
            <v>289788.60999999987</v>
          </cell>
          <cell r="AQ60">
            <v>310009.91000000015</v>
          </cell>
          <cell r="AR60">
            <v>15312.770476190475</v>
          </cell>
          <cell r="AS60">
            <v>0</v>
          </cell>
          <cell r="AT60">
            <v>0</v>
          </cell>
          <cell r="AU60">
            <v>15312.770476190475</v>
          </cell>
          <cell r="AV60">
            <v>15312.770476190475</v>
          </cell>
          <cell r="AW60">
            <v>15312.770476190475</v>
          </cell>
          <cell r="AX60">
            <v>15312.770476190475</v>
          </cell>
          <cell r="AY60">
            <v>15312.770476190475</v>
          </cell>
          <cell r="AZ60">
            <v>0</v>
          </cell>
          <cell r="BA60">
            <v>0</v>
          </cell>
          <cell r="BB60">
            <v>15312.770476190475</v>
          </cell>
          <cell r="BC60">
            <v>15312.770476190475</v>
          </cell>
          <cell r="BD60">
            <v>15312.770476190475</v>
          </cell>
          <cell r="BE60">
            <v>15312.770476190475</v>
          </cell>
          <cell r="BF60">
            <v>15312.770476190475</v>
          </cell>
          <cell r="BG60">
            <v>0</v>
          </cell>
          <cell r="BH60">
            <v>0</v>
          </cell>
          <cell r="BI60">
            <v>15312.770476190475</v>
          </cell>
          <cell r="BJ60">
            <v>15312.770476190475</v>
          </cell>
          <cell r="BK60">
            <v>15312.770476190475</v>
          </cell>
          <cell r="BL60">
            <v>15312.770476190475</v>
          </cell>
          <cell r="BM60">
            <v>15312.770476190475</v>
          </cell>
          <cell r="BN60">
            <v>0</v>
          </cell>
          <cell r="BO60">
            <v>0</v>
          </cell>
          <cell r="BP60">
            <v>15312.770476190475</v>
          </cell>
          <cell r="BQ60">
            <v>15312.770476190475</v>
          </cell>
          <cell r="BR60">
            <v>15312.770476190475</v>
          </cell>
          <cell r="BS60">
            <v>15312.770476190475</v>
          </cell>
          <cell r="BT60">
            <v>15312.770476190475</v>
          </cell>
          <cell r="BU60">
            <v>0</v>
          </cell>
          <cell r="BW60">
            <v>275629.8685714287</v>
          </cell>
          <cell r="BX60">
            <v>321568.18</v>
          </cell>
          <cell r="CA60">
            <v>1</v>
          </cell>
        </row>
        <row r="61">
          <cell r="C61" t="str">
            <v>% realizacji planu</v>
          </cell>
          <cell r="D61" t="str">
            <v/>
          </cell>
          <cell r="F61" t="str">
            <v>output vs plan</v>
          </cell>
          <cell r="G61" t="str">
            <v>VS2_05</v>
          </cell>
          <cell r="H61">
            <v>0.93185611948827196</v>
          </cell>
          <cell r="I61">
            <v>1.0598086690404525</v>
          </cell>
          <cell r="J61">
            <v>0.95980907482195776</v>
          </cell>
          <cell r="K61">
            <v>1.2137195119279338</v>
          </cell>
          <cell r="L61">
            <v>1.1426297740788056</v>
          </cell>
          <cell r="M61">
            <v>1.2598840099445587</v>
          </cell>
          <cell r="N61">
            <v>1.1863562121726627</v>
          </cell>
          <cell r="O61">
            <v>1.0797985524658149</v>
          </cell>
          <cell r="P61">
            <v>1.2914449273627999</v>
          </cell>
          <cell r="Q61">
            <v>1.0728583239361111</v>
          </cell>
          <cell r="R61">
            <v>1.0728583239361111</v>
          </cell>
          <cell r="S61">
            <v>1.1001293304840598</v>
          </cell>
          <cell r="T61">
            <v>1.2588336569942993</v>
          </cell>
          <cell r="U61">
            <v>1.2288716454859299</v>
          </cell>
          <cell r="V61">
            <v>1.044064837464479</v>
          </cell>
          <cell r="W61">
            <v>1.4484598448324071</v>
          </cell>
          <cell r="X61">
            <v>1.3304294902778273</v>
          </cell>
          <cell r="Y61">
            <v>1.1456772365672143</v>
          </cell>
          <cell r="Z61">
            <v>1.6348499253288917</v>
          </cell>
          <cell r="AA61">
            <v>1.3715974632549881</v>
          </cell>
          <cell r="AB61">
            <v>1.4300249974684147</v>
          </cell>
          <cell r="AC61">
            <v>1.4951470239340523</v>
          </cell>
          <cell r="AD61">
            <v>1.6289413018995169</v>
          </cell>
          <cell r="AE61">
            <v>1.0704419237560525</v>
          </cell>
          <cell r="AF61">
            <v>1.1977259877023112</v>
          </cell>
          <cell r="AG61">
            <v>1.1945967195843052</v>
          </cell>
          <cell r="AH61">
            <v>1.5101697302154651</v>
          </cell>
          <cell r="AI61">
            <v>2.005342252668139</v>
          </cell>
          <cell r="AJ61">
            <v>2.0305173158497212</v>
          </cell>
          <cell r="AK61">
            <v>1.9544831476471936</v>
          </cell>
          <cell r="AL61">
            <v>1.9320341308895428</v>
          </cell>
          <cell r="AM61">
            <v>1.9504870123476732</v>
          </cell>
          <cell r="AN61">
            <v>1.6736464579222123</v>
          </cell>
          <cell r="AO61">
            <v>1.9310257317439103</v>
          </cell>
          <cell r="AP61">
            <v>2.3774640418061992</v>
          </cell>
          <cell r="AQ61">
            <v>1.6081905252641755</v>
          </cell>
          <cell r="AR61">
            <v>1.5222588254845366</v>
          </cell>
          <cell r="AS61">
            <v>0</v>
          </cell>
          <cell r="AT61">
            <v>0</v>
          </cell>
          <cell r="AU61">
            <v>1.5964452701756748</v>
          </cell>
          <cell r="AV61">
            <v>1.4397786497407798</v>
          </cell>
          <cell r="AW61">
            <v>1.5417197062221766</v>
          </cell>
          <cell r="AX61">
            <v>1.5287240174074439</v>
          </cell>
          <cell r="AY61">
            <v>1.0634914188337914</v>
          </cell>
          <cell r="AZ61">
            <v>0</v>
          </cell>
          <cell r="BA61">
            <v>0</v>
          </cell>
          <cell r="BB61">
            <v>1.5664702894421956</v>
          </cell>
          <cell r="BC61">
            <v>1.9272802427155573</v>
          </cell>
          <cell r="BD61">
            <v>1.6700439701465488</v>
          </cell>
          <cell r="BE61">
            <v>1.6814723397072435</v>
          </cell>
          <cell r="BF61">
            <v>1.4994020863631472</v>
          </cell>
          <cell r="BG61">
            <v>0</v>
          </cell>
          <cell r="BH61">
            <v>0</v>
          </cell>
          <cell r="BI61">
            <v>1.6149265763795411</v>
          </cell>
          <cell r="BJ61">
            <v>2.1101341556866728</v>
          </cell>
          <cell r="BK61">
            <v>1.6213917683024484</v>
          </cell>
          <cell r="BL61">
            <v>1.5199078466034794</v>
          </cell>
          <cell r="BM61">
            <v>1.367486049148271</v>
          </cell>
          <cell r="BN61">
            <v>0</v>
          </cell>
          <cell r="BO61">
            <v>0</v>
          </cell>
          <cell r="BP61">
            <v>1.4904553056213461</v>
          </cell>
          <cell r="BQ61">
            <v>1.491957319906466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W61">
            <v>1.755553570837346</v>
          </cell>
          <cell r="BX61">
            <v>1.7555535708373471</v>
          </cell>
          <cell r="CA61">
            <v>1</v>
          </cell>
        </row>
        <row r="62">
          <cell r="C62" t="str">
            <v>godziny wypracowane</v>
          </cell>
          <cell r="D62" t="str">
            <v/>
          </cell>
          <cell r="F62" t="str">
            <v>AttendenceTime</v>
          </cell>
          <cell r="G62" t="str">
            <v>VS2_05</v>
          </cell>
          <cell r="H62">
            <v>2622</v>
          </cell>
          <cell r="I62">
            <v>2692</v>
          </cell>
          <cell r="J62">
            <v>2156</v>
          </cell>
          <cell r="K62">
            <v>2238</v>
          </cell>
          <cell r="L62">
            <v>2463</v>
          </cell>
          <cell r="M62">
            <v>2507</v>
          </cell>
          <cell r="N62">
            <v>2732</v>
          </cell>
          <cell r="O62">
            <v>2635</v>
          </cell>
          <cell r="P62">
            <v>2542</v>
          </cell>
          <cell r="Q62">
            <v>2659.2</v>
          </cell>
          <cell r="R62">
            <v>2535.3000000000002</v>
          </cell>
          <cell r="S62">
            <v>1960</v>
          </cell>
          <cell r="T62">
            <v>2373</v>
          </cell>
          <cell r="U62">
            <v>2256</v>
          </cell>
          <cell r="V62">
            <v>2389</v>
          </cell>
          <cell r="W62">
            <v>2042.3</v>
          </cell>
          <cell r="X62">
            <v>2479.3000000000002</v>
          </cell>
          <cell r="Y62">
            <v>2719.9</v>
          </cell>
          <cell r="Z62">
            <v>2977.9</v>
          </cell>
          <cell r="AA62">
            <v>2464</v>
          </cell>
          <cell r="AB62">
            <v>2411.6</v>
          </cell>
          <cell r="AC62">
            <v>2577.9</v>
          </cell>
          <cell r="AD62">
            <v>2692.6</v>
          </cell>
          <cell r="AE62">
            <v>2131.6</v>
          </cell>
          <cell r="AF62">
            <v>2721.2</v>
          </cell>
          <cell r="AG62">
            <v>2462.9</v>
          </cell>
          <cell r="AH62">
            <v>2905.3</v>
          </cell>
          <cell r="AI62">
            <v>2338.6</v>
          </cell>
          <cell r="AJ62">
            <v>2680</v>
          </cell>
          <cell r="AK62">
            <v>2691.9</v>
          </cell>
          <cell r="AL62">
            <v>2905</v>
          </cell>
          <cell r="AM62">
            <v>2320.3000000000002</v>
          </cell>
          <cell r="AN62">
            <v>2353</v>
          </cell>
          <cell r="AO62">
            <v>2939</v>
          </cell>
          <cell r="AP62">
            <v>3198.5</v>
          </cell>
          <cell r="AQ62">
            <v>2582.3000000000002</v>
          </cell>
          <cell r="AR62" t="str">
            <v>-</v>
          </cell>
          <cell r="AS62" t="str">
            <v>-</v>
          </cell>
          <cell r="AT62" t="str">
            <v>-</v>
          </cell>
          <cell r="AU62" t="str">
            <v>-</v>
          </cell>
          <cell r="AV62" t="str">
            <v>-</v>
          </cell>
          <cell r="AW62" t="str">
            <v>-</v>
          </cell>
          <cell r="AX62" t="str">
            <v>-</v>
          </cell>
          <cell r="AY62" t="str">
            <v>-</v>
          </cell>
          <cell r="AZ62" t="str">
            <v>-</v>
          </cell>
          <cell r="BA62" t="str">
            <v>-</v>
          </cell>
          <cell r="BB62" t="str">
            <v>-</v>
          </cell>
          <cell r="BC62" t="str">
            <v>-</v>
          </cell>
          <cell r="BD62" t="str">
            <v>-</v>
          </cell>
          <cell r="BE62" t="str">
            <v>-</v>
          </cell>
          <cell r="BF62" t="str">
            <v>-</v>
          </cell>
          <cell r="BG62" t="str">
            <v>-</v>
          </cell>
          <cell r="BH62" t="str">
            <v>-</v>
          </cell>
          <cell r="BI62" t="str">
            <v>-</v>
          </cell>
          <cell r="BJ62" t="str">
            <v>-</v>
          </cell>
          <cell r="BK62" t="str">
            <v>-</v>
          </cell>
          <cell r="BL62" t="str">
            <v>-</v>
          </cell>
          <cell r="BM62" t="str">
            <v>-</v>
          </cell>
          <cell r="BN62" t="str">
            <v>-</v>
          </cell>
          <cell r="BO62" t="str">
            <v>-</v>
          </cell>
          <cell r="BP62" t="str">
            <v>-</v>
          </cell>
          <cell r="BQ62" t="str">
            <v>-</v>
          </cell>
          <cell r="BR62" t="str">
            <v>-</v>
          </cell>
          <cell r="BS62" t="str">
            <v>-</v>
          </cell>
          <cell r="BT62" t="str">
            <v>-</v>
          </cell>
          <cell r="BU62" t="str">
            <v>-</v>
          </cell>
          <cell r="CA62">
            <v>1</v>
          </cell>
        </row>
        <row r="63">
          <cell r="C63" t="str">
            <v>ilość szt. osobę / godzinę        (PP)</v>
          </cell>
          <cell r="D63" t="str">
            <v/>
          </cell>
          <cell r="F63" t="str">
            <v>Qty pcs/person/hour (PP)</v>
          </cell>
          <cell r="H63">
            <v>141.20938215102976</v>
          </cell>
          <cell r="I63">
            <v>153.25594353640417</v>
          </cell>
          <cell r="J63">
            <v>154.85853432282005</v>
          </cell>
          <cell r="K63">
            <v>154.70598748882932</v>
          </cell>
          <cell r="L63">
            <v>178.62038164839626</v>
          </cell>
          <cell r="M63">
            <v>195.64858396489828</v>
          </cell>
          <cell r="N63">
            <v>181.82833089311859</v>
          </cell>
          <cell r="O63">
            <v>164.2079696394687</v>
          </cell>
          <cell r="P63">
            <v>182.85995279307633</v>
          </cell>
          <cell r="Q63">
            <v>167.62785800240675</v>
          </cell>
          <cell r="R63">
            <v>176.85796552676211</v>
          </cell>
          <cell r="S63">
            <v>191.60969387755102</v>
          </cell>
          <cell r="T63">
            <v>203.16013485040034</v>
          </cell>
          <cell r="U63">
            <v>209.57890070921985</v>
          </cell>
          <cell r="V63">
            <v>177.24152365006279</v>
          </cell>
          <cell r="W63">
            <v>193.60329040787349</v>
          </cell>
          <cell r="X63">
            <v>188.47093937805025</v>
          </cell>
          <cell r="Y63">
            <v>156.09728298834514</v>
          </cell>
          <cell r="Z63">
            <v>189.85493132744551</v>
          </cell>
          <cell r="AA63">
            <v>194.19967532467533</v>
          </cell>
          <cell r="AB63">
            <v>201.14654171504395</v>
          </cell>
          <cell r="AC63">
            <v>213.05015710462004</v>
          </cell>
          <cell r="AD63">
            <v>195.45903587610488</v>
          </cell>
          <cell r="AE63">
            <v>162.24807656220679</v>
          </cell>
          <cell r="AF63">
            <v>149.46310451271498</v>
          </cell>
          <cell r="AG63">
            <v>160.2834057411994</v>
          </cell>
          <cell r="AH63">
            <v>170.52593535951536</v>
          </cell>
          <cell r="AI63">
            <v>183.08988283588474</v>
          </cell>
          <cell r="AJ63">
            <v>200.30335820895522</v>
          </cell>
          <cell r="AK63">
            <v>197.93640179798655</v>
          </cell>
          <cell r="AL63">
            <v>204.16729776247848</v>
          </cell>
          <cell r="AM63">
            <v>202.77291729517734</v>
          </cell>
          <cell r="AN63">
            <v>203.90692732681683</v>
          </cell>
          <cell r="AO63">
            <v>215.197686287853</v>
          </cell>
          <cell r="AP63">
            <v>215.40159449742066</v>
          </cell>
          <cell r="AQ63">
            <v>193.06625876156912</v>
          </cell>
          <cell r="AR63" t="str">
            <v>-</v>
          </cell>
          <cell r="AS63" t="str">
            <v>-</v>
          </cell>
          <cell r="AT63" t="str">
            <v>-</v>
          </cell>
          <cell r="AU63" t="str">
            <v>-</v>
          </cell>
          <cell r="AV63" t="str">
            <v>-</v>
          </cell>
          <cell r="AW63" t="str">
            <v>-</v>
          </cell>
          <cell r="AX63" t="str">
            <v>-</v>
          </cell>
          <cell r="AY63" t="str">
            <v>-</v>
          </cell>
          <cell r="AZ63" t="str">
            <v>-</v>
          </cell>
          <cell r="BA63" t="str">
            <v>-</v>
          </cell>
          <cell r="BB63" t="str">
            <v>-</v>
          </cell>
          <cell r="BC63" t="str">
            <v>-</v>
          </cell>
          <cell r="BD63" t="str">
            <v>-</v>
          </cell>
          <cell r="BE63" t="str">
            <v>-</v>
          </cell>
          <cell r="BF63" t="str">
            <v>-</v>
          </cell>
          <cell r="BG63" t="str">
            <v>-</v>
          </cell>
          <cell r="BH63" t="str">
            <v>-</v>
          </cell>
          <cell r="BI63" t="str">
            <v>-</v>
          </cell>
          <cell r="BJ63" t="str">
            <v>-</v>
          </cell>
          <cell r="BK63" t="str">
            <v>-</v>
          </cell>
          <cell r="BL63" t="str">
            <v>-</v>
          </cell>
          <cell r="BM63" t="str">
            <v>-</v>
          </cell>
          <cell r="BN63" t="str">
            <v>-</v>
          </cell>
          <cell r="BO63" t="str">
            <v>-</v>
          </cell>
          <cell r="BP63" t="str">
            <v>-</v>
          </cell>
          <cell r="BQ63" t="str">
            <v>-</v>
          </cell>
          <cell r="BR63" t="str">
            <v>-</v>
          </cell>
          <cell r="BS63" t="str">
            <v>-</v>
          </cell>
          <cell r="BT63" t="str">
            <v>-</v>
          </cell>
          <cell r="BU63" t="str">
            <v>-</v>
          </cell>
          <cell r="CA63">
            <v>1</v>
          </cell>
        </row>
        <row r="64">
          <cell r="C64" t="str">
            <v>LISC</v>
          </cell>
          <cell r="D64" t="str">
            <v/>
          </cell>
          <cell r="F64" t="str">
            <v>LISC</v>
          </cell>
          <cell r="G64" t="str">
            <v>VS2 TEAM05</v>
          </cell>
          <cell r="H64">
            <v>0.97499999999999998</v>
          </cell>
          <cell r="I64">
            <v>0.96599999999999997</v>
          </cell>
          <cell r="J64">
            <v>0.97858942065491183</v>
          </cell>
          <cell r="K64">
            <v>0.96601208459214505</v>
          </cell>
          <cell r="L64">
            <v>0.96283391405342622</v>
          </cell>
          <cell r="M64">
            <v>0.94257316399779123</v>
          </cell>
          <cell r="N64">
            <v>0.95802728226652678</v>
          </cell>
          <cell r="O64">
            <v>0.94757609921082298</v>
          </cell>
          <cell r="P64">
            <v>0.91351351351351351</v>
          </cell>
          <cell r="Q64">
            <v>0.83602290473711605</v>
          </cell>
          <cell r="R64">
            <v>0.93103448275862066</v>
          </cell>
          <cell r="S64">
            <v>0.93306288032454365</v>
          </cell>
          <cell r="T64">
            <v>0.8531960996749729</v>
          </cell>
          <cell r="U64">
            <v>0.8949602122015915</v>
          </cell>
          <cell r="V64">
            <v>0.96401179941002946</v>
          </cell>
          <cell r="W64">
            <v>0.91666666666666663</v>
          </cell>
          <cell r="X64">
            <v>0.96021699819168171</v>
          </cell>
          <cell r="Y64">
            <v>0.96858071505958832</v>
          </cell>
          <cell r="Z64">
            <v>0.95631825273010918</v>
          </cell>
          <cell r="AA64">
            <v>0.955026455026455</v>
          </cell>
          <cell r="AB64">
            <v>0.94883456509380326</v>
          </cell>
          <cell r="AC64">
            <v>0.89397838394235718</v>
          </cell>
          <cell r="AD64">
            <v>0.93107849393746012</v>
          </cell>
          <cell r="AE64">
            <v>0.94</v>
          </cell>
          <cell r="AF64">
            <v>0.92574786324786329</v>
          </cell>
          <cell r="AG64">
            <v>0.91530944625407162</v>
          </cell>
          <cell r="AH64">
            <v>0.94899620184481825</v>
          </cell>
          <cell r="AI64">
            <v>0.97812279463655616</v>
          </cell>
          <cell r="AJ64">
            <v>0.97685950413223144</v>
          </cell>
          <cell r="AK64">
            <v>0.97225244831338409</v>
          </cell>
          <cell r="AL64">
            <v>0.97225244831338409</v>
          </cell>
          <cell r="AM64">
            <v>0.9535020600353149</v>
          </cell>
          <cell r="AN64">
            <v>0.8934036939313984</v>
          </cell>
          <cell r="AO64">
            <v>0.83807829181494664</v>
          </cell>
          <cell r="AP64">
            <v>0.83567774936061379</v>
          </cell>
          <cell r="AQ64">
            <v>0.9151266255989049</v>
          </cell>
          <cell r="AR64">
            <v>0.9151266255989049</v>
          </cell>
          <cell r="AS64">
            <v>0.89090909090909087</v>
          </cell>
          <cell r="AT64">
            <v>0.89090909090909087</v>
          </cell>
          <cell r="AU64">
            <v>0.89090909090909087</v>
          </cell>
          <cell r="AV64">
            <v>0.93793103448275861</v>
          </cell>
          <cell r="AW64">
            <v>0.94444444444444442</v>
          </cell>
          <cell r="AX64">
            <v>0.93515358361774747</v>
          </cell>
          <cell r="AY64">
            <v>0.93351800554016617</v>
          </cell>
          <cell r="AZ64">
            <v>0.92470588235294116</v>
          </cell>
          <cell r="BA64">
            <v>0.92470588235294116</v>
          </cell>
          <cell r="BB64">
            <v>0.92470588235294116</v>
          </cell>
          <cell r="BC64">
            <v>0.91428571428571426</v>
          </cell>
          <cell r="BD64">
            <v>0.91419141914191415</v>
          </cell>
          <cell r="BE64">
            <v>0.92352941176470593</v>
          </cell>
          <cell r="BF64">
            <v>0.92817679558011046</v>
          </cell>
          <cell r="BG64">
            <v>0.89598997493734334</v>
          </cell>
          <cell r="BH64">
            <v>0.89598997493734334</v>
          </cell>
          <cell r="BI64">
            <v>0.89598997493734334</v>
          </cell>
          <cell r="BJ64">
            <v>0.88147295742232457</v>
          </cell>
          <cell r="BK64">
            <v>0.86823289070480081</v>
          </cell>
          <cell r="BL64">
            <v>0.87047619047619051</v>
          </cell>
          <cell r="BM64">
            <v>0.8714153561517114</v>
          </cell>
          <cell r="BN64">
            <v>0.86899999999999999</v>
          </cell>
          <cell r="BO64">
            <v>0.86899999999999999</v>
          </cell>
          <cell r="BP64">
            <v>0.86899999999999999</v>
          </cell>
          <cell r="BQ64">
            <v>0.88254486133768351</v>
          </cell>
          <cell r="BR64">
            <v>0.85604900459418065</v>
          </cell>
          <cell r="BS64">
            <v>0.85313174946004322</v>
          </cell>
          <cell r="BT64">
            <v>0</v>
          </cell>
          <cell r="BU64">
            <v>0</v>
          </cell>
          <cell r="CA64">
            <v>1</v>
          </cell>
        </row>
        <row r="65">
          <cell r="C65" t="str">
            <v>PPT</v>
          </cell>
          <cell r="D65" t="str">
            <v/>
          </cell>
          <cell r="F65" t="str">
            <v>PPT</v>
          </cell>
          <cell r="H65" t="str">
            <v>-</v>
          </cell>
          <cell r="K65" t="str">
            <v>-</v>
          </cell>
          <cell r="L65" t="str">
            <v>-</v>
          </cell>
          <cell r="M65" t="str">
            <v>-</v>
          </cell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  <cell r="AE65" t="str">
            <v>-</v>
          </cell>
          <cell r="AF65" t="str">
            <v>-</v>
          </cell>
          <cell r="AG65" t="str">
            <v>-</v>
          </cell>
          <cell r="AH65" t="str">
            <v>-</v>
          </cell>
          <cell r="AI65" t="str">
            <v>-</v>
          </cell>
          <cell r="AJ65" t="str">
            <v>-</v>
          </cell>
          <cell r="AK65" t="str">
            <v>-</v>
          </cell>
          <cell r="AL65" t="str">
            <v>-</v>
          </cell>
          <cell r="AM65" t="str">
            <v>-</v>
          </cell>
          <cell r="AN65" t="str">
            <v>-</v>
          </cell>
          <cell r="AO65" t="str">
            <v>-</v>
          </cell>
          <cell r="AP65" t="str">
            <v>-</v>
          </cell>
          <cell r="AQ65" t="str">
            <v>-</v>
          </cell>
          <cell r="AR65" t="str">
            <v>-</v>
          </cell>
          <cell r="AS65" t="str">
            <v>-</v>
          </cell>
          <cell r="AT65" t="str">
            <v>-</v>
          </cell>
          <cell r="AU65" t="str">
            <v>-</v>
          </cell>
          <cell r="AV65" t="str">
            <v>-</v>
          </cell>
          <cell r="AW65" t="str">
            <v>-</v>
          </cell>
          <cell r="AX65" t="str">
            <v>-</v>
          </cell>
          <cell r="AY65" t="str">
            <v>-</v>
          </cell>
          <cell r="AZ65" t="str">
            <v>-</v>
          </cell>
          <cell r="BA65" t="str">
            <v>-</v>
          </cell>
          <cell r="BB65" t="str">
            <v>-</v>
          </cell>
          <cell r="BC65" t="str">
            <v>-</v>
          </cell>
          <cell r="BD65" t="str">
            <v>-</v>
          </cell>
          <cell r="BE65" t="str">
            <v>-</v>
          </cell>
          <cell r="BF65" t="str">
            <v>-</v>
          </cell>
          <cell r="BG65" t="str">
            <v>-</v>
          </cell>
          <cell r="BH65" t="str">
            <v>-</v>
          </cell>
          <cell r="BI65" t="str">
            <v>-</v>
          </cell>
          <cell r="BJ65" t="str">
            <v>-</v>
          </cell>
          <cell r="BK65" t="str">
            <v>-</v>
          </cell>
          <cell r="BL65" t="str">
            <v>-</v>
          </cell>
          <cell r="BM65" t="str">
            <v>-</v>
          </cell>
          <cell r="BN65" t="str">
            <v>-</v>
          </cell>
          <cell r="BO65" t="str">
            <v>-</v>
          </cell>
          <cell r="BP65" t="str">
            <v>-</v>
          </cell>
          <cell r="BQ65" t="str">
            <v>-</v>
          </cell>
          <cell r="BR65" t="str">
            <v>-</v>
          </cell>
          <cell r="BS65" t="str">
            <v>-</v>
          </cell>
          <cell r="BT65" t="str">
            <v>-</v>
          </cell>
          <cell r="BU65" t="str">
            <v>-</v>
          </cell>
          <cell r="CA65">
            <v>1</v>
          </cell>
        </row>
        <row r="66">
          <cell r="B66" t="str">
            <v>Zespół 6</v>
          </cell>
          <cell r="C66" t="str">
            <v>Ilość  wyprodukowana</v>
          </cell>
          <cell r="D66" t="str">
            <v/>
          </cell>
          <cell r="E66" t="str">
            <v>Team 6</v>
          </cell>
          <cell r="F66" t="str">
            <v>machining output</v>
          </cell>
          <cell r="G66" t="str">
            <v>VS2_06</v>
          </cell>
          <cell r="H66">
            <v>728039</v>
          </cell>
          <cell r="I66">
            <v>951163</v>
          </cell>
          <cell r="J66">
            <v>669734</v>
          </cell>
          <cell r="K66">
            <v>574622</v>
          </cell>
          <cell r="L66">
            <v>638139</v>
          </cell>
          <cell r="M66">
            <v>845164</v>
          </cell>
          <cell r="N66">
            <v>744414</v>
          </cell>
          <cell r="O66">
            <v>629005</v>
          </cell>
          <cell r="P66">
            <v>698725</v>
          </cell>
          <cell r="Q66">
            <v>629565</v>
          </cell>
          <cell r="R66">
            <v>668978</v>
          </cell>
          <cell r="S66">
            <v>587879</v>
          </cell>
          <cell r="T66">
            <v>596455</v>
          </cell>
          <cell r="U66">
            <v>698952</v>
          </cell>
          <cell r="V66">
            <v>582881</v>
          </cell>
          <cell r="W66">
            <v>575537</v>
          </cell>
          <cell r="X66">
            <v>625207</v>
          </cell>
          <cell r="Y66">
            <v>722606</v>
          </cell>
          <cell r="Z66">
            <v>744357</v>
          </cell>
          <cell r="AA66">
            <v>692221</v>
          </cell>
          <cell r="AB66">
            <v>626161</v>
          </cell>
          <cell r="AC66">
            <v>742115</v>
          </cell>
          <cell r="AD66">
            <v>737146</v>
          </cell>
          <cell r="AE66">
            <v>596808</v>
          </cell>
          <cell r="AF66">
            <v>728261</v>
          </cell>
          <cell r="AG66">
            <v>615715</v>
          </cell>
          <cell r="AH66">
            <v>687954</v>
          </cell>
          <cell r="AI66">
            <v>637302</v>
          </cell>
          <cell r="AJ66">
            <v>793528</v>
          </cell>
          <cell r="AK66">
            <v>775891</v>
          </cell>
          <cell r="AL66">
            <v>773089</v>
          </cell>
          <cell r="AM66">
            <v>725279</v>
          </cell>
          <cell r="AN66">
            <v>819759</v>
          </cell>
          <cell r="AO66">
            <v>810031</v>
          </cell>
          <cell r="AP66">
            <v>824757</v>
          </cell>
          <cell r="AQ66">
            <v>765582</v>
          </cell>
          <cell r="AR66">
            <v>42372</v>
          </cell>
          <cell r="AS66">
            <v>6226</v>
          </cell>
          <cell r="AT66">
            <v>0</v>
          </cell>
          <cell r="AU66">
            <v>33023</v>
          </cell>
          <cell r="AV66">
            <v>26387</v>
          </cell>
          <cell r="AW66">
            <v>31112</v>
          </cell>
          <cell r="AX66">
            <v>31901</v>
          </cell>
          <cell r="AY66">
            <v>37176</v>
          </cell>
          <cell r="AZ66">
            <v>16364</v>
          </cell>
          <cell r="BA66">
            <v>2440</v>
          </cell>
          <cell r="BB66">
            <v>48798</v>
          </cell>
          <cell r="BC66">
            <v>38316</v>
          </cell>
          <cell r="BD66">
            <v>40242</v>
          </cell>
          <cell r="BE66">
            <v>45335</v>
          </cell>
          <cell r="BF66">
            <v>36992</v>
          </cell>
          <cell r="BG66">
            <v>24977</v>
          </cell>
          <cell r="BH66">
            <v>0</v>
          </cell>
          <cell r="BI66">
            <v>35341</v>
          </cell>
          <cell r="BJ66">
            <v>32004</v>
          </cell>
          <cell r="BK66">
            <v>27886</v>
          </cell>
          <cell r="BL66">
            <v>24522</v>
          </cell>
          <cell r="BM66">
            <v>27864</v>
          </cell>
          <cell r="BN66">
            <v>17952</v>
          </cell>
          <cell r="BO66">
            <v>0</v>
          </cell>
          <cell r="BP66">
            <v>35059</v>
          </cell>
          <cell r="BQ66">
            <v>28698</v>
          </cell>
          <cell r="BW66">
            <v>690987</v>
          </cell>
          <cell r="BX66">
            <v>806151.5</v>
          </cell>
          <cell r="CA66">
            <v>1</v>
          </cell>
        </row>
        <row r="67">
          <cell r="C67" t="str">
            <v>Dzienny plan produkcji</v>
          </cell>
          <cell r="D67" t="str">
            <v/>
          </cell>
          <cell r="F67" t="str">
            <v>machining plan</v>
          </cell>
          <cell r="G67" t="str">
            <v>VS2_06</v>
          </cell>
          <cell r="H67">
            <v>693063.25</v>
          </cell>
          <cell r="I67">
            <v>694173.30000000028</v>
          </cell>
          <cell r="J67">
            <v>631006.88000000012</v>
          </cell>
          <cell r="K67">
            <v>551219.25999999989</v>
          </cell>
          <cell r="L67">
            <v>715484.74</v>
          </cell>
          <cell r="M67">
            <v>730655.18</v>
          </cell>
          <cell r="N67">
            <v>786508.38999999978</v>
          </cell>
          <cell r="O67">
            <v>733309.01000000024</v>
          </cell>
          <cell r="P67">
            <v>665756.61</v>
          </cell>
          <cell r="Q67">
            <v>756116.56000000017</v>
          </cell>
          <cell r="R67">
            <v>717019.13</v>
          </cell>
          <cell r="S67">
            <v>597325.92999999993</v>
          </cell>
          <cell r="T67">
            <v>682140.22000000032</v>
          </cell>
          <cell r="U67">
            <v>687530.82000000007</v>
          </cell>
          <cell r="V67">
            <v>729326.17599999963</v>
          </cell>
          <cell r="W67">
            <v>461086.33400000015</v>
          </cell>
          <cell r="X67">
            <v>633223.63</v>
          </cell>
          <cell r="Y67">
            <v>680451.77000000025</v>
          </cell>
          <cell r="Z67">
            <v>696719</v>
          </cell>
          <cell r="AA67">
            <v>685851.15999999957</v>
          </cell>
          <cell r="AB67">
            <v>688879.19</v>
          </cell>
          <cell r="AC67">
            <v>778444.65999999992</v>
          </cell>
          <cell r="AD67">
            <v>709977.98</v>
          </cell>
          <cell r="AE67">
            <v>709977.98</v>
          </cell>
          <cell r="AF67">
            <v>761483.99999999953</v>
          </cell>
          <cell r="AG67">
            <v>742404.01000000013</v>
          </cell>
          <cell r="AH67">
            <v>709582.02999999991</v>
          </cell>
          <cell r="AI67">
            <v>544392.48</v>
          </cell>
          <cell r="AJ67">
            <v>668762.73</v>
          </cell>
          <cell r="AK67">
            <v>652043.3199999996</v>
          </cell>
          <cell r="AL67">
            <v>785359.51</v>
          </cell>
          <cell r="AM67">
            <v>657612.99999999977</v>
          </cell>
          <cell r="AN67">
            <v>793824.95999999973</v>
          </cell>
          <cell r="AO67">
            <v>831055.58000000007</v>
          </cell>
          <cell r="AP67">
            <v>763643.56999999983</v>
          </cell>
          <cell r="AQ67">
            <v>739174.35000000009</v>
          </cell>
          <cell r="AR67">
            <v>35370.638095238093</v>
          </cell>
          <cell r="AS67">
            <v>0</v>
          </cell>
          <cell r="AT67">
            <v>0</v>
          </cell>
          <cell r="AU67">
            <v>35370.638095238093</v>
          </cell>
          <cell r="AV67">
            <v>35370.638095238093</v>
          </cell>
          <cell r="AW67">
            <v>35370.638095238093</v>
          </cell>
          <cell r="AX67">
            <v>35370.638095238093</v>
          </cell>
          <cell r="AY67">
            <v>35370.638095238093</v>
          </cell>
          <cell r="AZ67">
            <v>0</v>
          </cell>
          <cell r="BA67">
            <v>0</v>
          </cell>
          <cell r="BB67">
            <v>35370.638095238093</v>
          </cell>
          <cell r="BC67">
            <v>35370.638095238093</v>
          </cell>
          <cell r="BD67">
            <v>35370.638095238093</v>
          </cell>
          <cell r="BE67">
            <v>35370.638095238093</v>
          </cell>
          <cell r="BF67">
            <v>35370.638095238093</v>
          </cell>
          <cell r="BG67">
            <v>0</v>
          </cell>
          <cell r="BH67">
            <v>0</v>
          </cell>
          <cell r="BI67">
            <v>35370.638095238093</v>
          </cell>
          <cell r="BJ67">
            <v>35370.638095238093</v>
          </cell>
          <cell r="BK67">
            <v>35370.638095238093</v>
          </cell>
          <cell r="BL67">
            <v>35370.638095238093</v>
          </cell>
          <cell r="BM67">
            <v>35370.638095238093</v>
          </cell>
          <cell r="BN67">
            <v>0</v>
          </cell>
          <cell r="BO67">
            <v>0</v>
          </cell>
          <cell r="BP67">
            <v>35370.638095238093</v>
          </cell>
          <cell r="BQ67">
            <v>35370.638095238093</v>
          </cell>
          <cell r="BR67">
            <v>35370.638095238093</v>
          </cell>
          <cell r="BS67">
            <v>35370.638095238093</v>
          </cell>
          <cell r="BT67">
            <v>35370.638095238093</v>
          </cell>
          <cell r="BU67">
            <v>0</v>
          </cell>
          <cell r="BW67">
            <v>636671.48571428563</v>
          </cell>
          <cell r="BX67">
            <v>742783.39999999991</v>
          </cell>
          <cell r="CA67">
            <v>1</v>
          </cell>
        </row>
        <row r="68">
          <cell r="C68" t="str">
            <v>% realizacji planu</v>
          </cell>
          <cell r="D68" t="str">
            <v/>
          </cell>
          <cell r="F68" t="str">
            <v>output vs plan</v>
          </cell>
          <cell r="G68" t="str">
            <v>VS2_06</v>
          </cell>
          <cell r="H68">
            <v>1.0504654517462872</v>
          </cell>
          <cell r="I68">
            <v>1.3702097156430528</v>
          </cell>
          <cell r="J68">
            <v>1.0613735305073058</v>
          </cell>
          <cell r="K68">
            <v>1.0424563176547934</v>
          </cell>
          <cell r="L68">
            <v>0.89189742886759538</v>
          </cell>
          <cell r="M68">
            <v>1.1567207393233014</v>
          </cell>
          <cell r="N68">
            <v>0.94647941390682455</v>
          </cell>
          <cell r="O68">
            <v>0.85776254133301844</v>
          </cell>
          <cell r="P68">
            <v>1.0495201842607316</v>
          </cell>
          <cell r="Q68">
            <v>0.83262956177021152</v>
          </cell>
          <cell r="R68">
            <v>0.93299881692138398</v>
          </cell>
          <cell r="S68">
            <v>0.98418463099366882</v>
          </cell>
          <cell r="T68">
            <v>0.87438767354899516</v>
          </cell>
          <cell r="U68">
            <v>1.0166118807590327</v>
          </cell>
          <cell r="V68">
            <v>0.79920482656583036</v>
          </cell>
          <cell r="W68">
            <v>1.2482196013209097</v>
          </cell>
          <cell r="X68">
            <v>0.98733997024084519</v>
          </cell>
          <cell r="Y68">
            <v>1.0619503568930384</v>
          </cell>
          <cell r="Z68">
            <v>1.0683747680198186</v>
          </cell>
          <cell r="AA68">
            <v>1.0092874961383755</v>
          </cell>
          <cell r="AB68">
            <v>0.90895618432021452</v>
          </cell>
          <cell r="AC68">
            <v>0.95333045254623505</v>
          </cell>
          <cell r="AD68">
            <v>1.0382660036864806</v>
          </cell>
          <cell r="AE68">
            <v>0.84060071834903949</v>
          </cell>
          <cell r="AF68">
            <v>0.95637071822914266</v>
          </cell>
          <cell r="AG68">
            <v>0.82935300955607705</v>
          </cell>
          <cell r="AH68">
            <v>0.9695200426651166</v>
          </cell>
          <cell r="AI68">
            <v>1.1706664280153172</v>
          </cell>
          <cell r="AJ68">
            <v>1.1865613384286533</v>
          </cell>
          <cell r="AK68">
            <v>1.1899378096535065</v>
          </cell>
          <cell r="AL68">
            <v>0.98437593249491562</v>
          </cell>
          <cell r="AM68">
            <v>1.1028963843476334</v>
          </cell>
          <cell r="AN68">
            <v>1.0326697210427853</v>
          </cell>
          <cell r="AO68">
            <v>0.97470135511273492</v>
          </cell>
          <cell r="AP68">
            <v>1.0800287364431029</v>
          </cell>
          <cell r="AQ68">
            <v>1.0357258744165025</v>
          </cell>
          <cell r="AR68">
            <v>1.1979427650106345</v>
          </cell>
          <cell r="AS68">
            <v>0</v>
          </cell>
          <cell r="AT68">
            <v>0</v>
          </cell>
          <cell r="AU68">
            <v>0.93362748817488384</v>
          </cell>
          <cell r="AV68">
            <v>0.74601424856829057</v>
          </cell>
          <cell r="AW68">
            <v>0.87959962487045351</v>
          </cell>
          <cell r="AX68">
            <v>0.90190626231011628</v>
          </cell>
          <cell r="AY68">
            <v>1.0510412591342242</v>
          </cell>
          <cell r="AZ68">
            <v>0</v>
          </cell>
          <cell r="BA68">
            <v>0</v>
          </cell>
          <cell r="BB68">
            <v>1.379618876781576</v>
          </cell>
          <cell r="BC68">
            <v>1.083271381670619</v>
          </cell>
          <cell r="BD68">
            <v>1.1377233255347388</v>
          </cell>
          <cell r="BE68">
            <v>1.2817128115679484</v>
          </cell>
          <cell r="BF68">
            <v>1.0458392042687008</v>
          </cell>
          <cell r="BG68">
            <v>0</v>
          </cell>
          <cell r="BH68">
            <v>0</v>
          </cell>
          <cell r="BI68">
            <v>0.9991620706655534</v>
          </cell>
          <cell r="BJ68">
            <v>0.90481828215331683</v>
          </cell>
          <cell r="BK68">
            <v>0.78839403249991857</v>
          </cell>
          <cell r="BL68">
            <v>0.6932868989802411</v>
          </cell>
          <cell r="BM68">
            <v>0.78777204767904074</v>
          </cell>
          <cell r="BN68">
            <v>0</v>
          </cell>
          <cell r="BO68">
            <v>0</v>
          </cell>
          <cell r="BP68">
            <v>0.99118935614339265</v>
          </cell>
          <cell r="BQ68">
            <v>0.81135092679777177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W68">
            <v>1.0853116803633469</v>
          </cell>
          <cell r="BX68">
            <v>1.0853116803633469</v>
          </cell>
          <cell r="CA68">
            <v>1</v>
          </cell>
        </row>
        <row r="69">
          <cell r="C69" t="str">
            <v>godziny wypracowane</v>
          </cell>
          <cell r="D69" t="str">
            <v/>
          </cell>
          <cell r="F69" t="str">
            <v>AttendenceTime</v>
          </cell>
          <cell r="G69" t="str">
            <v>VS2_06</v>
          </cell>
          <cell r="H69">
            <v>2181</v>
          </cell>
          <cell r="I69">
            <v>2567</v>
          </cell>
          <cell r="J69">
            <v>2096</v>
          </cell>
          <cell r="K69">
            <v>1886</v>
          </cell>
          <cell r="L69">
            <v>2008</v>
          </cell>
          <cell r="M69">
            <v>2284</v>
          </cell>
          <cell r="N69">
            <v>2504</v>
          </cell>
          <cell r="O69">
            <v>2028</v>
          </cell>
          <cell r="P69">
            <v>2236</v>
          </cell>
          <cell r="Q69">
            <v>1928</v>
          </cell>
          <cell r="R69">
            <v>1905</v>
          </cell>
          <cell r="S69">
            <v>1576</v>
          </cell>
          <cell r="T69">
            <v>1952</v>
          </cell>
          <cell r="U69">
            <v>2032</v>
          </cell>
          <cell r="V69">
            <v>1728</v>
          </cell>
          <cell r="W69">
            <v>1616</v>
          </cell>
          <cell r="X69">
            <v>1839</v>
          </cell>
          <cell r="Y69">
            <v>1968</v>
          </cell>
          <cell r="Z69">
            <v>2072</v>
          </cell>
          <cell r="AA69">
            <v>1952</v>
          </cell>
          <cell r="AB69">
            <v>1806</v>
          </cell>
          <cell r="AC69">
            <v>2069</v>
          </cell>
          <cell r="AD69">
            <v>1822</v>
          </cell>
          <cell r="AE69">
            <v>1639</v>
          </cell>
          <cell r="AF69">
            <v>1992</v>
          </cell>
          <cell r="AG69">
            <v>1798</v>
          </cell>
          <cell r="AH69">
            <v>1908</v>
          </cell>
          <cell r="AI69">
            <v>1752</v>
          </cell>
          <cell r="AJ69">
            <v>2148</v>
          </cell>
          <cell r="AK69">
            <v>2118</v>
          </cell>
          <cell r="AL69">
            <v>1995.3</v>
          </cell>
          <cell r="AM69">
            <v>1842</v>
          </cell>
          <cell r="AN69">
            <v>2248</v>
          </cell>
          <cell r="AO69">
            <v>2203</v>
          </cell>
          <cell r="AP69">
            <v>2054</v>
          </cell>
          <cell r="AQ69">
            <v>2003</v>
          </cell>
          <cell r="AR69" t="str">
            <v>-</v>
          </cell>
          <cell r="AS69" t="str">
            <v>-</v>
          </cell>
          <cell r="AT69" t="str">
            <v>-</v>
          </cell>
          <cell r="AU69" t="str">
            <v>-</v>
          </cell>
          <cell r="AV69" t="str">
            <v>-</v>
          </cell>
          <cell r="AW69" t="str">
            <v>-</v>
          </cell>
          <cell r="AX69" t="str">
            <v>-</v>
          </cell>
          <cell r="AY69" t="str">
            <v>-</v>
          </cell>
          <cell r="AZ69" t="str">
            <v>-</v>
          </cell>
          <cell r="BA69" t="str">
            <v>-</v>
          </cell>
          <cell r="BB69" t="str">
            <v>-</v>
          </cell>
          <cell r="BC69" t="str">
            <v>-</v>
          </cell>
          <cell r="BD69" t="str">
            <v>-</v>
          </cell>
          <cell r="BE69" t="str">
            <v>-</v>
          </cell>
          <cell r="BF69" t="str">
            <v>-</v>
          </cell>
          <cell r="BG69" t="str">
            <v>-</v>
          </cell>
          <cell r="BH69" t="str">
            <v>-</v>
          </cell>
          <cell r="BI69" t="str">
            <v>-</v>
          </cell>
          <cell r="BJ69" t="str">
            <v>-</v>
          </cell>
          <cell r="BK69" t="str">
            <v>-</v>
          </cell>
          <cell r="BL69" t="str">
            <v>-</v>
          </cell>
          <cell r="BM69" t="str">
            <v>-</v>
          </cell>
          <cell r="BN69" t="str">
            <v>-</v>
          </cell>
          <cell r="BO69" t="str">
            <v>-</v>
          </cell>
          <cell r="BP69" t="str">
            <v>-</v>
          </cell>
          <cell r="BQ69" t="str">
            <v>-</v>
          </cell>
          <cell r="BR69" t="str">
            <v>-</v>
          </cell>
          <cell r="BS69" t="str">
            <v>-</v>
          </cell>
          <cell r="BT69" t="str">
            <v>-</v>
          </cell>
          <cell r="BU69" t="str">
            <v>-</v>
          </cell>
          <cell r="CA69">
            <v>1</v>
          </cell>
        </row>
        <row r="70">
          <cell r="C70" t="str">
            <v>ilość szt. osobę / godzinę        (PP)</v>
          </cell>
          <cell r="D70" t="str">
            <v/>
          </cell>
          <cell r="F70" t="str">
            <v>Qty pcs/person/hour (PP)</v>
          </cell>
          <cell r="H70">
            <v>333.80972031178356</v>
          </cell>
          <cell r="I70">
            <v>370.53486560186991</v>
          </cell>
          <cell r="J70">
            <v>319.52958015267177</v>
          </cell>
          <cell r="K70">
            <v>304.67762460233297</v>
          </cell>
          <cell r="L70">
            <v>317.79830677290835</v>
          </cell>
          <cell r="M70">
            <v>317.79830677290835</v>
          </cell>
          <cell r="N70">
            <v>317.79830677290835</v>
          </cell>
          <cell r="O70">
            <v>317.79830677290835</v>
          </cell>
          <cell r="P70">
            <v>312.48881932021465</v>
          </cell>
          <cell r="Q70">
            <v>326.5378630705394</v>
          </cell>
          <cell r="R70">
            <v>351.16955380577429</v>
          </cell>
          <cell r="S70">
            <v>373.01967005076142</v>
          </cell>
          <cell r="T70">
            <v>305.56096311475409</v>
          </cell>
          <cell r="U70">
            <v>343.9724409448819</v>
          </cell>
          <cell r="V70">
            <v>337.31539351851853</v>
          </cell>
          <cell r="W70">
            <v>356.14913366336634</v>
          </cell>
          <cell r="X70">
            <v>339.97117998912455</v>
          </cell>
          <cell r="Y70">
            <v>367.17784552845529</v>
          </cell>
          <cell r="Z70">
            <v>359.24565637065638</v>
          </cell>
          <cell r="AA70">
            <v>354.62141393442624</v>
          </cell>
          <cell r="AB70">
            <v>346.71151716500555</v>
          </cell>
          <cell r="AC70">
            <v>358.68293861768973</v>
          </cell>
          <cell r="AD70">
            <v>404.58068057080129</v>
          </cell>
          <cell r="AE70">
            <v>364.1293471629042</v>
          </cell>
          <cell r="AF70">
            <v>365.59287148594376</v>
          </cell>
          <cell r="AG70">
            <v>342.44438264738596</v>
          </cell>
          <cell r="AH70">
            <v>360.56289308176099</v>
          </cell>
          <cell r="AI70">
            <v>363.75684931506851</v>
          </cell>
          <cell r="AJ70">
            <v>369.4264432029795</v>
          </cell>
          <cell r="AK70">
            <v>366.33191690273844</v>
          </cell>
          <cell r="AL70">
            <v>387.45501929534407</v>
          </cell>
          <cell r="AM70">
            <v>393.74538545059715</v>
          </cell>
          <cell r="AN70">
            <v>364.66147686832738</v>
          </cell>
          <cell r="AO70">
            <v>367.69450748978664</v>
          </cell>
          <cell r="AP70">
            <v>401.53700097370984</v>
          </cell>
          <cell r="AQ70">
            <v>382.21767348976533</v>
          </cell>
          <cell r="AR70" t="str">
            <v>-</v>
          </cell>
          <cell r="AS70" t="str">
            <v>-</v>
          </cell>
          <cell r="AT70" t="str">
            <v>-</v>
          </cell>
          <cell r="AU70" t="str">
            <v>-</v>
          </cell>
          <cell r="AV70" t="str">
            <v>-</v>
          </cell>
          <cell r="AW70" t="str">
            <v>-</v>
          </cell>
          <cell r="AX70" t="str">
            <v>-</v>
          </cell>
          <cell r="AY70" t="str">
            <v>-</v>
          </cell>
          <cell r="AZ70" t="str">
            <v>-</v>
          </cell>
          <cell r="BA70" t="str">
            <v>-</v>
          </cell>
          <cell r="BB70" t="str">
            <v>-</v>
          </cell>
          <cell r="BC70" t="str">
            <v>-</v>
          </cell>
          <cell r="BD70" t="str">
            <v>-</v>
          </cell>
          <cell r="BE70" t="str">
            <v>-</v>
          </cell>
          <cell r="BF70" t="str">
            <v>-</v>
          </cell>
          <cell r="BG70" t="str">
            <v>-</v>
          </cell>
          <cell r="BH70" t="str">
            <v>-</v>
          </cell>
          <cell r="BI70" t="str">
            <v>-</v>
          </cell>
          <cell r="BJ70" t="str">
            <v>-</v>
          </cell>
          <cell r="BK70" t="str">
            <v>-</v>
          </cell>
          <cell r="BL70" t="str">
            <v>-</v>
          </cell>
          <cell r="BM70" t="str">
            <v>-</v>
          </cell>
          <cell r="BN70" t="str">
            <v>-</v>
          </cell>
          <cell r="BO70" t="str">
            <v>-</v>
          </cell>
          <cell r="BP70" t="str">
            <v>-</v>
          </cell>
          <cell r="BQ70" t="str">
            <v>-</v>
          </cell>
          <cell r="BR70" t="str">
            <v>-</v>
          </cell>
          <cell r="BS70" t="str">
            <v>-</v>
          </cell>
          <cell r="BT70" t="str">
            <v>-</v>
          </cell>
          <cell r="BU70" t="str">
            <v>-</v>
          </cell>
          <cell r="CA70">
            <v>1</v>
          </cell>
        </row>
        <row r="71">
          <cell r="C71" t="str">
            <v>LISC</v>
          </cell>
          <cell r="D71" t="str">
            <v/>
          </cell>
          <cell r="F71" t="str">
            <v>LISC</v>
          </cell>
          <cell r="G71" t="str">
            <v>VS2 TEAM06</v>
          </cell>
          <cell r="H71">
            <v>0.98</v>
          </cell>
          <cell r="I71">
            <v>0.97799999999999998</v>
          </cell>
          <cell r="J71">
            <v>0.97860962566844922</v>
          </cell>
          <cell r="K71">
            <v>0.97253155159613958</v>
          </cell>
          <cell r="L71">
            <v>0.9709821428571429</v>
          </cell>
          <cell r="M71">
            <v>0.96998234255444382</v>
          </cell>
          <cell r="N71">
            <v>0.97426273458445045</v>
          </cell>
          <cell r="O71">
            <v>0.96559503666102653</v>
          </cell>
          <cell r="P71">
            <v>0.95448877805486287</v>
          </cell>
          <cell r="Q71">
            <v>0.9380479251899474</v>
          </cell>
          <cell r="R71">
            <v>0.95039018952062426</v>
          </cell>
          <cell r="S71">
            <v>0.97396528704939922</v>
          </cell>
          <cell r="T71">
            <v>0.97238542890716806</v>
          </cell>
          <cell r="U71">
            <v>0.96573875802997855</v>
          </cell>
          <cell r="V71">
            <v>0.97395243488108718</v>
          </cell>
          <cell r="W71">
            <v>0.91702741702741708</v>
          </cell>
          <cell r="X71">
            <v>0.96473265073947667</v>
          </cell>
          <cell r="Y71">
            <v>0.98004434589800449</v>
          </cell>
          <cell r="Z71">
            <v>0.97086368366285125</v>
          </cell>
          <cell r="AA71">
            <v>0.97812320092112837</v>
          </cell>
          <cell r="AB71">
            <v>0.97089639115250292</v>
          </cell>
          <cell r="AC71">
            <v>0.95927352779306552</v>
          </cell>
          <cell r="AD71">
            <v>0.9821648216482165</v>
          </cell>
          <cell r="AE71">
            <v>0.96599999999999997</v>
          </cell>
          <cell r="AF71">
            <v>0.96357427433124643</v>
          </cell>
          <cell r="AG71">
            <v>0.98442008078476628</v>
          </cell>
          <cell r="AH71">
            <v>0.97968397291196385</v>
          </cell>
          <cell r="AI71">
            <v>0.97913669064748199</v>
          </cell>
          <cell r="AJ71">
            <v>0.97396386822529224</v>
          </cell>
          <cell r="AK71">
            <v>0.97417582417582416</v>
          </cell>
          <cell r="AL71">
            <v>0.98048780487804876</v>
          </cell>
          <cell r="AM71">
            <v>0.96296296296296291</v>
          </cell>
          <cell r="AN71">
            <v>0.92082890541976625</v>
          </cell>
          <cell r="AO71">
            <v>0.96</v>
          </cell>
          <cell r="AP71">
            <v>0.94948755490483161</v>
          </cell>
          <cell r="AQ71">
            <v>0.91262798634812292</v>
          </cell>
          <cell r="AR71">
            <v>0.91262798634812292</v>
          </cell>
          <cell r="AS71">
            <v>0.98648648648648651</v>
          </cell>
          <cell r="AT71">
            <v>0.98648648648648651</v>
          </cell>
          <cell r="AU71">
            <v>0.98648648648648651</v>
          </cell>
          <cell r="AV71">
            <v>0.97014925373134331</v>
          </cell>
          <cell r="AW71">
            <v>0.96373056994818651</v>
          </cell>
          <cell r="AX71">
            <v>0.9575289575289575</v>
          </cell>
          <cell r="AY71">
            <v>0.96296296296296291</v>
          </cell>
          <cell r="AZ71">
            <v>0.96977329974811088</v>
          </cell>
          <cell r="BA71">
            <v>0.96977329974811088</v>
          </cell>
          <cell r="BB71">
            <v>0.96977329974811088</v>
          </cell>
          <cell r="BC71">
            <v>0.97468354430379744</v>
          </cell>
          <cell r="BD71">
            <v>0.97242647058823528</v>
          </cell>
          <cell r="BE71">
            <v>0.97368421052631582</v>
          </cell>
          <cell r="BF71">
            <v>0.97653958944281527</v>
          </cell>
          <cell r="BG71">
            <v>0.95739014647137155</v>
          </cell>
          <cell r="BH71">
            <v>0.95739014647137155</v>
          </cell>
          <cell r="BI71">
            <v>0.95739014647137155</v>
          </cell>
          <cell r="BJ71">
            <v>0.9457177322074789</v>
          </cell>
          <cell r="BK71">
            <v>0.94444444444444442</v>
          </cell>
          <cell r="BL71">
            <v>0.94347379239465567</v>
          </cell>
          <cell r="BM71">
            <v>0.94455252918287935</v>
          </cell>
          <cell r="BN71">
            <v>0.94399999999999995</v>
          </cell>
          <cell r="BO71">
            <v>0.94399999999999995</v>
          </cell>
          <cell r="BP71">
            <v>0.94399999999999995</v>
          </cell>
          <cell r="BQ71">
            <v>0.93322203672787984</v>
          </cell>
          <cell r="BR71">
            <v>0.91563467492260064</v>
          </cell>
          <cell r="BS71">
            <v>0.91629629629629628</v>
          </cell>
          <cell r="BT71">
            <v>0</v>
          </cell>
          <cell r="BU71">
            <v>0</v>
          </cell>
          <cell r="CA71">
            <v>1</v>
          </cell>
        </row>
        <row r="72">
          <cell r="C72" t="str">
            <v>PPT</v>
          </cell>
          <cell r="D72" t="str">
            <v/>
          </cell>
          <cell r="F72" t="str">
            <v>PPT</v>
          </cell>
          <cell r="H72" t="str">
            <v>-</v>
          </cell>
          <cell r="I72" t="str">
            <v>-</v>
          </cell>
          <cell r="J72" t="str">
            <v>-</v>
          </cell>
          <cell r="K72" t="str">
            <v>-</v>
          </cell>
          <cell r="L72" t="str">
            <v>-</v>
          </cell>
          <cell r="M72" t="str">
            <v>-</v>
          </cell>
          <cell r="N72" t="str">
            <v>-</v>
          </cell>
          <cell r="O72" t="str">
            <v>-</v>
          </cell>
          <cell r="P72" t="str">
            <v>-</v>
          </cell>
          <cell r="Q72" t="str">
            <v>-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  <cell r="AE72" t="str">
            <v>-</v>
          </cell>
          <cell r="AF72" t="str">
            <v>-</v>
          </cell>
          <cell r="AG72" t="str">
            <v>-</v>
          </cell>
          <cell r="AH72" t="str">
            <v>-</v>
          </cell>
          <cell r="AI72" t="str">
            <v>-</v>
          </cell>
          <cell r="AJ72" t="str">
            <v>-</v>
          </cell>
          <cell r="AK72" t="str">
            <v>-</v>
          </cell>
          <cell r="AL72" t="str">
            <v>-</v>
          </cell>
          <cell r="AM72" t="str">
            <v>-</v>
          </cell>
          <cell r="AN72" t="str">
            <v>-</v>
          </cell>
          <cell r="AO72" t="str">
            <v>-</v>
          </cell>
          <cell r="AP72" t="str">
            <v>-</v>
          </cell>
          <cell r="AQ72" t="str">
            <v>-</v>
          </cell>
          <cell r="AR72" t="str">
            <v>-</v>
          </cell>
          <cell r="AS72" t="str">
            <v>-</v>
          </cell>
          <cell r="AT72" t="str">
            <v>-</v>
          </cell>
          <cell r="AU72" t="str">
            <v>-</v>
          </cell>
          <cell r="AV72" t="str">
            <v>-</v>
          </cell>
          <cell r="AW72" t="str">
            <v>-</v>
          </cell>
          <cell r="AX72" t="str">
            <v>-</v>
          </cell>
          <cell r="AY72" t="str">
            <v>-</v>
          </cell>
          <cell r="AZ72" t="str">
            <v>-</v>
          </cell>
          <cell r="BA72" t="str">
            <v>-</v>
          </cell>
          <cell r="BB72" t="str">
            <v>-</v>
          </cell>
          <cell r="BC72" t="str">
            <v>-</v>
          </cell>
          <cell r="BD72" t="str">
            <v>-</v>
          </cell>
          <cell r="BE72" t="str">
            <v>-</v>
          </cell>
          <cell r="BF72" t="str">
            <v>-</v>
          </cell>
          <cell r="BG72" t="str">
            <v>-</v>
          </cell>
          <cell r="BH72" t="str">
            <v>-</v>
          </cell>
          <cell r="BI72" t="str">
            <v>-</v>
          </cell>
          <cell r="BJ72" t="str">
            <v>-</v>
          </cell>
          <cell r="BK72" t="str">
            <v>-</v>
          </cell>
          <cell r="BL72" t="str">
            <v>-</v>
          </cell>
          <cell r="BM72" t="str">
            <v>-</v>
          </cell>
          <cell r="BN72" t="str">
            <v>-</v>
          </cell>
          <cell r="BO72" t="str">
            <v>-</v>
          </cell>
          <cell r="BP72" t="str">
            <v>-</v>
          </cell>
          <cell r="BQ72" t="str">
            <v>-</v>
          </cell>
          <cell r="BR72" t="str">
            <v>-</v>
          </cell>
          <cell r="BS72" t="str">
            <v>-</v>
          </cell>
          <cell r="BT72" t="str">
            <v>-</v>
          </cell>
          <cell r="BU72" t="str">
            <v>-</v>
          </cell>
          <cell r="CA72">
            <v>1</v>
          </cell>
        </row>
        <row r="73">
          <cell r="B73" t="str">
            <v>Zespół 7</v>
          </cell>
          <cell r="C73" t="str">
            <v>Ilość  wyprodukowana</v>
          </cell>
          <cell r="D73" t="str">
            <v/>
          </cell>
          <cell r="E73" t="str">
            <v>Team 7</v>
          </cell>
          <cell r="F73" t="str">
            <v>machining output</v>
          </cell>
          <cell r="G73" t="str">
            <v>VS2_07</v>
          </cell>
          <cell r="H73">
            <v>499621</v>
          </cell>
          <cell r="I73">
            <v>483139</v>
          </cell>
          <cell r="J73">
            <v>425508</v>
          </cell>
          <cell r="K73">
            <v>410390</v>
          </cell>
          <cell r="L73">
            <v>471370</v>
          </cell>
          <cell r="M73">
            <v>525184</v>
          </cell>
          <cell r="N73">
            <v>539051</v>
          </cell>
          <cell r="O73">
            <v>421868</v>
          </cell>
          <cell r="P73">
            <v>566447</v>
          </cell>
          <cell r="Q73">
            <v>489899</v>
          </cell>
          <cell r="R73">
            <v>431699</v>
          </cell>
          <cell r="S73">
            <v>343601</v>
          </cell>
          <cell r="T73">
            <v>454779</v>
          </cell>
          <cell r="U73">
            <v>431174</v>
          </cell>
          <cell r="V73">
            <v>448024</v>
          </cell>
          <cell r="W73">
            <v>426560</v>
          </cell>
          <cell r="X73">
            <v>455122</v>
          </cell>
          <cell r="Y73">
            <v>522455</v>
          </cell>
          <cell r="Z73">
            <v>535482</v>
          </cell>
          <cell r="AA73">
            <v>448687</v>
          </cell>
          <cell r="AB73">
            <v>506483</v>
          </cell>
          <cell r="AC73">
            <v>482536</v>
          </cell>
          <cell r="AD73">
            <v>516101</v>
          </cell>
          <cell r="AE73">
            <v>405122</v>
          </cell>
          <cell r="AF73">
            <v>443499</v>
          </cell>
          <cell r="AG73">
            <v>497559</v>
          </cell>
          <cell r="AH73">
            <v>521990</v>
          </cell>
          <cell r="AI73">
            <v>418389</v>
          </cell>
          <cell r="AJ73">
            <v>475602</v>
          </cell>
          <cell r="AK73">
            <v>528598</v>
          </cell>
          <cell r="AL73">
            <v>574494</v>
          </cell>
          <cell r="AM73">
            <v>457686</v>
          </cell>
          <cell r="AN73">
            <v>571957</v>
          </cell>
          <cell r="AO73">
            <v>625170</v>
          </cell>
          <cell r="AP73">
            <v>575158</v>
          </cell>
          <cell r="AQ73">
            <v>527367</v>
          </cell>
          <cell r="AR73">
            <v>18939</v>
          </cell>
          <cell r="AS73">
            <v>11260</v>
          </cell>
          <cell r="AT73">
            <v>0</v>
          </cell>
          <cell r="AU73">
            <v>19607</v>
          </cell>
          <cell r="AV73">
            <v>16857</v>
          </cell>
          <cell r="AW73">
            <v>20707</v>
          </cell>
          <cell r="AX73">
            <v>20804</v>
          </cell>
          <cell r="AY73">
            <v>17758</v>
          </cell>
          <cell r="AZ73">
            <v>12535</v>
          </cell>
          <cell r="BA73">
            <v>0</v>
          </cell>
          <cell r="BB73">
            <v>19554</v>
          </cell>
          <cell r="BC73">
            <v>28722</v>
          </cell>
          <cell r="BD73">
            <v>28651</v>
          </cell>
          <cell r="BE73">
            <v>33385</v>
          </cell>
          <cell r="BF73">
            <v>26361</v>
          </cell>
          <cell r="BG73">
            <v>23162</v>
          </cell>
          <cell r="BH73">
            <v>0</v>
          </cell>
          <cell r="BI73">
            <v>26027</v>
          </cell>
          <cell r="BJ73">
            <v>28287</v>
          </cell>
          <cell r="BK73">
            <v>34491</v>
          </cell>
          <cell r="BL73">
            <v>35300</v>
          </cell>
          <cell r="BM73">
            <v>22628</v>
          </cell>
          <cell r="BN73">
            <v>14429</v>
          </cell>
          <cell r="BO73">
            <v>0</v>
          </cell>
          <cell r="BP73">
            <v>17739</v>
          </cell>
          <cell r="BQ73">
            <v>29488</v>
          </cell>
          <cell r="BW73">
            <v>506691</v>
          </cell>
          <cell r="BX73">
            <v>591139.5</v>
          </cell>
          <cell r="CA73">
            <v>1</v>
          </cell>
        </row>
        <row r="74">
          <cell r="C74" t="str">
            <v>Dzienny plan produkcji</v>
          </cell>
          <cell r="D74" t="str">
            <v/>
          </cell>
          <cell r="F74" t="str">
            <v>machining plan</v>
          </cell>
          <cell r="G74" t="str">
            <v>VS2_07</v>
          </cell>
          <cell r="H74">
            <v>441574.9200000001</v>
          </cell>
          <cell r="I74">
            <v>415714.12999999977</v>
          </cell>
          <cell r="J74">
            <v>371751.52999999997</v>
          </cell>
          <cell r="K74">
            <v>322871.31999999983</v>
          </cell>
          <cell r="L74">
            <v>416867.83000000019</v>
          </cell>
          <cell r="M74">
            <v>422789.29000000004</v>
          </cell>
          <cell r="N74">
            <v>455108.23999999987</v>
          </cell>
          <cell r="O74">
            <v>428778.0199999999</v>
          </cell>
          <cell r="P74">
            <v>395513.66000000003</v>
          </cell>
          <cell r="Q74">
            <v>458334.68000000011</v>
          </cell>
          <cell r="R74">
            <v>432287.67999999988</v>
          </cell>
          <cell r="S74">
            <v>368112.95</v>
          </cell>
          <cell r="T74">
            <v>420661.77000000025</v>
          </cell>
          <cell r="U74">
            <v>424106.18000000017</v>
          </cell>
          <cell r="V74">
            <v>443838.16900000011</v>
          </cell>
          <cell r="W74">
            <v>285444.04099999991</v>
          </cell>
          <cell r="X74">
            <v>345779.25999999989</v>
          </cell>
          <cell r="Y74">
            <v>371782.7300000001</v>
          </cell>
          <cell r="Z74">
            <v>393967.01999999996</v>
          </cell>
          <cell r="AA74">
            <v>430245.12000000017</v>
          </cell>
          <cell r="AB74">
            <v>399757.67000000004</v>
          </cell>
          <cell r="AC74">
            <v>450152.91999999981</v>
          </cell>
          <cell r="AD74">
            <v>399652.23000000016</v>
          </cell>
          <cell r="AE74">
            <v>399652.23</v>
          </cell>
          <cell r="AF74">
            <v>463853.99999999988</v>
          </cell>
          <cell r="AG74">
            <v>444383.99999999994</v>
          </cell>
          <cell r="AH74">
            <v>448451.75000000017</v>
          </cell>
          <cell r="AI74">
            <v>340084.39999999997</v>
          </cell>
          <cell r="AJ74">
            <v>416384.76000000013</v>
          </cell>
          <cell r="AK74">
            <v>418181.38999999978</v>
          </cell>
          <cell r="AL74">
            <v>513442.90999999986</v>
          </cell>
          <cell r="AM74">
            <v>432762.34999999986</v>
          </cell>
          <cell r="AN74">
            <v>496588.68000000023</v>
          </cell>
          <cell r="AO74">
            <v>517038.01</v>
          </cell>
          <cell r="AP74">
            <v>504687.93000000017</v>
          </cell>
          <cell r="AQ74">
            <v>477630.72000000032</v>
          </cell>
          <cell r="AR74">
            <v>23227.359523809522</v>
          </cell>
          <cell r="AS74">
            <v>0</v>
          </cell>
          <cell r="AT74">
            <v>0</v>
          </cell>
          <cell r="AU74">
            <v>23227.359523809522</v>
          </cell>
          <cell r="AV74">
            <v>23227.359523809522</v>
          </cell>
          <cell r="AW74">
            <v>23227.359523809522</v>
          </cell>
          <cell r="AX74">
            <v>23227.359523809522</v>
          </cell>
          <cell r="AY74">
            <v>23227.359523809522</v>
          </cell>
          <cell r="AZ74">
            <v>0</v>
          </cell>
          <cell r="BA74">
            <v>0</v>
          </cell>
          <cell r="BB74">
            <v>23227.359523809522</v>
          </cell>
          <cell r="BC74">
            <v>23227.359523809522</v>
          </cell>
          <cell r="BD74">
            <v>23227.359523809522</v>
          </cell>
          <cell r="BE74">
            <v>23227.359523809522</v>
          </cell>
          <cell r="BF74">
            <v>23227.359523809522</v>
          </cell>
          <cell r="BG74">
            <v>0</v>
          </cell>
          <cell r="BH74">
            <v>0</v>
          </cell>
          <cell r="BI74">
            <v>23227.359523809522</v>
          </cell>
          <cell r="BJ74">
            <v>23227.359523809522</v>
          </cell>
          <cell r="BK74">
            <v>23227.359523809522</v>
          </cell>
          <cell r="BL74">
            <v>23227.359523809522</v>
          </cell>
          <cell r="BM74">
            <v>23227.359523809522</v>
          </cell>
          <cell r="BN74">
            <v>0</v>
          </cell>
          <cell r="BO74">
            <v>0</v>
          </cell>
          <cell r="BP74">
            <v>23227.359523809522</v>
          </cell>
          <cell r="BQ74">
            <v>23227.359523809522</v>
          </cell>
          <cell r="BR74">
            <v>23227.359523809522</v>
          </cell>
          <cell r="BS74">
            <v>23227.359523809522</v>
          </cell>
          <cell r="BT74">
            <v>23227.359523809522</v>
          </cell>
          <cell r="BU74">
            <v>0</v>
          </cell>
          <cell r="BW74">
            <v>418092.47142857133</v>
          </cell>
          <cell r="BX74">
            <v>487774.55</v>
          </cell>
          <cell r="CA74">
            <v>1</v>
          </cell>
        </row>
        <row r="75">
          <cell r="C75" t="str">
            <v>% realizacji planu</v>
          </cell>
          <cell r="D75" t="str">
            <v/>
          </cell>
          <cell r="F75" t="str">
            <v>output vs plan</v>
          </cell>
          <cell r="G75" t="str">
            <v>VS2_07</v>
          </cell>
          <cell r="H75">
            <v>1.1314523931748657</v>
          </cell>
          <cell r="I75">
            <v>1.1621904696864653</v>
          </cell>
          <cell r="J75">
            <v>1.1446032246323237</v>
          </cell>
          <cell r="K75">
            <v>1.2710636547092513</v>
          </cell>
          <cell r="L75">
            <v>1.1307420867664453</v>
          </cell>
          <cell r="M75">
            <v>1.2421885142833204</v>
          </cell>
          <cell r="N75">
            <v>1.1844457046086447</v>
          </cell>
          <cell r="O75">
            <v>0.98388438847681625</v>
          </cell>
          <cell r="P75">
            <v>1.4321806230409335</v>
          </cell>
          <cell r="Q75">
            <v>1.06886740492777</v>
          </cell>
          <cell r="R75">
            <v>0.99863822165831817</v>
          </cell>
          <cell r="S75">
            <v>0.93341187806622938</v>
          </cell>
          <cell r="T75">
            <v>1.0811037095194074</v>
          </cell>
          <cell r="U75">
            <v>1.0166652134142442</v>
          </cell>
          <cell r="V75">
            <v>1.0094309847425491</v>
          </cell>
          <cell r="W75">
            <v>1.4943734628532677</v>
          </cell>
          <cell r="X75">
            <v>1.316221221596692</v>
          </cell>
          <cell r="Y75">
            <v>1.4052696853347648</v>
          </cell>
          <cell r="Z75">
            <v>1.359205143618367</v>
          </cell>
          <cell r="AA75">
            <v>1.0428636587441127</v>
          </cell>
          <cell r="AB75">
            <v>1.2669750651688558</v>
          </cell>
          <cell r="AC75">
            <v>1.0719379538846492</v>
          </cell>
          <cell r="AD75">
            <v>1.2913752539301477</v>
          </cell>
          <cell r="AE75">
            <v>1.0136863242324459</v>
          </cell>
          <cell r="AF75">
            <v>0.95611765771126278</v>
          </cell>
          <cell r="AG75">
            <v>1.1196600237632319</v>
          </cell>
          <cell r="AH75">
            <v>1.1639825243183906</v>
          </cell>
          <cell r="AI75">
            <v>1.2302504907605289</v>
          </cell>
          <cell r="AJ75">
            <v>1.1422175970129163</v>
          </cell>
          <cell r="AK75">
            <v>1.2640399899192076</v>
          </cell>
          <cell r="AL75">
            <v>1.1189053131535114</v>
          </cell>
          <cell r="AM75">
            <v>1.0575920017071729</v>
          </cell>
          <cell r="AN75">
            <v>1.1517721265817009</v>
          </cell>
          <cell r="AO75">
            <v>1.2091374094527403</v>
          </cell>
          <cell r="AP75">
            <v>1.1396309794846884</v>
          </cell>
          <cell r="AQ75">
            <v>1.1041312418095712</v>
          </cell>
          <cell r="AR75">
            <v>0.81537464388004666</v>
          </cell>
          <cell r="AS75">
            <v>0</v>
          </cell>
          <cell r="AT75">
            <v>0</v>
          </cell>
          <cell r="AU75">
            <v>0.84413383191066449</v>
          </cell>
          <cell r="AV75">
            <v>0.7257389710061749</v>
          </cell>
          <cell r="AW75">
            <v>0.89149177627246035</v>
          </cell>
          <cell r="AX75">
            <v>0.89566788591163693</v>
          </cell>
          <cell r="AY75">
            <v>0.76452943270615492</v>
          </cell>
          <cell r="AZ75">
            <v>0</v>
          </cell>
          <cell r="BA75">
            <v>0</v>
          </cell>
          <cell r="BB75">
            <v>0.84185204004595982</v>
          </cell>
          <cell r="BC75">
            <v>1.2365589799631818</v>
          </cell>
          <cell r="BD75">
            <v>1.2335022399180113</v>
          </cell>
          <cell r="BE75">
            <v>1.4373136113805036</v>
          </cell>
          <cell r="BF75">
            <v>1.1349116102920909</v>
          </cell>
          <cell r="BG75">
            <v>0</v>
          </cell>
          <cell r="BH75">
            <v>0</v>
          </cell>
          <cell r="BI75">
            <v>1.120532016276782</v>
          </cell>
          <cell r="BJ75">
            <v>1.2178310656019262</v>
          </cell>
          <cell r="BK75">
            <v>1.4849298718024548</v>
          </cell>
          <cell r="BL75">
            <v>1.5197594872467211</v>
          </cell>
          <cell r="BM75">
            <v>0.97419596819883292</v>
          </cell>
          <cell r="BN75">
            <v>0</v>
          </cell>
          <cell r="BO75">
            <v>0</v>
          </cell>
          <cell r="BP75">
            <v>0.7637114318489967</v>
          </cell>
          <cell r="BQ75">
            <v>1.2695373303096689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W75">
            <v>1.211911322556702</v>
          </cell>
          <cell r="BX75">
            <v>1.2119113225567018</v>
          </cell>
          <cell r="CA75">
            <v>1</v>
          </cell>
        </row>
        <row r="76">
          <cell r="C76" t="str">
            <v>godziny wypracowane</v>
          </cell>
          <cell r="D76" t="str">
            <v/>
          </cell>
          <cell r="F76" t="str">
            <v>AttendenceTime</v>
          </cell>
          <cell r="G76" t="str">
            <v>VS2_07</v>
          </cell>
          <cell r="H76">
            <v>2572</v>
          </cell>
          <cell r="I76">
            <v>2288</v>
          </cell>
          <cell r="J76">
            <v>1784</v>
          </cell>
          <cell r="K76">
            <v>1686</v>
          </cell>
          <cell r="L76">
            <v>2032</v>
          </cell>
          <cell r="M76">
            <v>2129</v>
          </cell>
          <cell r="N76">
            <v>2283</v>
          </cell>
          <cell r="O76">
            <v>1756</v>
          </cell>
          <cell r="P76">
            <v>2329</v>
          </cell>
          <cell r="Q76">
            <v>1972.2</v>
          </cell>
          <cell r="R76">
            <v>1724.5</v>
          </cell>
          <cell r="S76">
            <v>1443.6</v>
          </cell>
          <cell r="T76">
            <v>1794.6</v>
          </cell>
          <cell r="U76">
            <v>1725.6</v>
          </cell>
          <cell r="V76">
            <v>1776</v>
          </cell>
          <cell r="W76">
            <v>1578.9</v>
          </cell>
          <cell r="X76">
            <v>1775.3</v>
          </cell>
          <cell r="Y76">
            <v>1950</v>
          </cell>
          <cell r="Z76">
            <v>2078.3000000000002</v>
          </cell>
          <cell r="AA76">
            <v>1900.2</v>
          </cell>
          <cell r="AB76">
            <v>2004.3</v>
          </cell>
          <cell r="AC76">
            <v>1907.5</v>
          </cell>
          <cell r="AD76">
            <v>1823.3</v>
          </cell>
          <cell r="AE76">
            <v>1716.2</v>
          </cell>
          <cell r="AF76">
            <v>1676.6</v>
          </cell>
          <cell r="AG76">
            <v>1886.3</v>
          </cell>
          <cell r="AH76">
            <v>1977.3</v>
          </cell>
          <cell r="AI76">
            <v>1569</v>
          </cell>
          <cell r="AJ76">
            <v>1722</v>
          </cell>
          <cell r="AK76">
            <v>1928.3</v>
          </cell>
          <cell r="AL76">
            <v>2136.9</v>
          </cell>
          <cell r="AM76">
            <v>1679</v>
          </cell>
          <cell r="AN76">
            <v>2143.3000000000002</v>
          </cell>
          <cell r="AO76">
            <v>2160.9</v>
          </cell>
          <cell r="AP76">
            <v>1802</v>
          </cell>
          <cell r="AQ76">
            <v>1843.6</v>
          </cell>
          <cell r="AR76" t="str">
            <v>-</v>
          </cell>
          <cell r="AS76" t="str">
            <v>-</v>
          </cell>
          <cell r="AT76" t="str">
            <v>-</v>
          </cell>
          <cell r="AU76" t="str">
            <v>-</v>
          </cell>
          <cell r="AV76" t="str">
            <v>-</v>
          </cell>
          <cell r="AW76" t="str">
            <v>-</v>
          </cell>
          <cell r="AX76" t="str">
            <v>-</v>
          </cell>
          <cell r="AY76" t="str">
            <v>-</v>
          </cell>
          <cell r="AZ76" t="str">
            <v>-</v>
          </cell>
          <cell r="BA76" t="str">
            <v>-</v>
          </cell>
          <cell r="BB76" t="str">
            <v>-</v>
          </cell>
          <cell r="BC76" t="str">
            <v>-</v>
          </cell>
          <cell r="BD76" t="str">
            <v>-</v>
          </cell>
          <cell r="BE76" t="str">
            <v>-</v>
          </cell>
          <cell r="BF76" t="str">
            <v>-</v>
          </cell>
          <cell r="BG76" t="str">
            <v>-</v>
          </cell>
          <cell r="BH76" t="str">
            <v>-</v>
          </cell>
          <cell r="BI76" t="str">
            <v>-</v>
          </cell>
          <cell r="BJ76" t="str">
            <v>-</v>
          </cell>
          <cell r="BK76" t="str">
            <v>-</v>
          </cell>
          <cell r="BL76" t="str">
            <v>-</v>
          </cell>
          <cell r="BM76" t="str">
            <v>-</v>
          </cell>
          <cell r="BN76" t="str">
            <v>-</v>
          </cell>
          <cell r="BO76" t="str">
            <v>-</v>
          </cell>
          <cell r="BP76" t="str">
            <v>-</v>
          </cell>
          <cell r="BQ76" t="str">
            <v>-</v>
          </cell>
          <cell r="BR76" t="str">
            <v>-</v>
          </cell>
          <cell r="BS76" t="str">
            <v>-</v>
          </cell>
          <cell r="BT76" t="str">
            <v>-</v>
          </cell>
          <cell r="BU76" t="str">
            <v>-</v>
          </cell>
          <cell r="CA76">
            <v>1</v>
          </cell>
        </row>
        <row r="77">
          <cell r="C77" t="str">
            <v>ilość szt. osobę / godzinę        (PP)</v>
          </cell>
          <cell r="D77" t="str">
            <v/>
          </cell>
          <cell r="F77" t="str">
            <v>Qty pcs/person/hour (PP)</v>
          </cell>
          <cell r="H77">
            <v>194.25388802488337</v>
          </cell>
          <cell r="I77">
            <v>211.16215034965035</v>
          </cell>
          <cell r="J77">
            <v>238.51345291479819</v>
          </cell>
          <cell r="K77">
            <v>243.41043890865956</v>
          </cell>
          <cell r="L77">
            <v>231.9734251968504</v>
          </cell>
          <cell r="M77">
            <v>246.68107092531704</v>
          </cell>
          <cell r="N77">
            <v>236.11519929916776</v>
          </cell>
          <cell r="O77">
            <v>240.24373576309796</v>
          </cell>
          <cell r="P77">
            <v>243.21468441391156</v>
          </cell>
          <cell r="Q77">
            <v>248.40229185680965</v>
          </cell>
          <cell r="R77">
            <v>250.3328501014787</v>
          </cell>
          <cell r="S77">
            <v>238.01676364643947</v>
          </cell>
          <cell r="T77">
            <v>253.41524573721165</v>
          </cell>
          <cell r="U77">
            <v>249.86903106165971</v>
          </cell>
          <cell r="V77">
            <v>252.26576576576576</v>
          </cell>
          <cell r="W77">
            <v>270.16277154981316</v>
          </cell>
          <cell r="X77">
            <v>256.36343153269871</v>
          </cell>
          <cell r="Y77">
            <v>267.92564102564103</v>
          </cell>
          <cell r="Z77">
            <v>257.65385170572102</v>
          </cell>
          <cell r="AA77">
            <v>236.12619724239553</v>
          </cell>
          <cell r="AB77">
            <v>252.69819887242429</v>
          </cell>
          <cell r="AC77">
            <v>252.96775884665792</v>
          </cell>
          <cell r="AD77">
            <v>283.05873964789117</v>
          </cell>
          <cell r="AE77">
            <v>236.05756904789652</v>
          </cell>
          <cell r="AF77">
            <v>264.52284385065013</v>
          </cell>
          <cell r="AG77">
            <v>263.77511530509463</v>
          </cell>
          <cell r="AH77">
            <v>263.99130126940776</v>
          </cell>
          <cell r="AI77">
            <v>266.65965583173994</v>
          </cell>
          <cell r="AJ77">
            <v>276.191637630662</v>
          </cell>
          <cell r="AK77">
            <v>274.12643260903388</v>
          </cell>
          <cell r="AL77">
            <v>268.84458795451354</v>
          </cell>
          <cell r="AM77">
            <v>272.59440142942225</v>
          </cell>
          <cell r="AN77">
            <v>266.85811598936215</v>
          </cell>
          <cell r="AO77">
            <v>289.31000971817298</v>
          </cell>
          <cell r="AP77">
            <v>319.1775804661487</v>
          </cell>
          <cell r="AQ77">
            <v>286.05283141679325</v>
          </cell>
          <cell r="AR77" t="str">
            <v>-</v>
          </cell>
          <cell r="AS77" t="str">
            <v>-</v>
          </cell>
          <cell r="AT77" t="str">
            <v>-</v>
          </cell>
          <cell r="AU77" t="str">
            <v>-</v>
          </cell>
          <cell r="AV77" t="str">
            <v>-</v>
          </cell>
          <cell r="AW77" t="str">
            <v>-</v>
          </cell>
          <cell r="AX77" t="str">
            <v>-</v>
          </cell>
          <cell r="AY77" t="str">
            <v>-</v>
          </cell>
          <cell r="AZ77" t="str">
            <v>-</v>
          </cell>
          <cell r="BA77" t="str">
            <v>-</v>
          </cell>
          <cell r="BB77" t="str">
            <v>-</v>
          </cell>
          <cell r="BC77" t="str">
            <v>-</v>
          </cell>
          <cell r="BD77" t="str">
            <v>-</v>
          </cell>
          <cell r="BE77" t="str">
            <v>-</v>
          </cell>
          <cell r="BF77" t="str">
            <v>-</v>
          </cell>
          <cell r="BG77" t="str">
            <v>-</v>
          </cell>
          <cell r="BH77" t="str">
            <v>-</v>
          </cell>
          <cell r="BI77" t="str">
            <v>-</v>
          </cell>
          <cell r="BJ77" t="str">
            <v>-</v>
          </cell>
          <cell r="BK77" t="str">
            <v>-</v>
          </cell>
          <cell r="BL77" t="str">
            <v>-</v>
          </cell>
          <cell r="BM77" t="str">
            <v>-</v>
          </cell>
          <cell r="BN77" t="str">
            <v>-</v>
          </cell>
          <cell r="BO77" t="str">
            <v>-</v>
          </cell>
          <cell r="BP77" t="str">
            <v>-</v>
          </cell>
          <cell r="BQ77" t="str">
            <v>-</v>
          </cell>
          <cell r="BR77" t="str">
            <v>-</v>
          </cell>
          <cell r="BS77" t="str">
            <v>-</v>
          </cell>
          <cell r="BT77" t="str">
            <v>-</v>
          </cell>
          <cell r="BU77" t="str">
            <v>-</v>
          </cell>
          <cell r="CA77">
            <v>1</v>
          </cell>
        </row>
        <row r="78">
          <cell r="C78" t="str">
            <v>LISC</v>
          </cell>
          <cell r="D78" t="str">
            <v/>
          </cell>
          <cell r="F78" t="str">
            <v>LISC</v>
          </cell>
          <cell r="G78" t="str">
            <v>VS2 TEAM07</v>
          </cell>
          <cell r="H78">
            <v>0.97399999999999998</v>
          </cell>
          <cell r="I78">
            <v>0.97799999999999998</v>
          </cell>
          <cell r="J78">
            <v>0.98016701461377875</v>
          </cell>
          <cell r="K78">
            <v>0.98010269576379971</v>
          </cell>
          <cell r="L78">
            <v>0.96195652173913049</v>
          </cell>
          <cell r="M78">
            <v>0.97391304347826091</v>
          </cell>
          <cell r="N78">
            <v>0.96984924623115576</v>
          </cell>
          <cell r="O78">
            <v>0.96500257334019557</v>
          </cell>
          <cell r="P78">
            <v>0.94255568581477145</v>
          </cell>
          <cell r="Q78">
            <v>0.96845124282982786</v>
          </cell>
          <cell r="R78">
            <v>0.96683792620270903</v>
          </cell>
          <cell r="S78">
            <v>0.97351383166568572</v>
          </cell>
          <cell r="T78">
            <v>0.96782178217821779</v>
          </cell>
          <cell r="U78">
            <v>0.97465978413890197</v>
          </cell>
          <cell r="V78">
            <v>0.97408829174664102</v>
          </cell>
          <cell r="W78">
            <v>0.98486759142496849</v>
          </cell>
          <cell r="X78">
            <v>0.94969928922908697</v>
          </cell>
          <cell r="Y78">
            <v>0.94024096385542166</v>
          </cell>
          <cell r="Z78">
            <v>0.95881006864988561</v>
          </cell>
          <cell r="AA78">
            <v>0.9751703992210321</v>
          </cell>
          <cell r="AB78">
            <v>0.95306859205776173</v>
          </cell>
          <cell r="AC78">
            <v>0.96902862505865794</v>
          </cell>
          <cell r="AD78">
            <v>0.97818974918211554</v>
          </cell>
          <cell r="AE78">
            <v>0.97599999999999998</v>
          </cell>
          <cell r="AF78">
            <v>0.9823269513991163</v>
          </cell>
          <cell r="AG78">
            <v>0.97327852004110993</v>
          </cell>
          <cell r="AH78">
            <v>0.97338792221084958</v>
          </cell>
          <cell r="AI78">
            <v>0.96551724137931039</v>
          </cell>
          <cell r="AJ78">
            <v>0.98432141107300342</v>
          </cell>
          <cell r="AK78">
            <v>0.97902097902097907</v>
          </cell>
          <cell r="AL78">
            <v>0.98748921484037966</v>
          </cell>
          <cell r="AM78">
            <v>0.95472779369627503</v>
          </cell>
          <cell r="AN78">
            <v>0.86589861751152075</v>
          </cell>
          <cell r="AO78">
            <v>0.9193128578865174</v>
          </cell>
          <cell r="AP78">
            <v>0.95165987186953993</v>
          </cell>
          <cell r="AQ78">
            <v>0.95364647713226203</v>
          </cell>
          <cell r="AR78">
            <v>0.95364647713226203</v>
          </cell>
          <cell r="AS78">
            <v>0.96969696969696972</v>
          </cell>
          <cell r="AT78">
            <v>0.96969696969696972</v>
          </cell>
          <cell r="AU78">
            <v>0.96969696969696972</v>
          </cell>
          <cell r="AV78">
            <v>0.96402877697841727</v>
          </cell>
          <cell r="AW78">
            <v>0.96818181818181814</v>
          </cell>
          <cell r="AX78">
            <v>0.97222222222222221</v>
          </cell>
          <cell r="AY78">
            <v>0.97540983606557374</v>
          </cell>
          <cell r="AZ78">
            <v>0.97757847533632292</v>
          </cell>
          <cell r="BA78">
            <v>0.97757847533632292</v>
          </cell>
          <cell r="BB78">
            <v>0.97757847533632292</v>
          </cell>
          <cell r="BC78">
            <v>0.96635514018691593</v>
          </cell>
          <cell r="BD78">
            <v>0.94788273615635177</v>
          </cell>
          <cell r="BE78">
            <v>0.94452554744525552</v>
          </cell>
          <cell r="BF78">
            <v>0.94682230869001294</v>
          </cell>
          <cell r="BG78">
            <v>0.92105263157894735</v>
          </cell>
          <cell r="BH78">
            <v>0.92105263157894735</v>
          </cell>
          <cell r="BI78">
            <v>0.92105263157894735</v>
          </cell>
          <cell r="BJ78">
            <v>0.9190031152647975</v>
          </cell>
          <cell r="BK78">
            <v>0.91090047393364926</v>
          </cell>
          <cell r="BL78">
            <v>0.91400709219858156</v>
          </cell>
          <cell r="BM78">
            <v>0.91812865497076024</v>
          </cell>
          <cell r="BN78">
            <v>0.92</v>
          </cell>
          <cell r="BO78">
            <v>0.92</v>
          </cell>
          <cell r="BP78">
            <v>0.92</v>
          </cell>
          <cell r="BQ78">
            <v>0.92070175438596491</v>
          </cell>
          <cell r="BR78">
            <v>0.87442773054283851</v>
          </cell>
          <cell r="BS78">
            <v>0.87453416149068319</v>
          </cell>
          <cell r="BT78">
            <v>0</v>
          </cell>
          <cell r="BU78">
            <v>0</v>
          </cell>
          <cell r="CA78">
            <v>1</v>
          </cell>
        </row>
        <row r="79">
          <cell r="C79" t="str">
            <v>PPT</v>
          </cell>
          <cell r="D79" t="str">
            <v/>
          </cell>
          <cell r="F79" t="str">
            <v>PPT</v>
          </cell>
          <cell r="H79" t="str">
            <v>-</v>
          </cell>
          <cell r="I79" t="str">
            <v>-</v>
          </cell>
          <cell r="J79" t="str">
            <v>-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-</v>
          </cell>
          <cell r="O79" t="str">
            <v>-</v>
          </cell>
          <cell r="P79" t="str">
            <v>-</v>
          </cell>
          <cell r="Q79" t="str">
            <v>-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  <cell r="AE79" t="str">
            <v>-</v>
          </cell>
          <cell r="AF79" t="str">
            <v>-</v>
          </cell>
          <cell r="AG79" t="str">
            <v>-</v>
          </cell>
          <cell r="AH79" t="str">
            <v>-</v>
          </cell>
          <cell r="AI79" t="str">
            <v>-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-</v>
          </cell>
          <cell r="AN79" t="str">
            <v>-</v>
          </cell>
          <cell r="AO79" t="str">
            <v>-</v>
          </cell>
          <cell r="AP79" t="str">
            <v>-</v>
          </cell>
          <cell r="AQ79" t="str">
            <v>-</v>
          </cell>
          <cell r="AR79" t="str">
            <v>-</v>
          </cell>
          <cell r="AS79" t="str">
            <v>-</v>
          </cell>
          <cell r="AT79" t="str">
            <v>-</v>
          </cell>
          <cell r="AU79" t="str">
            <v>-</v>
          </cell>
          <cell r="AV79" t="str">
            <v>-</v>
          </cell>
          <cell r="AW79" t="str">
            <v>-</v>
          </cell>
          <cell r="AX79" t="str">
            <v>-</v>
          </cell>
          <cell r="AY79" t="str">
            <v>-</v>
          </cell>
          <cell r="AZ79" t="str">
            <v>-</v>
          </cell>
          <cell r="BA79" t="str">
            <v>-</v>
          </cell>
          <cell r="BB79" t="str">
            <v>-</v>
          </cell>
          <cell r="BC79" t="str">
            <v>-</v>
          </cell>
          <cell r="BD79" t="str">
            <v>-</v>
          </cell>
          <cell r="BE79" t="str">
            <v>-</v>
          </cell>
          <cell r="BF79" t="str">
            <v>-</v>
          </cell>
          <cell r="BG79" t="str">
            <v>-</v>
          </cell>
          <cell r="BH79" t="str">
            <v>-</v>
          </cell>
          <cell r="BI79" t="str">
            <v>-</v>
          </cell>
          <cell r="BJ79" t="str">
            <v>-</v>
          </cell>
          <cell r="BK79" t="str">
            <v>-</v>
          </cell>
          <cell r="BL79" t="str">
            <v>-</v>
          </cell>
          <cell r="BM79" t="str">
            <v>-</v>
          </cell>
          <cell r="BN79" t="str">
            <v>-</v>
          </cell>
          <cell r="BO79" t="str">
            <v>-</v>
          </cell>
          <cell r="BP79" t="str">
            <v>-</v>
          </cell>
          <cell r="BQ79" t="str">
            <v>-</v>
          </cell>
          <cell r="BR79" t="str">
            <v>-</v>
          </cell>
          <cell r="BS79" t="str">
            <v>-</v>
          </cell>
          <cell r="BT79" t="str">
            <v>-</v>
          </cell>
          <cell r="BU79" t="str">
            <v>-</v>
          </cell>
          <cell r="CA79">
            <v>1</v>
          </cell>
        </row>
        <row r="80">
          <cell r="D80" t="str">
            <v/>
          </cell>
          <cell r="CA80">
            <v>2</v>
          </cell>
        </row>
        <row r="81">
          <cell r="A81" t="str">
            <v>VS 3 &amp; 5</v>
          </cell>
          <cell r="B81" t="str">
            <v>Zespół 3</v>
          </cell>
          <cell r="C81" t="str">
            <v>Ilość  wyprodukowana</v>
          </cell>
          <cell r="D81" t="str">
            <v>VS SIE UPTC/EMA/Valves/HB</v>
          </cell>
          <cell r="E81" t="str">
            <v>Team 3</v>
          </cell>
          <cell r="F81" t="str">
            <v>machining output</v>
          </cell>
          <cell r="G81" t="str">
            <v>VS3_03</v>
          </cell>
          <cell r="H81">
            <v>408406</v>
          </cell>
          <cell r="I81">
            <v>465028</v>
          </cell>
          <cell r="J81">
            <v>553320</v>
          </cell>
          <cell r="K81">
            <v>470804</v>
          </cell>
          <cell r="L81">
            <v>446035</v>
          </cell>
          <cell r="M81">
            <v>544975</v>
          </cell>
          <cell r="N81">
            <v>394397</v>
          </cell>
          <cell r="O81">
            <v>355339</v>
          </cell>
          <cell r="P81">
            <v>527573</v>
          </cell>
          <cell r="Q81">
            <v>548751</v>
          </cell>
          <cell r="R81">
            <v>454691</v>
          </cell>
          <cell r="S81">
            <v>312559</v>
          </cell>
          <cell r="T81">
            <v>482789</v>
          </cell>
          <cell r="U81">
            <v>402402</v>
          </cell>
          <cell r="V81">
            <v>402630</v>
          </cell>
          <cell r="W81">
            <v>343174</v>
          </cell>
          <cell r="X81">
            <v>326681</v>
          </cell>
          <cell r="Y81">
            <v>441314</v>
          </cell>
          <cell r="Z81">
            <v>443353</v>
          </cell>
          <cell r="AA81">
            <v>501991</v>
          </cell>
          <cell r="AB81">
            <v>467913</v>
          </cell>
          <cell r="AC81">
            <v>540610</v>
          </cell>
          <cell r="AD81">
            <v>391994</v>
          </cell>
          <cell r="AE81">
            <v>363610</v>
          </cell>
          <cell r="AF81">
            <v>376872</v>
          </cell>
          <cell r="AG81">
            <v>445996</v>
          </cell>
          <cell r="AH81">
            <v>495401</v>
          </cell>
          <cell r="AI81">
            <v>546400</v>
          </cell>
          <cell r="AJ81">
            <v>470657</v>
          </cell>
          <cell r="AK81">
            <v>437441</v>
          </cell>
          <cell r="AL81">
            <v>585969</v>
          </cell>
          <cell r="AM81">
            <v>528814</v>
          </cell>
          <cell r="AN81">
            <v>490896</v>
          </cell>
          <cell r="AO81">
            <v>538381</v>
          </cell>
          <cell r="AP81">
            <v>522473</v>
          </cell>
          <cell r="AQ81">
            <v>414445</v>
          </cell>
          <cell r="AR81">
            <v>20677</v>
          </cell>
          <cell r="AS81">
            <v>2783</v>
          </cell>
          <cell r="AT81">
            <v>1292</v>
          </cell>
          <cell r="AU81">
            <v>41734</v>
          </cell>
          <cell r="AV81">
            <v>20644</v>
          </cell>
          <cell r="AW81">
            <v>12870</v>
          </cell>
          <cell r="AX81">
            <v>25267</v>
          </cell>
          <cell r="AY81">
            <v>35570</v>
          </cell>
          <cell r="AZ81">
            <v>11456</v>
          </cell>
          <cell r="BA81">
            <v>1200</v>
          </cell>
          <cell r="BB81">
            <v>10081</v>
          </cell>
          <cell r="BC81">
            <v>18322</v>
          </cell>
          <cell r="BD81">
            <v>32521</v>
          </cell>
          <cell r="BE81">
            <v>32338</v>
          </cell>
          <cell r="BF81">
            <v>12427</v>
          </cell>
          <cell r="BG81">
            <v>8546</v>
          </cell>
          <cell r="BH81">
            <v>0</v>
          </cell>
          <cell r="BI81">
            <v>34988</v>
          </cell>
          <cell r="BJ81">
            <v>14531</v>
          </cell>
          <cell r="BK81">
            <v>13947</v>
          </cell>
          <cell r="BL81">
            <v>13760</v>
          </cell>
          <cell r="BM81">
            <v>12555</v>
          </cell>
          <cell r="BN81">
            <v>8504</v>
          </cell>
          <cell r="BO81">
            <v>0</v>
          </cell>
          <cell r="BP81">
            <v>31447</v>
          </cell>
          <cell r="BQ81">
            <v>17864</v>
          </cell>
          <cell r="BW81">
            <v>435324</v>
          </cell>
          <cell r="BX81">
            <v>507878</v>
          </cell>
          <cell r="CA81">
            <v>1</v>
          </cell>
        </row>
        <row r="82">
          <cell r="B82" t="str">
            <v>Operacje dodatkowe</v>
          </cell>
          <cell r="C82" t="str">
            <v>ilość wiercenie śruby</v>
          </cell>
          <cell r="D82" t="str">
            <v/>
          </cell>
          <cell r="E82" t="str">
            <v>additional operations</v>
          </cell>
          <cell r="F82" t="str">
            <v>drilling output H&amp;HS</v>
          </cell>
          <cell r="G82" t="str">
            <v>VS3_DR</v>
          </cell>
          <cell r="H82">
            <v>90283</v>
          </cell>
          <cell r="I82">
            <v>76621</v>
          </cell>
          <cell r="J82">
            <v>78231</v>
          </cell>
          <cell r="K82">
            <v>76784</v>
          </cell>
          <cell r="L82">
            <v>90712</v>
          </cell>
          <cell r="M82">
            <v>101933</v>
          </cell>
          <cell r="N82">
            <v>100803</v>
          </cell>
          <cell r="O82">
            <v>75690</v>
          </cell>
          <cell r="P82">
            <v>71605</v>
          </cell>
          <cell r="Q82">
            <v>71355</v>
          </cell>
          <cell r="R82">
            <v>94240</v>
          </cell>
          <cell r="S82">
            <v>81997</v>
          </cell>
          <cell r="T82">
            <v>71215</v>
          </cell>
          <cell r="U82">
            <v>74762</v>
          </cell>
          <cell r="V82">
            <v>80890</v>
          </cell>
          <cell r="W82">
            <v>59084</v>
          </cell>
          <cell r="X82">
            <v>72979</v>
          </cell>
          <cell r="Y82">
            <v>70667</v>
          </cell>
          <cell r="Z82">
            <v>75480</v>
          </cell>
          <cell r="AA82">
            <v>85898</v>
          </cell>
          <cell r="AB82">
            <v>75083</v>
          </cell>
          <cell r="AC82">
            <v>60082</v>
          </cell>
          <cell r="AD82">
            <v>63409</v>
          </cell>
          <cell r="AE82">
            <v>69566</v>
          </cell>
          <cell r="AF82">
            <v>71219</v>
          </cell>
          <cell r="AG82">
            <v>62998</v>
          </cell>
          <cell r="AH82">
            <v>71229</v>
          </cell>
          <cell r="AI82">
            <v>60535</v>
          </cell>
          <cell r="AJ82">
            <v>81538</v>
          </cell>
          <cell r="AK82">
            <v>70371</v>
          </cell>
          <cell r="AL82">
            <v>123759</v>
          </cell>
          <cell r="AM82">
            <v>76000</v>
          </cell>
          <cell r="AN82">
            <v>100803</v>
          </cell>
          <cell r="AO82">
            <v>66085</v>
          </cell>
          <cell r="AP82">
            <v>97786</v>
          </cell>
          <cell r="AQ82">
            <v>93294</v>
          </cell>
          <cell r="AR82">
            <v>4784</v>
          </cell>
          <cell r="AS82">
            <v>1954</v>
          </cell>
          <cell r="AT82">
            <v>0</v>
          </cell>
          <cell r="AU82">
            <v>4136</v>
          </cell>
          <cell r="AV82">
            <v>6301</v>
          </cell>
          <cell r="AW82">
            <v>4655</v>
          </cell>
          <cell r="AX82">
            <v>3166</v>
          </cell>
          <cell r="AY82">
            <v>1594</v>
          </cell>
          <cell r="AZ82">
            <v>0</v>
          </cell>
          <cell r="BA82">
            <v>0</v>
          </cell>
          <cell r="BB82">
            <v>5108</v>
          </cell>
          <cell r="BC82">
            <v>3576</v>
          </cell>
          <cell r="BD82">
            <v>3835</v>
          </cell>
          <cell r="BE82">
            <v>4157</v>
          </cell>
          <cell r="BF82">
            <v>4490</v>
          </cell>
          <cell r="BG82">
            <v>2832</v>
          </cell>
          <cell r="BH82">
            <v>0</v>
          </cell>
          <cell r="BI82">
            <v>3671</v>
          </cell>
          <cell r="BJ82">
            <v>4866</v>
          </cell>
          <cell r="BK82">
            <v>5485</v>
          </cell>
          <cell r="BL82">
            <v>4158</v>
          </cell>
          <cell r="BM82">
            <v>3013</v>
          </cell>
          <cell r="BN82">
            <v>879</v>
          </cell>
          <cell r="BO82">
            <v>0</v>
          </cell>
          <cell r="BP82">
            <v>2060</v>
          </cell>
          <cell r="BQ82">
            <v>2011</v>
          </cell>
          <cell r="BW82">
            <v>76731</v>
          </cell>
          <cell r="BX82">
            <v>89519.5</v>
          </cell>
          <cell r="CA82">
            <v>1</v>
          </cell>
        </row>
        <row r="83">
          <cell r="B83" t="str">
            <v>(wiercenie śrub)</v>
          </cell>
          <cell r="C83" t="str">
            <v>Dzienny plan produkcji</v>
          </cell>
          <cell r="D83" t="str">
            <v/>
          </cell>
          <cell r="E83" t="str">
            <v>(screw drilling)</v>
          </cell>
          <cell r="F83" t="str">
            <v>machining plan</v>
          </cell>
          <cell r="G83" t="str">
            <v>VS3_03</v>
          </cell>
          <cell r="H83">
            <v>500919.5400000001</v>
          </cell>
          <cell r="I83">
            <v>532801.46999999962</v>
          </cell>
          <cell r="J83">
            <v>391802.91999999993</v>
          </cell>
          <cell r="K83">
            <v>324778.19999999995</v>
          </cell>
          <cell r="L83">
            <v>425193.68000000005</v>
          </cell>
          <cell r="M83">
            <v>426597.75000000012</v>
          </cell>
          <cell r="N83">
            <v>454437.22000000032</v>
          </cell>
          <cell r="O83">
            <v>431849.97999999986</v>
          </cell>
          <cell r="P83">
            <v>393638.64999999997</v>
          </cell>
          <cell r="Q83">
            <v>433212.46999999986</v>
          </cell>
          <cell r="R83">
            <v>440722.35000000021</v>
          </cell>
          <cell r="S83">
            <v>378986.99999999988</v>
          </cell>
          <cell r="T83">
            <v>422390.00000000023</v>
          </cell>
          <cell r="U83">
            <v>424191.99999999977</v>
          </cell>
          <cell r="V83">
            <v>530423.94500000007</v>
          </cell>
          <cell r="W83">
            <v>290160.99999999994</v>
          </cell>
          <cell r="X83">
            <v>398444.00000000006</v>
          </cell>
          <cell r="Y83">
            <v>443623.99999999983</v>
          </cell>
          <cell r="Z83">
            <v>393306.99999999983</v>
          </cell>
          <cell r="AA83">
            <v>365589</v>
          </cell>
          <cell r="AB83">
            <v>354203</v>
          </cell>
          <cell r="AC83">
            <v>391919</v>
          </cell>
          <cell r="AD83">
            <v>342517.99999999994</v>
          </cell>
          <cell r="AE83">
            <v>342518</v>
          </cell>
          <cell r="AF83">
            <v>455342.00000000012</v>
          </cell>
          <cell r="AG83">
            <v>444003</v>
          </cell>
          <cell r="AH83">
            <v>458280.87000000023</v>
          </cell>
          <cell r="AI83">
            <v>389795.00000000006</v>
          </cell>
          <cell r="AJ83">
            <v>450565.99999999988</v>
          </cell>
          <cell r="AK83">
            <v>479124.19</v>
          </cell>
          <cell r="AL83">
            <v>511147.00000000029</v>
          </cell>
          <cell r="AM83">
            <v>463410</v>
          </cell>
          <cell r="AN83">
            <v>471539.00000000017</v>
          </cell>
          <cell r="AO83">
            <v>497962.00000000017</v>
          </cell>
          <cell r="AP83">
            <v>544448.83000000007</v>
          </cell>
          <cell r="AQ83">
            <v>484862.00000000006</v>
          </cell>
          <cell r="AR83">
            <v>22377.619047619046</v>
          </cell>
          <cell r="AS83">
            <v>0</v>
          </cell>
          <cell r="AT83">
            <v>0</v>
          </cell>
          <cell r="AU83">
            <v>22377.619047619046</v>
          </cell>
          <cell r="AV83">
            <v>22377.619047619046</v>
          </cell>
          <cell r="AW83">
            <v>22377.619047619046</v>
          </cell>
          <cell r="AX83">
            <v>22377.619047619046</v>
          </cell>
          <cell r="AY83">
            <v>22377.619047619046</v>
          </cell>
          <cell r="AZ83">
            <v>0</v>
          </cell>
          <cell r="BA83">
            <v>0</v>
          </cell>
          <cell r="BB83">
            <v>22377.619047619046</v>
          </cell>
          <cell r="BC83">
            <v>22377.619047619046</v>
          </cell>
          <cell r="BD83">
            <v>22377.619047619046</v>
          </cell>
          <cell r="BE83">
            <v>22377.619047619046</v>
          </cell>
          <cell r="BF83">
            <v>22377.619047619046</v>
          </cell>
          <cell r="BG83">
            <v>0</v>
          </cell>
          <cell r="BH83">
            <v>0</v>
          </cell>
          <cell r="BI83">
            <v>22377.619047619046</v>
          </cell>
          <cell r="BJ83">
            <v>22377.619047619046</v>
          </cell>
          <cell r="BK83">
            <v>22377.619047619046</v>
          </cell>
          <cell r="BL83">
            <v>22377.619047619046</v>
          </cell>
          <cell r="BM83">
            <v>22377.619047619046</v>
          </cell>
          <cell r="BN83">
            <v>0</v>
          </cell>
          <cell r="BO83">
            <v>0</v>
          </cell>
          <cell r="BP83">
            <v>22377.619047619046</v>
          </cell>
          <cell r="BQ83">
            <v>22377.619047619046</v>
          </cell>
          <cell r="BR83">
            <v>22377.619047619046</v>
          </cell>
          <cell r="BS83">
            <v>22377.619047619046</v>
          </cell>
          <cell r="BT83">
            <v>22377.619047619046</v>
          </cell>
          <cell r="BU83">
            <v>0</v>
          </cell>
          <cell r="BW83">
            <v>402797.1428571429</v>
          </cell>
          <cell r="BX83">
            <v>469929.99999999994</v>
          </cell>
          <cell r="CA83">
            <v>1</v>
          </cell>
        </row>
        <row r="84">
          <cell r="C84" t="str">
            <v>% realizacji planu</v>
          </cell>
          <cell r="D84" t="str">
            <v/>
          </cell>
          <cell r="F84" t="str">
            <v>output vs plan</v>
          </cell>
          <cell r="G84" t="str">
            <v>VS3_03</v>
          </cell>
          <cell r="H84">
            <v>0.81531257494966147</v>
          </cell>
          <cell r="I84">
            <v>0.87279789224305315</v>
          </cell>
          <cell r="J84">
            <v>1.4122406234236338</v>
          </cell>
          <cell r="K84">
            <v>1.4496170001557989</v>
          </cell>
          <cell r="L84">
            <v>1.0490160625153222</v>
          </cell>
          <cell r="M84">
            <v>1.2774915010686292</v>
          </cell>
          <cell r="N84">
            <v>0.86788005612744423</v>
          </cell>
          <cell r="O84">
            <v>0.82282972434084656</v>
          </cell>
          <cell r="P84">
            <v>1.3402469498358458</v>
          </cell>
          <cell r="Q84">
            <v>1.2667017641482023</v>
          </cell>
          <cell r="R84">
            <v>1.0316948981598046</v>
          </cell>
          <cell r="S84">
            <v>0.82472222002337836</v>
          </cell>
          <cell r="T84">
            <v>1.142993442079594</v>
          </cell>
          <cell r="U84">
            <v>0.94863175165962632</v>
          </cell>
          <cell r="V84">
            <v>0.75907206640152713</v>
          </cell>
          <cell r="W84">
            <v>1.182702017155993</v>
          </cell>
          <cell r="X84">
            <v>0.81989187941090835</v>
          </cell>
          <cell r="Y84">
            <v>0.99479288767064045</v>
          </cell>
          <cell r="Z84">
            <v>1.127244112105811</v>
          </cell>
          <cell r="AA84">
            <v>1.3731020353457024</v>
          </cell>
          <cell r="AB84">
            <v>1.3210305954495021</v>
          </cell>
          <cell r="AC84">
            <v>1.3793921703209082</v>
          </cell>
          <cell r="AD84">
            <v>1.144447883030965</v>
          </cell>
          <cell r="AE84">
            <v>1.061579245470311</v>
          </cell>
          <cell r="AF84">
            <v>0.82766799460625184</v>
          </cell>
          <cell r="AG84">
            <v>1.0044887084096279</v>
          </cell>
          <cell r="AH84">
            <v>1.0809986460922965</v>
          </cell>
          <cell r="AI84">
            <v>1.4017624648853884</v>
          </cell>
          <cell r="AJ84">
            <v>1.044590581624002</v>
          </cell>
          <cell r="AK84">
            <v>0.91300128261109081</v>
          </cell>
          <cell r="AL84">
            <v>1.146380591101972</v>
          </cell>
          <cell r="AM84">
            <v>1.1411363587320085</v>
          </cell>
          <cell r="AN84">
            <v>1.041050687217812</v>
          </cell>
          <cell r="AO84">
            <v>1.0811688442089955</v>
          </cell>
          <cell r="AP84">
            <v>0.95963655574390694</v>
          </cell>
          <cell r="AQ84">
            <v>0.85476898581452032</v>
          </cell>
          <cell r="AR84">
            <v>0.9240035750005321</v>
          </cell>
          <cell r="AS84">
            <v>0</v>
          </cell>
          <cell r="AT84">
            <v>0</v>
          </cell>
          <cell r="AU84">
            <v>1.8649884025280363</v>
          </cell>
          <cell r="AV84">
            <v>0.92252888728108451</v>
          </cell>
          <cell r="AW84">
            <v>0.57512821058455521</v>
          </cell>
          <cell r="AX84">
            <v>1.129119230523695</v>
          </cell>
          <cell r="AY84">
            <v>1.5895346115378888</v>
          </cell>
          <cell r="AZ84">
            <v>0</v>
          </cell>
          <cell r="BA84">
            <v>0</v>
          </cell>
          <cell r="BB84">
            <v>0.45049475453790994</v>
          </cell>
          <cell r="BC84">
            <v>0.818764496839955</v>
          </cell>
          <cell r="BD84">
            <v>1.4532824037622625</v>
          </cell>
          <cell r="BE84">
            <v>1.4451045900453261</v>
          </cell>
          <cell r="BF84">
            <v>0.55533164513863775</v>
          </cell>
          <cell r="BG84">
            <v>0</v>
          </cell>
          <cell r="BH84">
            <v>0</v>
          </cell>
          <cell r="BI84">
            <v>1.5635264826676314</v>
          </cell>
          <cell r="BJ84">
            <v>0.64935415913008321</v>
          </cell>
          <cell r="BK84">
            <v>0.62325665524652618</v>
          </cell>
          <cell r="BL84">
            <v>0.61490009150298985</v>
          </cell>
          <cell r="BM84">
            <v>0.56105164598982826</v>
          </cell>
          <cell r="BN84">
            <v>0</v>
          </cell>
          <cell r="BO84">
            <v>0</v>
          </cell>
          <cell r="BP84">
            <v>1.4052880216202415</v>
          </cell>
          <cell r="BQ84">
            <v>0.79829761879428862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W84">
            <v>1.0807524524929244</v>
          </cell>
          <cell r="BX84">
            <v>1.0807524524929246</v>
          </cell>
          <cell r="CA84">
            <v>1</v>
          </cell>
        </row>
        <row r="85">
          <cell r="C85" t="str">
            <v>godziny wypracowane</v>
          </cell>
          <cell r="D85" t="str">
            <v/>
          </cell>
          <cell r="F85" t="str">
            <v>AttendenceTime</v>
          </cell>
          <cell r="G85" t="str">
            <v>VS3_03</v>
          </cell>
          <cell r="H85">
            <v>2988</v>
          </cell>
          <cell r="I85">
            <v>3034</v>
          </cell>
          <cell r="J85">
            <v>3296</v>
          </cell>
          <cell r="K85">
            <v>2837</v>
          </cell>
          <cell r="L85">
            <v>2872</v>
          </cell>
          <cell r="M85">
            <v>3177</v>
          </cell>
          <cell r="N85">
            <v>3296</v>
          </cell>
          <cell r="O85">
            <v>2934</v>
          </cell>
          <cell r="P85">
            <v>2956</v>
          </cell>
          <cell r="Q85">
            <v>2857.6</v>
          </cell>
          <cell r="R85">
            <v>2898.9</v>
          </cell>
          <cell r="S85">
            <v>2366.6</v>
          </cell>
          <cell r="T85">
            <v>3178.9</v>
          </cell>
          <cell r="U85">
            <v>2806</v>
          </cell>
          <cell r="V85">
            <v>2683.3</v>
          </cell>
          <cell r="W85">
            <v>2309.9</v>
          </cell>
          <cell r="X85">
            <v>2795.6</v>
          </cell>
          <cell r="Y85">
            <v>2775.9</v>
          </cell>
          <cell r="Z85">
            <v>2789.9</v>
          </cell>
          <cell r="AA85">
            <v>3151.6</v>
          </cell>
          <cell r="AB85">
            <v>2835.5</v>
          </cell>
          <cell r="AC85">
            <v>3143.6</v>
          </cell>
          <cell r="AD85">
            <v>2443.6</v>
          </cell>
          <cell r="AE85">
            <v>2741.6</v>
          </cell>
          <cell r="AF85">
            <v>2959.3</v>
          </cell>
          <cell r="AG85">
            <v>3013.3</v>
          </cell>
          <cell r="AH85">
            <v>3391.6</v>
          </cell>
          <cell r="AI85">
            <v>2897.2</v>
          </cell>
          <cell r="AJ85">
            <v>3195.6</v>
          </cell>
          <cell r="AK85">
            <v>2596.5</v>
          </cell>
          <cell r="AL85">
            <v>3345.2</v>
          </cell>
          <cell r="AM85">
            <v>2882.2</v>
          </cell>
          <cell r="AN85">
            <v>2810.6</v>
          </cell>
          <cell r="AO85">
            <v>3068.6</v>
          </cell>
          <cell r="AP85">
            <v>2868.9</v>
          </cell>
          <cell r="AQ85">
            <v>2309.6</v>
          </cell>
          <cell r="AR85" t="str">
            <v>-</v>
          </cell>
          <cell r="AS85" t="str">
            <v>-</v>
          </cell>
          <cell r="AT85" t="str">
            <v>-</v>
          </cell>
          <cell r="AU85" t="str">
            <v>-</v>
          </cell>
          <cell r="AV85" t="str">
            <v>-</v>
          </cell>
          <cell r="AW85" t="str">
            <v>-</v>
          </cell>
          <cell r="AX85" t="str">
            <v>-</v>
          </cell>
          <cell r="AY85" t="str">
            <v>-</v>
          </cell>
          <cell r="AZ85" t="str">
            <v>-</v>
          </cell>
          <cell r="BA85" t="str">
            <v>-</v>
          </cell>
          <cell r="BB85" t="str">
            <v>-</v>
          </cell>
          <cell r="BC85" t="str">
            <v>-</v>
          </cell>
          <cell r="BF85" t="str">
            <v>-</v>
          </cell>
          <cell r="BG85" t="str">
            <v>-</v>
          </cell>
          <cell r="BH85" t="str">
            <v>-</v>
          </cell>
          <cell r="BI85" t="str">
            <v>-</v>
          </cell>
          <cell r="BJ85" t="str">
            <v>-</v>
          </cell>
          <cell r="BK85" t="str">
            <v>-</v>
          </cell>
          <cell r="BL85" t="str">
            <v>-</v>
          </cell>
          <cell r="BM85" t="str">
            <v>-</v>
          </cell>
          <cell r="BN85" t="str">
            <v>-</v>
          </cell>
          <cell r="BO85" t="str">
            <v>-</v>
          </cell>
          <cell r="BP85" t="str">
            <v>-</v>
          </cell>
          <cell r="BQ85" t="str">
            <v>-</v>
          </cell>
          <cell r="BR85" t="str">
            <v>-</v>
          </cell>
          <cell r="BS85" t="str">
            <v>-</v>
          </cell>
          <cell r="BT85" t="str">
            <v>-</v>
          </cell>
          <cell r="BU85" t="str">
            <v>-</v>
          </cell>
          <cell r="CA85">
            <v>1</v>
          </cell>
        </row>
        <row r="86">
          <cell r="C86" t="str">
            <v>godziny wypracowane śruby</v>
          </cell>
          <cell r="D86" t="str">
            <v/>
          </cell>
          <cell r="F86" t="str">
            <v>godziny wypracowane śruby</v>
          </cell>
          <cell r="G86" t="str">
            <v>VS3_DR</v>
          </cell>
          <cell r="H86">
            <v>772</v>
          </cell>
          <cell r="I86">
            <v>834</v>
          </cell>
          <cell r="J86">
            <v>624</v>
          </cell>
          <cell r="K86">
            <v>729</v>
          </cell>
          <cell r="L86">
            <v>760</v>
          </cell>
          <cell r="M86">
            <v>776</v>
          </cell>
          <cell r="N86">
            <v>830</v>
          </cell>
          <cell r="O86">
            <v>612</v>
          </cell>
          <cell r="P86">
            <v>738</v>
          </cell>
          <cell r="Q86">
            <v>608</v>
          </cell>
          <cell r="R86">
            <v>768</v>
          </cell>
          <cell r="S86">
            <v>794</v>
          </cell>
          <cell r="T86">
            <v>808</v>
          </cell>
          <cell r="U86">
            <v>656</v>
          </cell>
          <cell r="V86">
            <v>856</v>
          </cell>
          <cell r="W86">
            <v>590.29999999999995</v>
          </cell>
          <cell r="X86">
            <v>680</v>
          </cell>
          <cell r="Y86">
            <v>782.3</v>
          </cell>
          <cell r="Z86">
            <v>820</v>
          </cell>
          <cell r="AA86">
            <v>796</v>
          </cell>
          <cell r="AB86">
            <v>748</v>
          </cell>
          <cell r="AC86">
            <v>689.3</v>
          </cell>
          <cell r="AD86">
            <v>771</v>
          </cell>
          <cell r="AE86">
            <v>772</v>
          </cell>
          <cell r="AF86">
            <v>868</v>
          </cell>
          <cell r="AG86">
            <v>648</v>
          </cell>
          <cell r="AH86">
            <v>750.3</v>
          </cell>
          <cell r="AI86">
            <v>464</v>
          </cell>
          <cell r="AJ86">
            <v>456</v>
          </cell>
          <cell r="AK86">
            <v>656</v>
          </cell>
          <cell r="AL86">
            <v>816</v>
          </cell>
          <cell r="AM86">
            <v>432</v>
          </cell>
          <cell r="AN86">
            <v>783</v>
          </cell>
          <cell r="AO86">
            <v>311</v>
          </cell>
          <cell r="AP86">
            <v>503</v>
          </cell>
          <cell r="AQ86">
            <v>644</v>
          </cell>
          <cell r="AR86" t="str">
            <v>-</v>
          </cell>
          <cell r="AS86" t="str">
            <v>-</v>
          </cell>
          <cell r="AT86" t="str">
            <v>-</v>
          </cell>
          <cell r="AU86" t="str">
            <v>-</v>
          </cell>
          <cell r="AV86" t="str">
            <v>-</v>
          </cell>
          <cell r="AW86" t="str">
            <v>-</v>
          </cell>
          <cell r="AX86" t="str">
            <v>-</v>
          </cell>
          <cell r="AY86" t="str">
            <v>-</v>
          </cell>
          <cell r="AZ86" t="str">
            <v>-</v>
          </cell>
          <cell r="BA86" t="str">
            <v>-</v>
          </cell>
          <cell r="BB86" t="str">
            <v>-</v>
          </cell>
          <cell r="BC86" t="str">
            <v>-</v>
          </cell>
          <cell r="BD86" t="str">
            <v>-</v>
          </cell>
          <cell r="BE86" t="str">
            <v>-</v>
          </cell>
          <cell r="BF86" t="str">
            <v>-</v>
          </cell>
          <cell r="BG86" t="str">
            <v>-</v>
          </cell>
          <cell r="BH86" t="str">
            <v>-</v>
          </cell>
          <cell r="BI86" t="str">
            <v>-</v>
          </cell>
          <cell r="BJ86" t="str">
            <v>-</v>
          </cell>
          <cell r="BK86" t="str">
            <v>-</v>
          </cell>
          <cell r="BL86" t="str">
            <v>-</v>
          </cell>
          <cell r="BM86" t="str">
            <v>-</v>
          </cell>
          <cell r="BN86" t="str">
            <v>-</v>
          </cell>
          <cell r="BO86" t="str">
            <v>-</v>
          </cell>
          <cell r="BP86" t="str">
            <v>-</v>
          </cell>
          <cell r="BQ86" t="str">
            <v>-</v>
          </cell>
          <cell r="BR86" t="str">
            <v>-</v>
          </cell>
          <cell r="BS86" t="str">
            <v>-</v>
          </cell>
          <cell r="BT86" t="str">
            <v>-</v>
          </cell>
          <cell r="BU86" t="str">
            <v>-</v>
          </cell>
          <cell r="CA86">
            <v>1</v>
          </cell>
        </row>
        <row r="87">
          <cell r="C87" t="str">
            <v>ilość szt. osobę / godzinę        (PP)</v>
          </cell>
          <cell r="D87" t="str">
            <v/>
          </cell>
          <cell r="F87" t="str">
            <v>Qty pcs/person/hour (PP)</v>
          </cell>
          <cell r="H87">
            <v>136.68206157965193</v>
          </cell>
          <cell r="I87">
            <v>153.27224785761371</v>
          </cell>
          <cell r="J87">
            <v>167.876213592233</v>
          </cell>
          <cell r="K87">
            <v>165.95135706732464</v>
          </cell>
          <cell r="L87">
            <v>155.30466573816156</v>
          </cell>
          <cell r="M87">
            <v>171.53761410135348</v>
          </cell>
          <cell r="N87">
            <v>119.65928398058253</v>
          </cell>
          <cell r="O87">
            <v>121.11077027948194</v>
          </cell>
          <cell r="P87">
            <v>178.47530446549391</v>
          </cell>
          <cell r="Q87">
            <v>192.03212486002241</v>
          </cell>
          <cell r="R87">
            <v>156.84949463589638</v>
          </cell>
          <cell r="S87">
            <v>132.07090340572975</v>
          </cell>
          <cell r="T87">
            <v>151.87297492843436</v>
          </cell>
          <cell r="U87">
            <v>143.40769779044905</v>
          </cell>
          <cell r="V87">
            <v>150.05031118398986</v>
          </cell>
          <cell r="W87">
            <v>148.56660461491839</v>
          </cell>
          <cell r="X87">
            <v>116.85541565316927</v>
          </cell>
          <cell r="Y87">
            <v>158.98051082531791</v>
          </cell>
          <cell r="Z87">
            <v>158.91358113194022</v>
          </cell>
          <cell r="AA87">
            <v>159.28131742606931</v>
          </cell>
          <cell r="AB87">
            <v>165.01957326750133</v>
          </cell>
          <cell r="AC87">
            <v>171.97162488866269</v>
          </cell>
          <cell r="AD87">
            <v>160.41659846128664</v>
          </cell>
          <cell r="AE87">
            <v>132.62693317770646</v>
          </cell>
          <cell r="AF87">
            <v>127.35173858682796</v>
          </cell>
          <cell r="AG87">
            <v>148.0091593933561</v>
          </cell>
          <cell r="AH87">
            <v>146.06704800094352</v>
          </cell>
          <cell r="AI87">
            <v>188.59588568272815</v>
          </cell>
          <cell r="AJ87">
            <v>147.28282638628113</v>
          </cell>
          <cell r="AK87">
            <v>168.47332948199499</v>
          </cell>
          <cell r="AL87">
            <v>175.16710510582328</v>
          </cell>
          <cell r="AM87">
            <v>183.47581708417184</v>
          </cell>
          <cell r="AN87">
            <v>174.6587917170711</v>
          </cell>
          <cell r="AO87">
            <v>175.44841295704882</v>
          </cell>
          <cell r="AP87">
            <v>182.11614207535987</v>
          </cell>
          <cell r="AQ87">
            <v>179.44449255282299</v>
          </cell>
          <cell r="AR87" t="str">
            <v>-</v>
          </cell>
          <cell r="AS87" t="str">
            <v>-</v>
          </cell>
          <cell r="AT87" t="str">
            <v>-</v>
          </cell>
          <cell r="AU87" t="str">
            <v>-</v>
          </cell>
          <cell r="AV87" t="str">
            <v>-</v>
          </cell>
          <cell r="AW87" t="str">
            <v>-</v>
          </cell>
          <cell r="AX87" t="str">
            <v>-</v>
          </cell>
          <cell r="AY87" t="str">
            <v>-</v>
          </cell>
          <cell r="AZ87" t="str">
            <v>-</v>
          </cell>
          <cell r="BA87" t="str">
            <v>-</v>
          </cell>
          <cell r="BB87" t="str">
            <v>-</v>
          </cell>
          <cell r="BC87" t="str">
            <v>-</v>
          </cell>
          <cell r="BD87" t="str">
            <v>-</v>
          </cell>
          <cell r="BE87" t="str">
            <v>-</v>
          </cell>
          <cell r="BF87" t="str">
            <v>-</v>
          </cell>
          <cell r="BG87" t="str">
            <v>-</v>
          </cell>
          <cell r="BH87" t="str">
            <v>-</v>
          </cell>
          <cell r="BI87" t="str">
            <v>-</v>
          </cell>
          <cell r="BJ87" t="str">
            <v>-</v>
          </cell>
          <cell r="BK87" t="str">
            <v>-</v>
          </cell>
          <cell r="BL87" t="str">
            <v>-</v>
          </cell>
          <cell r="BM87" t="str">
            <v>-</v>
          </cell>
          <cell r="BN87" t="str">
            <v>-</v>
          </cell>
          <cell r="BO87" t="str">
            <v>-</v>
          </cell>
          <cell r="BP87" t="str">
            <v>-</v>
          </cell>
          <cell r="BQ87" t="str">
            <v>-</v>
          </cell>
          <cell r="BR87" t="str">
            <v>-</v>
          </cell>
          <cell r="BS87" t="str">
            <v>-</v>
          </cell>
          <cell r="BT87" t="str">
            <v>-</v>
          </cell>
          <cell r="BU87" t="str">
            <v>-</v>
          </cell>
          <cell r="CA87">
            <v>1</v>
          </cell>
        </row>
        <row r="88">
          <cell r="C88" t="str">
            <v>ilość szt. osobę / godzinę wiercenie (PP)</v>
          </cell>
          <cell r="D88" t="str">
            <v/>
          </cell>
          <cell r="F88" t="str">
            <v>Qty pcs/person/hour drill (PP)</v>
          </cell>
          <cell r="H88">
            <v>116.94689119170984</v>
          </cell>
          <cell r="I88">
            <v>91.871702637889683</v>
          </cell>
          <cell r="J88">
            <v>125.37019230769231</v>
          </cell>
          <cell r="K88">
            <v>105.3278463648834</v>
          </cell>
          <cell r="L88">
            <v>119.3578947368421</v>
          </cell>
          <cell r="M88">
            <v>131.35695876288659</v>
          </cell>
          <cell r="N88">
            <v>121.44939759036144</v>
          </cell>
          <cell r="O88">
            <v>123.67647058823529</v>
          </cell>
          <cell r="P88">
            <v>97.02574525745257</v>
          </cell>
          <cell r="Q88">
            <v>117.36019736842105</v>
          </cell>
          <cell r="R88">
            <v>122.70833333333333</v>
          </cell>
          <cell r="S88">
            <v>103.27078085642317</v>
          </cell>
          <cell r="T88">
            <v>88.137376237623769</v>
          </cell>
          <cell r="U88">
            <v>113.96646341463415</v>
          </cell>
          <cell r="V88">
            <v>94.497663551401871</v>
          </cell>
          <cell r="W88">
            <v>100.09147890902932</v>
          </cell>
          <cell r="X88">
            <v>107.32205882352942</v>
          </cell>
          <cell r="Y88">
            <v>90.332353317141767</v>
          </cell>
          <cell r="Z88">
            <v>92.048780487804876</v>
          </cell>
          <cell r="AA88">
            <v>107.91206030150754</v>
          </cell>
          <cell r="AB88">
            <v>100.3783422459893</v>
          </cell>
          <cell r="AC88">
            <v>87.16378935151603</v>
          </cell>
          <cell r="AD88">
            <v>82.242542153047992</v>
          </cell>
          <cell r="AE88">
            <v>90.111398963730565</v>
          </cell>
          <cell r="AF88">
            <v>82.049539170506918</v>
          </cell>
          <cell r="AG88">
            <v>97.21913580246914</v>
          </cell>
          <cell r="AH88">
            <v>94.934026389444227</v>
          </cell>
          <cell r="AI88">
            <v>130.46336206896552</v>
          </cell>
          <cell r="AJ88">
            <v>178.81140350877192</v>
          </cell>
          <cell r="AK88">
            <v>107.27286585365853</v>
          </cell>
          <cell r="AL88">
            <v>151.66544117647058</v>
          </cell>
          <cell r="AM88">
            <v>175.92592592592592</v>
          </cell>
          <cell r="AN88">
            <v>128.73946360153258</v>
          </cell>
          <cell r="AO88">
            <v>212.49196141479101</v>
          </cell>
          <cell r="AP88">
            <v>194.40556660039761</v>
          </cell>
          <cell r="AQ88">
            <v>144.86645962732919</v>
          </cell>
          <cell r="AR88" t="str">
            <v>-</v>
          </cell>
          <cell r="AS88" t="str">
            <v>-</v>
          </cell>
          <cell r="AT88" t="str">
            <v>-</v>
          </cell>
          <cell r="AU88" t="str">
            <v>-</v>
          </cell>
          <cell r="AV88" t="str">
            <v>-</v>
          </cell>
          <cell r="AW88" t="str">
            <v>-</v>
          </cell>
          <cell r="AX88" t="str">
            <v>-</v>
          </cell>
          <cell r="AY88" t="str">
            <v>-</v>
          </cell>
          <cell r="AZ88" t="str">
            <v>-</v>
          </cell>
          <cell r="BA88" t="str">
            <v>-</v>
          </cell>
          <cell r="BB88" t="str">
            <v>-</v>
          </cell>
          <cell r="BC88" t="str">
            <v>-</v>
          </cell>
          <cell r="BD88" t="str">
            <v>-</v>
          </cell>
          <cell r="BE88" t="str">
            <v>-</v>
          </cell>
          <cell r="BF88" t="str">
            <v>-</v>
          </cell>
          <cell r="BG88" t="str">
            <v>-</v>
          </cell>
          <cell r="BH88" t="str">
            <v>-</v>
          </cell>
          <cell r="BI88" t="str">
            <v>-</v>
          </cell>
          <cell r="BJ88" t="str">
            <v>-</v>
          </cell>
          <cell r="BK88" t="str">
            <v>-</v>
          </cell>
          <cell r="BL88" t="str">
            <v>-</v>
          </cell>
          <cell r="BM88" t="str">
            <v>-</v>
          </cell>
          <cell r="BN88" t="str">
            <v>-</v>
          </cell>
          <cell r="BO88" t="str">
            <v>-</v>
          </cell>
          <cell r="BP88" t="str">
            <v>-</v>
          </cell>
          <cell r="BQ88" t="str">
            <v>-</v>
          </cell>
          <cell r="BR88" t="str">
            <v>-</v>
          </cell>
          <cell r="BS88" t="str">
            <v>-</v>
          </cell>
          <cell r="BT88" t="str">
            <v>-</v>
          </cell>
          <cell r="BU88" t="str">
            <v>-</v>
          </cell>
          <cell r="CA88">
            <v>1</v>
          </cell>
        </row>
        <row r="89">
          <cell r="C89" t="str">
            <v>LISC VS3</v>
          </cell>
          <cell r="D89" t="str">
            <v/>
          </cell>
          <cell r="F89" t="str">
            <v>LISC VS3</v>
          </cell>
          <cell r="G89" t="str">
            <v>VS3 TEAM03</v>
          </cell>
          <cell r="H89">
            <v>0.94599999999999995</v>
          </cell>
          <cell r="I89">
            <v>0.85799999999999998</v>
          </cell>
          <cell r="J89">
            <v>0.84727626459143968</v>
          </cell>
          <cell r="K89">
            <v>0.86312748284579266</v>
          </cell>
          <cell r="L89">
            <v>0.83613329661250346</v>
          </cell>
          <cell r="M89">
            <v>0.8944559739104655</v>
          </cell>
          <cell r="N89">
            <v>0.86206896551724133</v>
          </cell>
          <cell r="O89">
            <v>0.8688721804511278</v>
          </cell>
          <cell r="P89">
            <v>0.87205257054503282</v>
          </cell>
          <cell r="Q89">
            <v>0.85613290915517848</v>
          </cell>
          <cell r="R89">
            <v>0.87965135769359704</v>
          </cell>
          <cell r="S89">
            <v>0.83921568627450982</v>
          </cell>
          <cell r="T89">
            <v>0.8772696704774714</v>
          </cell>
          <cell r="U89">
            <v>0.88967468175388964</v>
          </cell>
          <cell r="V89">
            <v>0.91250469395418699</v>
          </cell>
          <cell r="W89">
            <v>0.91251221896383183</v>
          </cell>
          <cell r="X89">
            <v>0.91507936507936505</v>
          </cell>
          <cell r="Y89">
            <v>0.92341842397336293</v>
          </cell>
          <cell r="Z89">
            <v>0.9056078021595263</v>
          </cell>
          <cell r="AA89">
            <v>0.91800878477306003</v>
          </cell>
          <cell r="AB89">
            <v>0.88543307086614176</v>
          </cell>
          <cell r="AC89">
            <v>0.86073369565217395</v>
          </cell>
          <cell r="AD89">
            <v>0.89153153153153153</v>
          </cell>
          <cell r="AE89">
            <v>0.91700000000000004</v>
          </cell>
          <cell r="AF89">
            <v>0.92634450506625099</v>
          </cell>
          <cell r="AG89">
            <v>0.90599294947121034</v>
          </cell>
          <cell r="AH89">
            <v>0.86386233269598467</v>
          </cell>
          <cell r="AI89">
            <v>0.85064338235294112</v>
          </cell>
          <cell r="AJ89">
            <v>0.89697381842910573</v>
          </cell>
          <cell r="AK89">
            <v>0.91822955738934731</v>
          </cell>
          <cell r="AL89">
            <v>0.90252257863593899</v>
          </cell>
          <cell r="AM89">
            <v>0.84498269896193767</v>
          </cell>
          <cell r="AN89">
            <v>0.78815196394075981</v>
          </cell>
          <cell r="AO89">
            <v>0.80973274830474673</v>
          </cell>
          <cell r="AP89">
            <v>0.82631578947368423</v>
          </cell>
          <cell r="AQ89">
            <v>0.8236724766923389</v>
          </cell>
          <cell r="AR89">
            <v>0.8236724766923389</v>
          </cell>
          <cell r="AS89">
            <v>0.8910891089108911</v>
          </cell>
          <cell r="AT89">
            <v>0.8910891089108911</v>
          </cell>
          <cell r="AU89">
            <v>0.8910891089108911</v>
          </cell>
          <cell r="AV89">
            <v>0.90625</v>
          </cell>
          <cell r="AW89">
            <v>0.85793871866295268</v>
          </cell>
          <cell r="AX89">
            <v>0.87446808510638296</v>
          </cell>
          <cell r="AY89">
            <v>0.8571428571428571</v>
          </cell>
          <cell r="AZ89">
            <v>0.85823170731707321</v>
          </cell>
          <cell r="BA89">
            <v>0.85823170731707321</v>
          </cell>
          <cell r="BB89">
            <v>0.85823170731707321</v>
          </cell>
          <cell r="BC89">
            <v>0.84299516908212557</v>
          </cell>
          <cell r="BD89">
            <v>0.82736842105263153</v>
          </cell>
          <cell r="BE89">
            <v>0.83925233644859809</v>
          </cell>
          <cell r="BF89">
            <v>0.84840654608096466</v>
          </cell>
          <cell r="BG89">
            <v>0.81466876971608837</v>
          </cell>
          <cell r="BH89">
            <v>0.81466876971608837</v>
          </cell>
          <cell r="BI89">
            <v>0.81466876971608837</v>
          </cell>
          <cell r="BJ89">
            <v>0.80539772727272729</v>
          </cell>
          <cell r="BK89">
            <v>0.80786885245901641</v>
          </cell>
          <cell r="BL89">
            <v>0.81109079829372333</v>
          </cell>
          <cell r="BM89">
            <v>0.81734104046242773</v>
          </cell>
          <cell r="BN89">
            <v>0.81899999999999995</v>
          </cell>
          <cell r="BO89">
            <v>0.81899999999999995</v>
          </cell>
          <cell r="BP89">
            <v>0.81899999999999995</v>
          </cell>
          <cell r="BQ89">
            <v>0.82955715756951598</v>
          </cell>
          <cell r="BR89">
            <v>0.80638915779283638</v>
          </cell>
          <cell r="BS89">
            <v>0.80747922437673125</v>
          </cell>
          <cell r="BT89">
            <v>0</v>
          </cell>
          <cell r="BU89">
            <v>0</v>
          </cell>
          <cell r="CA89">
            <v>1</v>
          </cell>
        </row>
        <row r="90">
          <cell r="C90" t="str">
            <v>LISC VS5</v>
          </cell>
          <cell r="F90" t="str">
            <v>LISC VS5</v>
          </cell>
          <cell r="G90" t="str">
            <v>VS5 TEAM03</v>
          </cell>
          <cell r="H90" t="str">
            <v>-</v>
          </cell>
          <cell r="I90" t="str">
            <v>-</v>
          </cell>
          <cell r="J90" t="str">
            <v>-</v>
          </cell>
          <cell r="K90" t="str">
            <v>-</v>
          </cell>
          <cell r="L90" t="str">
            <v>-</v>
          </cell>
          <cell r="M90" t="str">
            <v>-</v>
          </cell>
          <cell r="N90" t="str">
            <v>-</v>
          </cell>
          <cell r="O90" t="str">
            <v>-</v>
          </cell>
          <cell r="P90">
            <v>0.45384615384615384</v>
          </cell>
          <cell r="Q90">
            <v>0.67895545314900152</v>
          </cell>
          <cell r="R90">
            <v>0.9382022471910112</v>
          </cell>
          <cell r="S90">
            <v>0.96334012219959264</v>
          </cell>
          <cell r="T90">
            <v>0.9773755656108597</v>
          </cell>
          <cell r="U90">
            <v>0.95741758241758246</v>
          </cell>
          <cell r="V90">
            <v>0.96567164179104481</v>
          </cell>
          <cell r="W90">
            <v>0.86678507992895204</v>
          </cell>
          <cell r="X90">
            <v>0.97935103244837762</v>
          </cell>
          <cell r="Y90">
            <v>0.96765498652291104</v>
          </cell>
          <cell r="Z90">
            <v>0.95530012771392081</v>
          </cell>
          <cell r="AA90">
            <v>0.95014662756598245</v>
          </cell>
          <cell r="AB90">
            <v>0.90508474576271192</v>
          </cell>
          <cell r="AC90">
            <v>0.90336134453781514</v>
          </cell>
          <cell r="AD90">
            <v>0.96677115987460815</v>
          </cell>
          <cell r="AE90">
            <v>0.96399999999999997</v>
          </cell>
          <cell r="AF90">
            <v>0.93014230271668819</v>
          </cell>
          <cell r="AG90">
            <v>0.87806267806267801</v>
          </cell>
          <cell r="AH90">
            <v>0.93218390804597706</v>
          </cell>
          <cell r="AI90">
            <v>0.92338983050847456</v>
          </cell>
          <cell r="AJ90">
            <v>0.93103448275862066</v>
          </cell>
          <cell r="AK90">
            <v>0.95941375422773389</v>
          </cell>
          <cell r="AL90">
            <v>0.95604395604395609</v>
          </cell>
          <cell r="AM90">
            <v>0.88888888888888884</v>
          </cell>
          <cell r="AN90">
            <v>0.86043956043956049</v>
          </cell>
          <cell r="AO90">
            <v>0.86226415094339626</v>
          </cell>
          <cell r="AP90">
            <v>0.83690393918451966</v>
          </cell>
          <cell r="AQ90">
            <v>0.48595943837753508</v>
          </cell>
          <cell r="AR90">
            <v>0.48595943837753508</v>
          </cell>
          <cell r="AS90">
            <v>0.8666666666666667</v>
          </cell>
          <cell r="AT90">
            <v>0.8666666666666667</v>
          </cell>
          <cell r="AU90">
            <v>0.8666666666666667</v>
          </cell>
          <cell r="AV90">
            <v>0.53658536585365857</v>
          </cell>
          <cell r="AW90">
            <v>0.51538461538461533</v>
          </cell>
          <cell r="AX90">
            <v>0.58499999999999996</v>
          </cell>
          <cell r="AY90">
            <v>0.53623188405797106</v>
          </cell>
          <cell r="AZ90">
            <v>0.52252252252252251</v>
          </cell>
          <cell r="BA90">
            <v>0.52252252252252251</v>
          </cell>
          <cell r="BB90">
            <v>0.52252252252252251</v>
          </cell>
          <cell r="BC90">
            <v>0.49029126213592233</v>
          </cell>
          <cell r="BD90">
            <v>0.5010141987829615</v>
          </cell>
          <cell r="BE90">
            <v>0.50174825174825177</v>
          </cell>
          <cell r="BF90">
            <v>0.51256281407035176</v>
          </cell>
          <cell r="BG90">
            <v>0.48714069591527986</v>
          </cell>
          <cell r="BH90">
            <v>0.48714069591527986</v>
          </cell>
          <cell r="BI90">
            <v>0.48714069591527986</v>
          </cell>
          <cell r="BJ90">
            <v>0.42874109263657956</v>
          </cell>
          <cell r="BK90">
            <v>0.43394308943089432</v>
          </cell>
          <cell r="BL90">
            <v>0.43652968036529682</v>
          </cell>
          <cell r="BM90">
            <v>0.44568006843455943</v>
          </cell>
          <cell r="BN90">
            <v>0.45600000000000002</v>
          </cell>
          <cell r="BO90">
            <v>0.45600000000000002</v>
          </cell>
          <cell r="BP90">
            <v>0.45600000000000002</v>
          </cell>
          <cell r="BQ90">
            <v>0.45390625000000001</v>
          </cell>
          <cell r="BR90">
            <v>0.47032640949554894</v>
          </cell>
          <cell r="BS90">
            <v>0.47676056338028167</v>
          </cell>
          <cell r="BT90">
            <v>0</v>
          </cell>
          <cell r="BU90">
            <v>0</v>
          </cell>
          <cell r="CA90">
            <v>1</v>
          </cell>
        </row>
        <row r="91">
          <cell r="C91" t="str">
            <v>PPT VS3</v>
          </cell>
          <cell r="D91" t="str">
            <v/>
          </cell>
          <cell r="F91" t="str">
            <v>PPT VS3</v>
          </cell>
          <cell r="G91" t="str">
            <v>VS3 TOTAL</v>
          </cell>
          <cell r="H91">
            <v>72</v>
          </cell>
          <cell r="I91">
            <v>63</v>
          </cell>
          <cell r="J91">
            <v>68</v>
          </cell>
          <cell r="K91">
            <v>33</v>
          </cell>
          <cell r="L91">
            <v>34</v>
          </cell>
          <cell r="M91">
            <v>63</v>
          </cell>
          <cell r="N91">
            <v>41</v>
          </cell>
          <cell r="O91">
            <v>46</v>
          </cell>
          <cell r="P91">
            <v>56</v>
          </cell>
          <cell r="Q91">
            <v>37</v>
          </cell>
          <cell r="R91">
            <v>28</v>
          </cell>
          <cell r="S91">
            <v>109</v>
          </cell>
          <cell r="T91">
            <v>20</v>
          </cell>
          <cell r="U91">
            <v>31</v>
          </cell>
          <cell r="V91">
            <v>25</v>
          </cell>
          <cell r="W91">
            <v>17</v>
          </cell>
          <cell r="X91">
            <v>9</v>
          </cell>
          <cell r="Y91">
            <v>43</v>
          </cell>
          <cell r="Z91">
            <v>51</v>
          </cell>
          <cell r="AA91">
            <v>67</v>
          </cell>
          <cell r="AB91">
            <v>84</v>
          </cell>
          <cell r="AC91">
            <v>118</v>
          </cell>
          <cell r="AD91">
            <v>34</v>
          </cell>
          <cell r="AE91">
            <v>17</v>
          </cell>
          <cell r="AF91">
            <v>25</v>
          </cell>
          <cell r="AG91">
            <v>41</v>
          </cell>
          <cell r="AH91">
            <v>74</v>
          </cell>
          <cell r="AI91">
            <v>41</v>
          </cell>
          <cell r="AJ91">
            <v>0</v>
          </cell>
          <cell r="AK91">
            <v>47</v>
          </cell>
          <cell r="AL91">
            <v>105</v>
          </cell>
          <cell r="AM91">
            <v>211</v>
          </cell>
          <cell r="AN91">
            <v>118</v>
          </cell>
          <cell r="AO91">
            <v>136</v>
          </cell>
          <cell r="AP91">
            <v>76</v>
          </cell>
          <cell r="AQ91">
            <v>79</v>
          </cell>
          <cell r="AR91">
            <v>79</v>
          </cell>
          <cell r="AS91">
            <v>88</v>
          </cell>
          <cell r="AT91">
            <v>88</v>
          </cell>
          <cell r="AU91">
            <v>88</v>
          </cell>
          <cell r="AV91">
            <v>75</v>
          </cell>
          <cell r="AW91">
            <v>105</v>
          </cell>
          <cell r="AX91">
            <v>100</v>
          </cell>
          <cell r="AY91">
            <v>109</v>
          </cell>
          <cell r="AZ91">
            <v>92</v>
          </cell>
          <cell r="BA91">
            <v>92</v>
          </cell>
          <cell r="BB91">
            <v>92</v>
          </cell>
          <cell r="BC91">
            <v>109</v>
          </cell>
          <cell r="BD91">
            <v>100</v>
          </cell>
          <cell r="BE91">
            <v>114</v>
          </cell>
          <cell r="BF91">
            <v>144</v>
          </cell>
          <cell r="BG91">
            <v>131</v>
          </cell>
          <cell r="BH91">
            <v>131</v>
          </cell>
          <cell r="BI91">
            <v>131</v>
          </cell>
          <cell r="BJ91">
            <v>113</v>
          </cell>
          <cell r="BK91">
            <v>130</v>
          </cell>
          <cell r="BL91">
            <v>139</v>
          </cell>
          <cell r="BM91">
            <v>143</v>
          </cell>
          <cell r="BN91">
            <v>126</v>
          </cell>
          <cell r="BO91">
            <v>126</v>
          </cell>
          <cell r="BP91">
            <v>126</v>
          </cell>
          <cell r="BQ91">
            <v>152</v>
          </cell>
          <cell r="BR91">
            <v>150</v>
          </cell>
          <cell r="BS91">
            <v>129</v>
          </cell>
          <cell r="BT91">
            <v>0</v>
          </cell>
          <cell r="BU91">
            <v>0</v>
          </cell>
          <cell r="CA91">
            <v>1</v>
          </cell>
        </row>
        <row r="92">
          <cell r="C92" t="str">
            <v>PPT VS5</v>
          </cell>
          <cell r="F92" t="str">
            <v>PPT VS5</v>
          </cell>
          <cell r="G92" t="str">
            <v>VS5 TOTAL</v>
          </cell>
          <cell r="H92" t="str">
            <v>-</v>
          </cell>
          <cell r="I92" t="str">
            <v>-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-</v>
          </cell>
          <cell r="N92" t="str">
            <v>-</v>
          </cell>
          <cell r="O92" t="str">
            <v>-</v>
          </cell>
          <cell r="P92">
            <v>308</v>
          </cell>
          <cell r="Q92">
            <v>71</v>
          </cell>
          <cell r="R92">
            <v>0</v>
          </cell>
          <cell r="S92">
            <v>71</v>
          </cell>
          <cell r="T92">
            <v>37</v>
          </cell>
          <cell r="U92">
            <v>0</v>
          </cell>
          <cell r="V92">
            <v>37</v>
          </cell>
          <cell r="W92">
            <v>0</v>
          </cell>
          <cell r="X92">
            <v>111</v>
          </cell>
          <cell r="Y92">
            <v>0</v>
          </cell>
          <cell r="Z92">
            <v>0</v>
          </cell>
          <cell r="AA92">
            <v>0</v>
          </cell>
          <cell r="AB92">
            <v>100</v>
          </cell>
          <cell r="AC92">
            <v>200</v>
          </cell>
          <cell r="AD92">
            <v>91</v>
          </cell>
          <cell r="AE92">
            <v>65</v>
          </cell>
          <cell r="AF92">
            <v>154</v>
          </cell>
          <cell r="AG92">
            <v>91</v>
          </cell>
          <cell r="AH92">
            <v>78</v>
          </cell>
          <cell r="AI92">
            <v>26</v>
          </cell>
          <cell r="AJ92">
            <v>0</v>
          </cell>
          <cell r="AK92">
            <v>78</v>
          </cell>
          <cell r="AL92">
            <v>786</v>
          </cell>
          <cell r="AM92">
            <v>600</v>
          </cell>
          <cell r="AN92">
            <v>333</v>
          </cell>
          <cell r="AO92">
            <v>133</v>
          </cell>
          <cell r="AP92">
            <v>467</v>
          </cell>
          <cell r="AQ92">
            <v>625</v>
          </cell>
          <cell r="AR92">
            <v>625</v>
          </cell>
          <cell r="AS92">
            <v>688</v>
          </cell>
          <cell r="AT92">
            <v>688</v>
          </cell>
          <cell r="AU92">
            <v>688</v>
          </cell>
          <cell r="AV92">
            <v>750</v>
          </cell>
          <cell r="AW92">
            <v>750</v>
          </cell>
          <cell r="AX92">
            <v>625</v>
          </cell>
          <cell r="AY92">
            <v>563</v>
          </cell>
          <cell r="AZ92">
            <v>563</v>
          </cell>
          <cell r="BA92">
            <v>563</v>
          </cell>
          <cell r="BB92">
            <v>563</v>
          </cell>
          <cell r="BC92">
            <v>563</v>
          </cell>
          <cell r="BD92">
            <v>563</v>
          </cell>
          <cell r="BE92">
            <v>688</v>
          </cell>
          <cell r="BF92">
            <v>688</v>
          </cell>
          <cell r="BG92">
            <v>688</v>
          </cell>
          <cell r="BH92">
            <v>688</v>
          </cell>
          <cell r="BI92">
            <v>688</v>
          </cell>
          <cell r="BJ92">
            <v>625</v>
          </cell>
          <cell r="BK92">
            <v>625</v>
          </cell>
          <cell r="BL92">
            <v>625</v>
          </cell>
          <cell r="BM92">
            <v>688</v>
          </cell>
          <cell r="BN92">
            <v>688</v>
          </cell>
          <cell r="BO92">
            <v>688</v>
          </cell>
          <cell r="BP92">
            <v>688</v>
          </cell>
          <cell r="BQ92">
            <v>450</v>
          </cell>
          <cell r="BR92">
            <v>450</v>
          </cell>
          <cell r="BS92">
            <v>417</v>
          </cell>
          <cell r="BT92">
            <v>0</v>
          </cell>
          <cell r="BU92">
            <v>0</v>
          </cell>
          <cell r="CA92">
            <v>1</v>
          </cell>
        </row>
        <row r="93">
          <cell r="C93" t="str">
            <v>Wartość LB VS3 $</v>
          </cell>
          <cell r="D93" t="str">
            <v/>
          </cell>
          <cell r="F93" t="str">
            <v>Value LB VS3 $</v>
          </cell>
          <cell r="G93" t="str">
            <v>VS3 TOTAL</v>
          </cell>
          <cell r="H93">
            <v>23402</v>
          </cell>
          <cell r="I93">
            <v>60076</v>
          </cell>
          <cell r="J93">
            <v>74676</v>
          </cell>
          <cell r="K93">
            <v>39746</v>
          </cell>
          <cell r="L93">
            <v>43037</v>
          </cell>
          <cell r="M93">
            <v>64263</v>
          </cell>
          <cell r="N93">
            <v>45875</v>
          </cell>
          <cell r="O93">
            <v>126486</v>
          </cell>
          <cell r="P93">
            <v>94644</v>
          </cell>
          <cell r="Q93">
            <v>45356</v>
          </cell>
          <cell r="R93">
            <v>30307</v>
          </cell>
          <cell r="S93">
            <v>49019</v>
          </cell>
          <cell r="T93">
            <v>60264</v>
          </cell>
          <cell r="U93">
            <v>83713</v>
          </cell>
          <cell r="V93">
            <v>61809</v>
          </cell>
          <cell r="W93">
            <v>22575</v>
          </cell>
          <cell r="X93">
            <v>32292</v>
          </cell>
          <cell r="Y93">
            <v>29994</v>
          </cell>
          <cell r="Z93">
            <v>12959</v>
          </cell>
          <cell r="AA93">
            <v>29314</v>
          </cell>
          <cell r="AB93">
            <v>93041</v>
          </cell>
          <cell r="AC93">
            <v>26905</v>
          </cell>
          <cell r="AD93">
            <v>23659</v>
          </cell>
          <cell r="AE93">
            <v>24460</v>
          </cell>
          <cell r="AF93">
            <v>153345</v>
          </cell>
          <cell r="AG93">
            <v>29659</v>
          </cell>
          <cell r="AH93">
            <v>53273</v>
          </cell>
          <cell r="AI93">
            <v>20806</v>
          </cell>
          <cell r="AJ93">
            <v>90561</v>
          </cell>
          <cell r="AK93">
            <v>44323</v>
          </cell>
          <cell r="AL93">
            <v>64788.39999999998</v>
          </cell>
          <cell r="AM93">
            <v>62646.19999999999</v>
          </cell>
          <cell r="AN93">
            <v>69601</v>
          </cell>
          <cell r="AO93">
            <v>103583.70999999998</v>
          </cell>
          <cell r="AP93">
            <v>65522</v>
          </cell>
          <cell r="AQ93">
            <v>35655.550000000003</v>
          </cell>
          <cell r="AR93">
            <v>35655.550000000003</v>
          </cell>
          <cell r="AS93">
            <v>38820.759999999995</v>
          </cell>
          <cell r="AT93">
            <v>38820.759999999995</v>
          </cell>
          <cell r="AU93">
            <v>38820.759999999995</v>
          </cell>
          <cell r="AV93">
            <v>66690.960000000006</v>
          </cell>
          <cell r="AW93">
            <v>65261.10000000002</v>
          </cell>
          <cell r="AX93">
            <v>73342.070000000022</v>
          </cell>
          <cell r="AY93">
            <v>76777</v>
          </cell>
          <cell r="AZ93">
            <v>65828.39</v>
          </cell>
          <cell r="BA93">
            <v>65828.39</v>
          </cell>
          <cell r="BB93">
            <v>65828.39</v>
          </cell>
          <cell r="BC93">
            <v>84469.530000000013</v>
          </cell>
          <cell r="BD93">
            <v>86791.739999999947</v>
          </cell>
          <cell r="BE93">
            <v>87389.539999999964</v>
          </cell>
          <cell r="BF93">
            <v>105709.80999999998</v>
          </cell>
          <cell r="BG93">
            <v>103889.81000000003</v>
          </cell>
          <cell r="BH93">
            <v>103889.81000000003</v>
          </cell>
          <cell r="BI93">
            <v>103889.81000000003</v>
          </cell>
          <cell r="BJ93">
            <v>105125.41000000003</v>
          </cell>
          <cell r="BK93">
            <v>108445.80000000002</v>
          </cell>
          <cell r="BL93">
            <v>105668.25000000003</v>
          </cell>
          <cell r="BM93">
            <v>106539.13000000002</v>
          </cell>
          <cell r="BN93">
            <v>98357</v>
          </cell>
          <cell r="BO93">
            <v>98357</v>
          </cell>
          <cell r="BP93">
            <v>98357</v>
          </cell>
          <cell r="BQ93">
            <v>106924</v>
          </cell>
          <cell r="BR93">
            <v>108486</v>
          </cell>
          <cell r="BS93">
            <v>106210</v>
          </cell>
          <cell r="BT93">
            <v>0</v>
          </cell>
          <cell r="BU93">
            <v>0</v>
          </cell>
          <cell r="CA93">
            <v>1</v>
          </cell>
        </row>
        <row r="94">
          <cell r="C94" t="str">
            <v>Wartość LB VS5 $</v>
          </cell>
          <cell r="F94" t="str">
            <v>Value LB VS5 $</v>
          </cell>
          <cell r="G94" t="str">
            <v>VS5 TOTAL</v>
          </cell>
          <cell r="H94" t="str">
            <v>-</v>
          </cell>
          <cell r="I94" t="str">
            <v>-</v>
          </cell>
          <cell r="J94" t="str">
            <v>-</v>
          </cell>
          <cell r="K94" t="str">
            <v>-</v>
          </cell>
          <cell r="L94" t="str">
            <v>-</v>
          </cell>
          <cell r="M94" t="str">
            <v>-</v>
          </cell>
          <cell r="N94" t="str">
            <v>-</v>
          </cell>
          <cell r="O94" t="str">
            <v>-</v>
          </cell>
          <cell r="P94">
            <v>6231</v>
          </cell>
          <cell r="Q94">
            <v>696</v>
          </cell>
          <cell r="R94">
            <v>247</v>
          </cell>
          <cell r="S94">
            <v>0</v>
          </cell>
          <cell r="T94">
            <v>2069</v>
          </cell>
          <cell r="U94">
            <v>1126</v>
          </cell>
          <cell r="V94">
            <v>11613</v>
          </cell>
          <cell r="W94">
            <v>0</v>
          </cell>
          <cell r="X94">
            <v>1582</v>
          </cell>
          <cell r="Y94">
            <v>2229</v>
          </cell>
          <cell r="Z94">
            <v>10319</v>
          </cell>
          <cell r="AA94">
            <v>11275</v>
          </cell>
          <cell r="AB94">
            <v>7745</v>
          </cell>
          <cell r="AC94">
            <v>4996</v>
          </cell>
          <cell r="AD94">
            <v>3122</v>
          </cell>
          <cell r="AE94">
            <v>2296</v>
          </cell>
          <cell r="AF94">
            <v>28510</v>
          </cell>
          <cell r="AG94">
            <v>15929</v>
          </cell>
          <cell r="AH94">
            <v>34407</v>
          </cell>
          <cell r="AI94">
            <v>14409</v>
          </cell>
          <cell r="AJ94">
            <v>39765</v>
          </cell>
          <cell r="AK94">
            <v>2129</v>
          </cell>
          <cell r="AL94">
            <v>4995.58</v>
          </cell>
          <cell r="AM94">
            <v>9737.909999999998</v>
          </cell>
          <cell r="AN94">
            <v>30447</v>
          </cell>
          <cell r="AO94">
            <v>19455.159999999996</v>
          </cell>
          <cell r="AP94">
            <v>33256</v>
          </cell>
          <cell r="AQ94">
            <v>70069.880000000019</v>
          </cell>
          <cell r="AR94">
            <v>70069.880000000019</v>
          </cell>
          <cell r="AS94">
            <v>85051.139999999956</v>
          </cell>
          <cell r="AT94">
            <v>85051.139999999956</v>
          </cell>
          <cell r="AU94">
            <v>85051.139999999956</v>
          </cell>
          <cell r="AV94">
            <v>95915.990000000049</v>
          </cell>
          <cell r="AW94">
            <v>96805.590000000084</v>
          </cell>
          <cell r="AX94">
            <v>99255.060000000129</v>
          </cell>
          <cell r="AY94">
            <v>91081</v>
          </cell>
          <cell r="AZ94">
            <v>85601.010000000009</v>
          </cell>
          <cell r="BA94">
            <v>85601.010000000009</v>
          </cell>
          <cell r="BB94">
            <v>85601.010000000009</v>
          </cell>
          <cell r="BC94">
            <v>79677.520000000019</v>
          </cell>
          <cell r="BD94">
            <v>78174.380000000019</v>
          </cell>
          <cell r="BE94">
            <v>85039.989999999918</v>
          </cell>
          <cell r="BF94">
            <v>87829.489999999947</v>
          </cell>
          <cell r="BG94">
            <v>79996.76999999996</v>
          </cell>
          <cell r="BH94">
            <v>79996.76999999996</v>
          </cell>
          <cell r="BI94">
            <v>79996.76999999996</v>
          </cell>
          <cell r="BJ94">
            <v>66488.180000000051</v>
          </cell>
          <cell r="BK94">
            <v>63088.06000000007</v>
          </cell>
          <cell r="BL94">
            <v>57019.14000000005</v>
          </cell>
          <cell r="BM94">
            <v>57083.53000000005</v>
          </cell>
          <cell r="BN94">
            <v>50668</v>
          </cell>
          <cell r="BO94">
            <v>50668</v>
          </cell>
          <cell r="BP94">
            <v>50668</v>
          </cell>
          <cell r="BQ94">
            <v>49767</v>
          </cell>
          <cell r="BR94">
            <v>59602</v>
          </cell>
          <cell r="BS94">
            <v>60164</v>
          </cell>
          <cell r="BT94">
            <v>0</v>
          </cell>
          <cell r="BU94">
            <v>0</v>
          </cell>
          <cell r="CA94">
            <v>1</v>
          </cell>
        </row>
        <row r="95">
          <cell r="C95" t="str">
            <v>Wartość LB VS3 (dni)</v>
          </cell>
          <cell r="F95" t="str">
            <v>LB in days VS3</v>
          </cell>
          <cell r="G95" t="str">
            <v>VS3 TOTAL</v>
          </cell>
          <cell r="H95">
            <v>0.9</v>
          </cell>
          <cell r="I95">
            <v>1.4</v>
          </cell>
          <cell r="J95">
            <v>1.5</v>
          </cell>
          <cell r="K95">
            <v>0.8</v>
          </cell>
          <cell r="L95">
            <v>0.8</v>
          </cell>
          <cell r="M95">
            <v>1.4</v>
          </cell>
          <cell r="N95">
            <v>0.9</v>
          </cell>
          <cell r="O95">
            <v>2.5</v>
          </cell>
          <cell r="P95">
            <v>2</v>
          </cell>
          <cell r="Q95">
            <v>1</v>
          </cell>
          <cell r="R95">
            <v>1</v>
          </cell>
          <cell r="S95">
            <v>1.6</v>
          </cell>
          <cell r="T95">
            <v>1.8</v>
          </cell>
          <cell r="U95">
            <v>2.5</v>
          </cell>
          <cell r="V95">
            <v>1.7</v>
          </cell>
          <cell r="W95">
            <v>0.8</v>
          </cell>
          <cell r="X95">
            <v>0.8</v>
          </cell>
          <cell r="Y95">
            <v>0.9</v>
          </cell>
          <cell r="Z95">
            <v>0.4</v>
          </cell>
          <cell r="AA95">
            <v>0.9</v>
          </cell>
          <cell r="AB95">
            <v>3.1</v>
          </cell>
          <cell r="AC95">
            <v>0.8</v>
          </cell>
          <cell r="AD95">
            <v>0.6</v>
          </cell>
          <cell r="AE95">
            <v>0.9</v>
          </cell>
          <cell r="AF95">
            <v>0.5</v>
          </cell>
          <cell r="AG95">
            <v>0.9</v>
          </cell>
          <cell r="AH95">
            <v>1.6</v>
          </cell>
          <cell r="AI95">
            <v>0.7</v>
          </cell>
          <cell r="AJ95">
            <v>2.9</v>
          </cell>
          <cell r="AK95">
            <v>1.4</v>
          </cell>
          <cell r="AL95">
            <v>1.8</v>
          </cell>
          <cell r="AM95">
            <v>1.7</v>
          </cell>
          <cell r="AN95">
            <v>1.8</v>
          </cell>
          <cell r="AO95">
            <v>2.7</v>
          </cell>
          <cell r="AP95">
            <v>1.9</v>
          </cell>
          <cell r="AQ95">
            <v>1.2</v>
          </cell>
          <cell r="AR95">
            <v>1.2</v>
          </cell>
          <cell r="AS95">
            <v>1.2</v>
          </cell>
          <cell r="AT95">
            <v>1.2</v>
          </cell>
          <cell r="AU95">
            <v>1.2</v>
          </cell>
          <cell r="AV95">
            <v>2</v>
          </cell>
          <cell r="AW95">
            <v>1.9</v>
          </cell>
          <cell r="AX95">
            <v>2.2000000000000002</v>
          </cell>
          <cell r="AY95">
            <v>2.2999999999999998</v>
          </cell>
          <cell r="AZ95">
            <v>2</v>
          </cell>
          <cell r="BA95">
            <v>2</v>
          </cell>
          <cell r="BB95">
            <v>2</v>
          </cell>
          <cell r="BC95">
            <v>2.5</v>
          </cell>
          <cell r="BD95">
            <v>2.6</v>
          </cell>
          <cell r="BE95">
            <v>2.6</v>
          </cell>
          <cell r="BF95">
            <v>3.1</v>
          </cell>
          <cell r="BG95">
            <v>3.1</v>
          </cell>
          <cell r="BH95">
            <v>3.1</v>
          </cell>
          <cell r="BI95">
            <v>3.1</v>
          </cell>
          <cell r="BJ95">
            <v>3.1</v>
          </cell>
          <cell r="BK95">
            <v>3.2</v>
          </cell>
          <cell r="BL95">
            <v>3.1</v>
          </cell>
          <cell r="BM95">
            <v>3.2</v>
          </cell>
          <cell r="BN95">
            <v>2.9</v>
          </cell>
          <cell r="BO95">
            <v>2.9</v>
          </cell>
          <cell r="BP95">
            <v>2.9</v>
          </cell>
          <cell r="BQ95">
            <v>3.2</v>
          </cell>
          <cell r="BR95">
            <v>3.2</v>
          </cell>
          <cell r="BS95">
            <v>3.1</v>
          </cell>
          <cell r="BT95">
            <v>0</v>
          </cell>
          <cell r="BU95">
            <v>0</v>
          </cell>
          <cell r="CA95">
            <v>1</v>
          </cell>
        </row>
        <row r="96">
          <cell r="C96" t="str">
            <v>Wartość LB VS5 (dni)</v>
          </cell>
          <cell r="F96" t="str">
            <v>LB in days VS5</v>
          </cell>
          <cell r="G96" t="str">
            <v>VS5 TOTAL</v>
          </cell>
          <cell r="H96" t="str">
            <v>-</v>
          </cell>
          <cell r="I96" t="str">
            <v>-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-</v>
          </cell>
          <cell r="N96" t="str">
            <v>-</v>
          </cell>
          <cell r="O96" t="str">
            <v>-</v>
          </cell>
          <cell r="P96">
            <v>0.3</v>
          </cell>
          <cell r="Q96">
            <v>0.1</v>
          </cell>
          <cell r="R96">
            <v>0</v>
          </cell>
          <cell r="S96">
            <v>0</v>
          </cell>
          <cell r="T96">
            <v>0.4</v>
          </cell>
          <cell r="U96">
            <v>0.1</v>
          </cell>
          <cell r="V96">
            <v>1.1000000000000001</v>
          </cell>
          <cell r="W96">
            <v>0</v>
          </cell>
          <cell r="X96">
            <v>0.2</v>
          </cell>
          <cell r="Y96">
            <v>0.2</v>
          </cell>
          <cell r="Z96">
            <v>1.2</v>
          </cell>
          <cell r="AA96">
            <v>1.2</v>
          </cell>
          <cell r="AB96">
            <v>0.8</v>
          </cell>
          <cell r="AC96">
            <v>0.5</v>
          </cell>
          <cell r="AD96">
            <v>0.3</v>
          </cell>
          <cell r="AE96">
            <v>0.2</v>
          </cell>
          <cell r="AF96">
            <v>1.6</v>
          </cell>
          <cell r="AG96">
            <v>1</v>
          </cell>
          <cell r="AH96">
            <v>1.9</v>
          </cell>
          <cell r="AI96">
            <v>0.9</v>
          </cell>
          <cell r="AJ96">
            <v>2.4</v>
          </cell>
          <cell r="AK96">
            <v>0.1</v>
          </cell>
          <cell r="AL96">
            <v>0.3</v>
          </cell>
          <cell r="AM96">
            <v>0.6</v>
          </cell>
          <cell r="AN96">
            <v>1.9</v>
          </cell>
          <cell r="AO96">
            <v>1.1000000000000001</v>
          </cell>
          <cell r="AP96">
            <v>1.7</v>
          </cell>
          <cell r="AQ96">
            <v>4.8</v>
          </cell>
          <cell r="AR96">
            <v>4.8</v>
          </cell>
          <cell r="AS96">
            <v>5.5</v>
          </cell>
          <cell r="AT96">
            <v>5.5</v>
          </cell>
          <cell r="AU96">
            <v>5.5</v>
          </cell>
          <cell r="AV96">
            <v>6.2</v>
          </cell>
          <cell r="AW96">
            <v>6.2</v>
          </cell>
          <cell r="AX96">
            <v>6.4</v>
          </cell>
          <cell r="AY96">
            <v>5.9</v>
          </cell>
          <cell r="AZ96">
            <v>5.5</v>
          </cell>
          <cell r="BA96">
            <v>5.5</v>
          </cell>
          <cell r="BB96">
            <v>5.5</v>
          </cell>
          <cell r="BC96">
            <v>5.0999999999999996</v>
          </cell>
          <cell r="BD96">
            <v>5</v>
          </cell>
          <cell r="BE96">
            <v>5.5</v>
          </cell>
          <cell r="BF96">
            <v>5.7</v>
          </cell>
          <cell r="BG96">
            <v>5.2</v>
          </cell>
          <cell r="BH96">
            <v>5.2</v>
          </cell>
          <cell r="BI96">
            <v>5.2</v>
          </cell>
          <cell r="BJ96">
            <v>4.3</v>
          </cell>
          <cell r="BK96">
            <v>4.0999999999999996</v>
          </cell>
          <cell r="BL96">
            <v>3.7</v>
          </cell>
          <cell r="BM96">
            <v>3.7</v>
          </cell>
          <cell r="BN96">
            <v>3.3</v>
          </cell>
          <cell r="BO96">
            <v>3.3</v>
          </cell>
          <cell r="BP96">
            <v>3.3</v>
          </cell>
          <cell r="BQ96">
            <v>3.2</v>
          </cell>
          <cell r="BR96">
            <v>3.8</v>
          </cell>
          <cell r="BS96">
            <v>3.9</v>
          </cell>
          <cell r="BT96">
            <v>0</v>
          </cell>
          <cell r="BU96">
            <v>0</v>
          </cell>
          <cell r="CA96">
            <v>1</v>
          </cell>
        </row>
        <row r="97">
          <cell r="C97" t="str">
            <v>Linie zaległe VS3</v>
          </cell>
          <cell r="F97" t="str">
            <v>Late lines VS3</v>
          </cell>
          <cell r="G97" t="str">
            <v>VS3 TOTAL</v>
          </cell>
          <cell r="H97">
            <v>74</v>
          </cell>
          <cell r="I97">
            <v>211</v>
          </cell>
          <cell r="J97">
            <v>236</v>
          </cell>
          <cell r="K97">
            <v>68</v>
          </cell>
          <cell r="L97">
            <v>159</v>
          </cell>
          <cell r="M97">
            <v>216</v>
          </cell>
          <cell r="N97">
            <v>95</v>
          </cell>
          <cell r="O97">
            <v>291</v>
          </cell>
          <cell r="P97">
            <v>164</v>
          </cell>
          <cell r="Q97">
            <v>143</v>
          </cell>
          <cell r="R97">
            <v>128</v>
          </cell>
          <cell r="S97">
            <v>222</v>
          </cell>
          <cell r="T97">
            <v>175</v>
          </cell>
          <cell r="U97">
            <v>128</v>
          </cell>
          <cell r="V97">
            <v>126</v>
          </cell>
          <cell r="W97">
            <v>55</v>
          </cell>
          <cell r="X97">
            <v>77</v>
          </cell>
          <cell r="Y97">
            <v>125</v>
          </cell>
          <cell r="Z97">
            <v>94</v>
          </cell>
          <cell r="AA97">
            <v>108</v>
          </cell>
          <cell r="AB97">
            <v>186</v>
          </cell>
          <cell r="AC97">
            <v>164</v>
          </cell>
          <cell r="AD97">
            <v>113</v>
          </cell>
          <cell r="AE97">
            <v>83</v>
          </cell>
          <cell r="AF97">
            <v>113</v>
          </cell>
          <cell r="AG97">
            <v>114</v>
          </cell>
          <cell r="AH97">
            <v>167</v>
          </cell>
          <cell r="AI97">
            <v>148</v>
          </cell>
          <cell r="AJ97">
            <v>125</v>
          </cell>
          <cell r="AK97">
            <v>146</v>
          </cell>
          <cell r="AL97">
            <v>160</v>
          </cell>
          <cell r="AM97">
            <v>211</v>
          </cell>
          <cell r="AN97">
            <v>201</v>
          </cell>
          <cell r="AO97">
            <v>262</v>
          </cell>
          <cell r="AP97">
            <v>240</v>
          </cell>
          <cell r="AQ97">
            <v>175</v>
          </cell>
          <cell r="AR97">
            <v>175</v>
          </cell>
          <cell r="AS97">
            <v>194</v>
          </cell>
          <cell r="AT97">
            <v>194</v>
          </cell>
          <cell r="AU97">
            <v>194</v>
          </cell>
          <cell r="AV97">
            <v>229</v>
          </cell>
          <cell r="AW97">
            <v>221</v>
          </cell>
          <cell r="AX97">
            <v>234</v>
          </cell>
          <cell r="AY97">
            <v>227</v>
          </cell>
          <cell r="AZ97">
            <v>229</v>
          </cell>
          <cell r="BA97">
            <v>229</v>
          </cell>
          <cell r="BB97">
            <v>229</v>
          </cell>
          <cell r="BC97">
            <v>204</v>
          </cell>
          <cell r="BD97">
            <v>198</v>
          </cell>
          <cell r="BE97">
            <v>223</v>
          </cell>
          <cell r="BF97">
            <v>262</v>
          </cell>
          <cell r="BG97">
            <v>250</v>
          </cell>
          <cell r="BH97">
            <v>250</v>
          </cell>
          <cell r="BI97">
            <v>250</v>
          </cell>
          <cell r="BJ97">
            <v>224</v>
          </cell>
          <cell r="BK97">
            <v>240</v>
          </cell>
          <cell r="BL97">
            <v>246</v>
          </cell>
          <cell r="BM97">
            <v>279</v>
          </cell>
          <cell r="BN97">
            <v>285</v>
          </cell>
          <cell r="BO97">
            <v>285</v>
          </cell>
          <cell r="BP97">
            <v>285</v>
          </cell>
          <cell r="BQ97">
            <v>259</v>
          </cell>
          <cell r="BR97">
            <v>277</v>
          </cell>
          <cell r="BS97">
            <v>272</v>
          </cell>
          <cell r="BT97">
            <v>0</v>
          </cell>
          <cell r="BU97">
            <v>0</v>
          </cell>
          <cell r="CA97">
            <v>1</v>
          </cell>
        </row>
        <row r="98">
          <cell r="C98" t="str">
            <v>Linie zaległe VS5</v>
          </cell>
          <cell r="F98" t="str">
            <v>Late lines VS5</v>
          </cell>
          <cell r="G98" t="str">
            <v>VS5 TOTAL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-</v>
          </cell>
          <cell r="O98" t="str">
            <v>-</v>
          </cell>
          <cell r="P98">
            <v>77</v>
          </cell>
          <cell r="Q98">
            <v>14</v>
          </cell>
          <cell r="R98">
            <v>6</v>
          </cell>
          <cell r="S98">
            <v>2</v>
          </cell>
          <cell r="T98">
            <v>8</v>
          </cell>
          <cell r="U98">
            <v>7</v>
          </cell>
          <cell r="V98">
            <v>14</v>
          </cell>
          <cell r="W98">
            <v>0</v>
          </cell>
          <cell r="X98">
            <v>19</v>
          </cell>
          <cell r="Y98">
            <v>3</v>
          </cell>
          <cell r="Z98">
            <v>11</v>
          </cell>
          <cell r="AA98">
            <v>16</v>
          </cell>
          <cell r="AB98">
            <v>25</v>
          </cell>
          <cell r="AC98">
            <v>15</v>
          </cell>
          <cell r="AD98">
            <v>21</v>
          </cell>
          <cell r="AE98">
            <v>22</v>
          </cell>
          <cell r="AF98">
            <v>151</v>
          </cell>
          <cell r="AG98">
            <v>36</v>
          </cell>
          <cell r="AH98">
            <v>72</v>
          </cell>
          <cell r="AI98">
            <v>43</v>
          </cell>
          <cell r="AJ98">
            <v>62</v>
          </cell>
          <cell r="AK98">
            <v>24</v>
          </cell>
          <cell r="AL98">
            <v>71</v>
          </cell>
          <cell r="AM98">
            <v>77</v>
          </cell>
          <cell r="AN98">
            <v>105</v>
          </cell>
          <cell r="AO98">
            <v>150</v>
          </cell>
          <cell r="AP98">
            <v>229</v>
          </cell>
          <cell r="AQ98">
            <v>404</v>
          </cell>
          <cell r="AR98">
            <v>404</v>
          </cell>
          <cell r="AS98">
            <v>448</v>
          </cell>
          <cell r="AT98">
            <v>448</v>
          </cell>
          <cell r="AU98">
            <v>448</v>
          </cell>
          <cell r="AV98">
            <v>465</v>
          </cell>
          <cell r="AW98">
            <v>484</v>
          </cell>
          <cell r="AX98">
            <v>509</v>
          </cell>
          <cell r="AY98">
            <v>493</v>
          </cell>
          <cell r="AZ98">
            <v>487</v>
          </cell>
          <cell r="BA98">
            <v>487</v>
          </cell>
          <cell r="BB98">
            <v>487</v>
          </cell>
          <cell r="BC98">
            <v>473</v>
          </cell>
          <cell r="BD98">
            <v>481</v>
          </cell>
          <cell r="BE98">
            <v>479</v>
          </cell>
          <cell r="BF98">
            <v>514</v>
          </cell>
          <cell r="BG98">
            <v>480</v>
          </cell>
          <cell r="BH98">
            <v>480</v>
          </cell>
          <cell r="BI98">
            <v>480</v>
          </cell>
          <cell r="BJ98">
            <v>373</v>
          </cell>
          <cell r="BK98">
            <v>308</v>
          </cell>
          <cell r="BL98">
            <v>269</v>
          </cell>
          <cell r="BM98">
            <v>276</v>
          </cell>
          <cell r="BN98">
            <v>305</v>
          </cell>
          <cell r="BO98">
            <v>305</v>
          </cell>
          <cell r="BP98">
            <v>305</v>
          </cell>
          <cell r="BQ98">
            <v>304</v>
          </cell>
          <cell r="BR98">
            <v>339</v>
          </cell>
          <cell r="BS98">
            <v>347</v>
          </cell>
          <cell r="BT98">
            <v>0</v>
          </cell>
          <cell r="BU98">
            <v>0</v>
          </cell>
          <cell r="CA98">
            <v>1</v>
          </cell>
        </row>
        <row r="99">
          <cell r="C99" t="str">
            <v>Najstarsze zamówienie VS3 (dni)</v>
          </cell>
          <cell r="D99" t="str">
            <v/>
          </cell>
          <cell r="F99" t="str">
            <v>Oldest order</v>
          </cell>
          <cell r="G99" t="str">
            <v>VS3 TOTAL</v>
          </cell>
          <cell r="H99">
            <v>33</v>
          </cell>
          <cell r="I99">
            <v>44</v>
          </cell>
          <cell r="J99">
            <v>45</v>
          </cell>
          <cell r="K99">
            <v>48</v>
          </cell>
          <cell r="L99">
            <v>43</v>
          </cell>
          <cell r="M99">
            <v>54</v>
          </cell>
          <cell r="N99">
            <v>29</v>
          </cell>
          <cell r="O99">
            <v>-31</v>
          </cell>
          <cell r="P99">
            <v>-40</v>
          </cell>
          <cell r="Q99">
            <v>-35</v>
          </cell>
          <cell r="R99">
            <v>38</v>
          </cell>
          <cell r="S99">
            <v>64</v>
          </cell>
          <cell r="T99">
            <v>36</v>
          </cell>
          <cell r="U99">
            <v>65</v>
          </cell>
          <cell r="V99">
            <v>49</v>
          </cell>
          <cell r="W99">
            <v>79</v>
          </cell>
          <cell r="X99">
            <v>25</v>
          </cell>
          <cell r="Y99">
            <v>34</v>
          </cell>
          <cell r="Z99">
            <v>24</v>
          </cell>
          <cell r="AA99">
            <v>30</v>
          </cell>
          <cell r="AB99">
            <v>36</v>
          </cell>
          <cell r="AC99">
            <v>52</v>
          </cell>
          <cell r="AD99">
            <v>19</v>
          </cell>
          <cell r="AE99">
            <v>24</v>
          </cell>
          <cell r="AF99">
            <v>32</v>
          </cell>
          <cell r="AG99">
            <v>36</v>
          </cell>
          <cell r="AH99">
            <v>44</v>
          </cell>
          <cell r="AI99">
            <v>41</v>
          </cell>
          <cell r="AJ99">
            <v>29</v>
          </cell>
          <cell r="AK99">
            <v>30</v>
          </cell>
          <cell r="AL99">
            <v>37</v>
          </cell>
          <cell r="AM99">
            <v>54</v>
          </cell>
          <cell r="AN99">
            <v>42</v>
          </cell>
          <cell r="AO99">
            <v>71</v>
          </cell>
          <cell r="AP99">
            <v>69</v>
          </cell>
          <cell r="AQ99">
            <v>29</v>
          </cell>
          <cell r="AR99">
            <v>29</v>
          </cell>
          <cell r="AS99">
            <v>30</v>
          </cell>
          <cell r="AT99">
            <v>31</v>
          </cell>
          <cell r="AU99">
            <v>32</v>
          </cell>
          <cell r="AV99">
            <v>33</v>
          </cell>
          <cell r="AW99">
            <v>34</v>
          </cell>
          <cell r="AX99">
            <v>35</v>
          </cell>
          <cell r="AY99">
            <v>36</v>
          </cell>
          <cell r="AZ99">
            <v>37</v>
          </cell>
          <cell r="BA99">
            <v>38</v>
          </cell>
          <cell r="BB99">
            <v>39</v>
          </cell>
          <cell r="BC99">
            <v>40</v>
          </cell>
          <cell r="BD99">
            <v>41</v>
          </cell>
          <cell r="BE99">
            <v>42</v>
          </cell>
          <cell r="BF99">
            <v>43</v>
          </cell>
          <cell r="BG99">
            <v>43</v>
          </cell>
          <cell r="BH99">
            <v>44</v>
          </cell>
          <cell r="BI99">
            <v>45</v>
          </cell>
          <cell r="BJ99">
            <v>46</v>
          </cell>
          <cell r="BK99">
            <v>47</v>
          </cell>
          <cell r="BL99">
            <v>48</v>
          </cell>
          <cell r="BM99">
            <v>49</v>
          </cell>
          <cell r="BN99">
            <v>47</v>
          </cell>
          <cell r="BO99">
            <v>47</v>
          </cell>
          <cell r="BP99">
            <v>47</v>
          </cell>
          <cell r="BQ99">
            <v>48</v>
          </cell>
          <cell r="BR99">
            <v>49</v>
          </cell>
          <cell r="BS99">
            <v>50</v>
          </cell>
          <cell r="BT99">
            <v>0</v>
          </cell>
          <cell r="BU99">
            <v>0</v>
          </cell>
          <cell r="CA99">
            <v>1</v>
          </cell>
        </row>
        <row r="100">
          <cell r="C100" t="str">
            <v>Najstarsze zamówienie VS5 (dni)</v>
          </cell>
          <cell r="D100" t="str">
            <v/>
          </cell>
          <cell r="F100" t="str">
            <v>Oldest order</v>
          </cell>
          <cell r="G100" t="str">
            <v>VS5 TOTAL</v>
          </cell>
          <cell r="H100">
            <v>33</v>
          </cell>
          <cell r="I100">
            <v>44</v>
          </cell>
          <cell r="J100">
            <v>45</v>
          </cell>
          <cell r="K100">
            <v>48</v>
          </cell>
          <cell r="L100">
            <v>43</v>
          </cell>
          <cell r="M100" t="str">
            <v>-</v>
          </cell>
          <cell r="N100" t="str">
            <v>-</v>
          </cell>
          <cell r="O100" t="str">
            <v>-</v>
          </cell>
          <cell r="P100">
            <v>-38</v>
          </cell>
          <cell r="Q100">
            <v>-18</v>
          </cell>
          <cell r="R100">
            <v>7</v>
          </cell>
          <cell r="S100">
            <v>4</v>
          </cell>
          <cell r="T100">
            <v>8</v>
          </cell>
          <cell r="U100">
            <v>17</v>
          </cell>
          <cell r="V100">
            <v>18</v>
          </cell>
          <cell r="W100">
            <v>0</v>
          </cell>
          <cell r="X100">
            <v>25</v>
          </cell>
          <cell r="Y100">
            <v>7</v>
          </cell>
          <cell r="Z100">
            <v>44</v>
          </cell>
          <cell r="AA100">
            <v>22</v>
          </cell>
          <cell r="AB100">
            <v>26</v>
          </cell>
          <cell r="AC100">
            <v>10</v>
          </cell>
          <cell r="AD100">
            <v>10</v>
          </cell>
          <cell r="AE100">
            <v>10</v>
          </cell>
          <cell r="AF100">
            <v>38</v>
          </cell>
          <cell r="AG100">
            <v>36</v>
          </cell>
          <cell r="AH100">
            <v>65</v>
          </cell>
          <cell r="AI100">
            <v>20</v>
          </cell>
          <cell r="AJ100">
            <v>30</v>
          </cell>
          <cell r="AK100">
            <v>21</v>
          </cell>
          <cell r="AL100">
            <v>17</v>
          </cell>
          <cell r="AM100">
            <v>20</v>
          </cell>
          <cell r="AN100">
            <v>38</v>
          </cell>
          <cell r="AO100">
            <v>39</v>
          </cell>
          <cell r="AP100">
            <v>41</v>
          </cell>
          <cell r="AQ100">
            <v>57</v>
          </cell>
          <cell r="AR100">
            <v>57</v>
          </cell>
          <cell r="AS100">
            <v>58</v>
          </cell>
          <cell r="AT100">
            <v>59</v>
          </cell>
          <cell r="AU100">
            <v>60</v>
          </cell>
          <cell r="AV100">
            <v>61</v>
          </cell>
          <cell r="AW100">
            <v>62</v>
          </cell>
          <cell r="AX100">
            <v>42</v>
          </cell>
          <cell r="AY100">
            <v>39</v>
          </cell>
          <cell r="AZ100">
            <v>40</v>
          </cell>
          <cell r="BA100">
            <v>41</v>
          </cell>
          <cell r="BB100">
            <v>42</v>
          </cell>
          <cell r="BC100">
            <v>42</v>
          </cell>
          <cell r="BD100">
            <v>43</v>
          </cell>
          <cell r="BE100">
            <v>44</v>
          </cell>
          <cell r="BF100">
            <v>45</v>
          </cell>
          <cell r="BG100">
            <v>43</v>
          </cell>
          <cell r="BH100">
            <v>44</v>
          </cell>
          <cell r="BI100">
            <v>45</v>
          </cell>
          <cell r="BJ100">
            <v>46</v>
          </cell>
          <cell r="BK100">
            <v>47</v>
          </cell>
          <cell r="BL100">
            <v>48</v>
          </cell>
          <cell r="BM100">
            <v>49</v>
          </cell>
          <cell r="BN100">
            <v>52</v>
          </cell>
          <cell r="BO100">
            <v>52</v>
          </cell>
          <cell r="BP100">
            <v>52</v>
          </cell>
          <cell r="BQ100">
            <v>53</v>
          </cell>
          <cell r="BR100">
            <v>54</v>
          </cell>
          <cell r="BS100">
            <v>55</v>
          </cell>
          <cell r="BT100">
            <v>0</v>
          </cell>
          <cell r="BU100">
            <v>0</v>
          </cell>
          <cell r="CA100">
            <v>1</v>
          </cell>
        </row>
        <row r="101">
          <cell r="D101" t="str">
            <v/>
          </cell>
          <cell r="CA101">
            <v>2</v>
          </cell>
        </row>
        <row r="102">
          <cell r="A102" t="str">
            <v>VS 4</v>
          </cell>
          <cell r="B102" t="str">
            <v>Zespół 8</v>
          </cell>
          <cell r="C102" t="str">
            <v>Ilość  wyprodukowana razem</v>
          </cell>
          <cell r="D102" t="str">
            <v>VS SIE SAE-CNC STRAIGHT&amp;SHAPES</v>
          </cell>
          <cell r="E102" t="str">
            <v>Team 8</v>
          </cell>
          <cell r="F102" t="str">
            <v>machining output</v>
          </cell>
          <cell r="G102" t="str">
            <v>VS4_08</v>
          </cell>
          <cell r="H102">
            <v>103360</v>
          </cell>
          <cell r="I102">
            <v>99533</v>
          </cell>
          <cell r="J102">
            <v>84038</v>
          </cell>
          <cell r="K102">
            <v>80766</v>
          </cell>
          <cell r="L102">
            <v>88152</v>
          </cell>
          <cell r="M102">
            <v>90788</v>
          </cell>
          <cell r="N102">
            <v>90441</v>
          </cell>
          <cell r="O102">
            <v>73198</v>
          </cell>
          <cell r="P102">
            <v>82520</v>
          </cell>
          <cell r="Q102">
            <v>87038</v>
          </cell>
          <cell r="R102">
            <v>88049</v>
          </cell>
          <cell r="S102">
            <v>69747</v>
          </cell>
          <cell r="T102">
            <v>82162</v>
          </cell>
          <cell r="U102">
            <v>73035</v>
          </cell>
          <cell r="V102">
            <v>81928</v>
          </cell>
          <cell r="W102">
            <v>69405</v>
          </cell>
          <cell r="X102">
            <v>64427</v>
          </cell>
          <cell r="Y102">
            <v>77993</v>
          </cell>
          <cell r="Z102">
            <v>80807</v>
          </cell>
          <cell r="AA102">
            <v>82890</v>
          </cell>
          <cell r="AB102">
            <v>86474</v>
          </cell>
          <cell r="AC102">
            <v>86936</v>
          </cell>
          <cell r="AD102">
            <v>77542</v>
          </cell>
          <cell r="AE102">
            <v>69720</v>
          </cell>
          <cell r="AF102">
            <v>81627</v>
          </cell>
          <cell r="AG102">
            <v>97461</v>
          </cell>
          <cell r="AH102">
            <v>92440</v>
          </cell>
          <cell r="AI102">
            <v>82689</v>
          </cell>
          <cell r="AJ102">
            <v>80051</v>
          </cell>
          <cell r="AK102">
            <v>88041</v>
          </cell>
          <cell r="AL102">
            <v>114417</v>
          </cell>
          <cell r="AM102">
            <v>96096</v>
          </cell>
          <cell r="AN102">
            <v>95932</v>
          </cell>
          <cell r="AO102">
            <v>111123</v>
          </cell>
          <cell r="AP102">
            <v>115073</v>
          </cell>
          <cell r="AQ102">
            <v>105522</v>
          </cell>
          <cell r="AR102">
            <v>4644</v>
          </cell>
          <cell r="AS102">
            <v>3040</v>
          </cell>
          <cell r="AT102">
            <v>0</v>
          </cell>
          <cell r="AU102">
            <v>4099</v>
          </cell>
          <cell r="AV102">
            <v>5039</v>
          </cell>
          <cell r="AW102">
            <v>5006</v>
          </cell>
          <cell r="AX102">
            <v>4925</v>
          </cell>
          <cell r="AY102">
            <v>3931</v>
          </cell>
          <cell r="AZ102">
            <v>3561</v>
          </cell>
          <cell r="BA102">
            <v>0</v>
          </cell>
          <cell r="BB102">
            <v>5528</v>
          </cell>
          <cell r="BC102">
            <v>5171</v>
          </cell>
          <cell r="BD102">
            <v>4936</v>
          </cell>
          <cell r="BE102">
            <v>4681</v>
          </cell>
          <cell r="BF102">
            <v>3236</v>
          </cell>
          <cell r="BG102">
            <v>2730</v>
          </cell>
          <cell r="BH102">
            <v>0</v>
          </cell>
          <cell r="BI102">
            <v>4266</v>
          </cell>
          <cell r="BJ102">
            <v>3694</v>
          </cell>
          <cell r="BK102">
            <v>4258</v>
          </cell>
          <cell r="BL102">
            <v>4962</v>
          </cell>
          <cell r="BM102">
            <v>3807</v>
          </cell>
          <cell r="BN102">
            <v>2333</v>
          </cell>
          <cell r="BO102">
            <v>0</v>
          </cell>
          <cell r="BP102">
            <v>3873</v>
          </cell>
          <cell r="BQ102">
            <v>4468</v>
          </cell>
          <cell r="BW102">
            <v>92188</v>
          </cell>
          <cell r="BX102">
            <v>107552.66666666667</v>
          </cell>
          <cell r="CA102">
            <v>1</v>
          </cell>
        </row>
        <row r="103">
          <cell r="C103" t="str">
            <v>Ilość wyprodukowana - stal nierdzewna (zawory)</v>
          </cell>
          <cell r="F103" t="str">
            <v>machinning - material 1.4571</v>
          </cell>
          <cell r="H103">
            <v>11360</v>
          </cell>
          <cell r="I103">
            <v>7341</v>
          </cell>
          <cell r="J103">
            <v>5937</v>
          </cell>
          <cell r="K103">
            <v>1215</v>
          </cell>
          <cell r="L103">
            <v>933</v>
          </cell>
          <cell r="M103">
            <v>1853</v>
          </cell>
          <cell r="N103">
            <v>1238</v>
          </cell>
          <cell r="O103">
            <v>800</v>
          </cell>
          <cell r="P103">
            <v>7038</v>
          </cell>
          <cell r="Q103">
            <v>2343</v>
          </cell>
          <cell r="R103">
            <v>5576</v>
          </cell>
          <cell r="S103">
            <v>1936</v>
          </cell>
          <cell r="T103">
            <v>2835</v>
          </cell>
          <cell r="U103">
            <v>2642</v>
          </cell>
          <cell r="V103">
            <v>8301</v>
          </cell>
          <cell r="W103">
            <v>9100</v>
          </cell>
          <cell r="X103">
            <v>1674</v>
          </cell>
          <cell r="Y103">
            <v>1856</v>
          </cell>
          <cell r="Z103">
            <v>2899</v>
          </cell>
          <cell r="AA103">
            <v>4342</v>
          </cell>
          <cell r="AB103">
            <v>3185</v>
          </cell>
          <cell r="AC103">
            <v>3925</v>
          </cell>
          <cell r="AD103">
            <v>1781</v>
          </cell>
          <cell r="AE103">
            <v>2324</v>
          </cell>
          <cell r="AF103">
            <v>2633</v>
          </cell>
          <cell r="AG103">
            <v>4266</v>
          </cell>
          <cell r="AH103">
            <v>3510</v>
          </cell>
          <cell r="AI103">
            <v>2739</v>
          </cell>
          <cell r="AJ103">
            <v>3430</v>
          </cell>
          <cell r="AK103">
            <v>3085</v>
          </cell>
          <cell r="AL103">
            <v>3734</v>
          </cell>
          <cell r="AM103">
            <v>2581</v>
          </cell>
          <cell r="AN103">
            <v>3610</v>
          </cell>
          <cell r="AO103">
            <v>2927</v>
          </cell>
          <cell r="AP103">
            <v>5091</v>
          </cell>
          <cell r="AQ103">
            <v>5528</v>
          </cell>
          <cell r="AR103">
            <v>399</v>
          </cell>
          <cell r="AS103">
            <v>96</v>
          </cell>
          <cell r="AT103">
            <v>0</v>
          </cell>
          <cell r="AU103">
            <v>170</v>
          </cell>
          <cell r="AV103">
            <v>96</v>
          </cell>
          <cell r="AW103">
            <v>111</v>
          </cell>
          <cell r="AX103">
            <v>213</v>
          </cell>
          <cell r="AY103">
            <v>105</v>
          </cell>
          <cell r="AZ103">
            <v>91</v>
          </cell>
          <cell r="BA103">
            <v>0</v>
          </cell>
          <cell r="BB103">
            <v>26</v>
          </cell>
          <cell r="BC103">
            <v>62</v>
          </cell>
          <cell r="BD103">
            <v>63</v>
          </cell>
          <cell r="BE103">
            <v>90</v>
          </cell>
          <cell r="BF103">
            <v>137</v>
          </cell>
          <cell r="BG103">
            <v>319</v>
          </cell>
          <cell r="BH103">
            <v>0</v>
          </cell>
          <cell r="BI103">
            <v>436</v>
          </cell>
          <cell r="BJ103">
            <v>213</v>
          </cell>
          <cell r="BK103">
            <v>67</v>
          </cell>
          <cell r="BL103">
            <v>204</v>
          </cell>
          <cell r="BM103">
            <v>57</v>
          </cell>
          <cell r="BN103">
            <v>23</v>
          </cell>
          <cell r="BO103">
            <v>0</v>
          </cell>
          <cell r="BP103">
            <v>56</v>
          </cell>
          <cell r="BQ103">
            <v>66</v>
          </cell>
          <cell r="BW103">
            <v>3100</v>
          </cell>
          <cell r="CA103">
            <v>1</v>
          </cell>
        </row>
        <row r="104">
          <cell r="C104" t="str">
            <v>Ilość wyprodukowana - stal nierdzewna (testpoints)</v>
          </cell>
          <cell r="X104" t="str">
            <v>nd</v>
          </cell>
          <cell r="Y104" t="str">
            <v>nd</v>
          </cell>
          <cell r="Z104" t="str">
            <v>nd</v>
          </cell>
          <cell r="AA104">
            <v>2973</v>
          </cell>
          <cell r="AB104">
            <v>2437</v>
          </cell>
          <cell r="AC104">
            <v>2246</v>
          </cell>
          <cell r="AD104">
            <v>1417</v>
          </cell>
          <cell r="AE104">
            <v>2494</v>
          </cell>
          <cell r="AF104">
            <v>1152</v>
          </cell>
          <cell r="AG104">
            <v>2118</v>
          </cell>
          <cell r="AH104">
            <v>1316</v>
          </cell>
          <cell r="AI104">
            <v>3090</v>
          </cell>
          <cell r="AJ104">
            <v>5009</v>
          </cell>
          <cell r="AK104">
            <v>2830</v>
          </cell>
          <cell r="AL104">
            <v>2580</v>
          </cell>
          <cell r="AM104">
            <v>2555</v>
          </cell>
          <cell r="AN104">
            <v>3713</v>
          </cell>
          <cell r="AO104">
            <v>3051</v>
          </cell>
          <cell r="AP104">
            <v>4504</v>
          </cell>
          <cell r="AQ104">
            <v>6019</v>
          </cell>
          <cell r="AR104">
            <v>142</v>
          </cell>
          <cell r="AS104">
            <v>15</v>
          </cell>
          <cell r="AT104">
            <v>0</v>
          </cell>
          <cell r="AU104">
            <v>225</v>
          </cell>
          <cell r="AV104">
            <v>203</v>
          </cell>
          <cell r="AW104">
            <v>369</v>
          </cell>
          <cell r="AX104">
            <v>539</v>
          </cell>
          <cell r="AY104">
            <v>325</v>
          </cell>
          <cell r="AZ104">
            <v>0</v>
          </cell>
          <cell r="BA104">
            <v>0</v>
          </cell>
          <cell r="BB104">
            <v>0</v>
          </cell>
          <cell r="BC104">
            <v>107</v>
          </cell>
          <cell r="BD104">
            <v>8</v>
          </cell>
          <cell r="BE104">
            <v>23</v>
          </cell>
          <cell r="BF104">
            <v>106</v>
          </cell>
          <cell r="BG104">
            <v>278</v>
          </cell>
          <cell r="BH104">
            <v>0</v>
          </cell>
          <cell r="BI104">
            <v>422</v>
          </cell>
          <cell r="BJ104">
            <v>401</v>
          </cell>
          <cell r="BK104">
            <v>231</v>
          </cell>
          <cell r="BL104">
            <v>5</v>
          </cell>
          <cell r="BM104">
            <v>115</v>
          </cell>
          <cell r="BN104">
            <v>6</v>
          </cell>
          <cell r="BO104">
            <v>0</v>
          </cell>
          <cell r="BP104">
            <v>0</v>
          </cell>
          <cell r="BQ104">
            <v>30</v>
          </cell>
          <cell r="BW104">
            <v>3550</v>
          </cell>
          <cell r="CA104">
            <v>1</v>
          </cell>
        </row>
        <row r="105">
          <cell r="C105" t="str">
            <v>Ilość wyprodukowana - stal automatowa</v>
          </cell>
          <cell r="F105" t="str">
            <v>machining - material 1.0718</v>
          </cell>
          <cell r="H105">
            <v>92000</v>
          </cell>
          <cell r="I105">
            <v>92451</v>
          </cell>
          <cell r="J105">
            <v>78101</v>
          </cell>
          <cell r="K105">
            <v>79551</v>
          </cell>
          <cell r="L105">
            <v>91002</v>
          </cell>
          <cell r="M105">
            <v>76955</v>
          </cell>
          <cell r="N105">
            <v>88934</v>
          </cell>
          <cell r="O105">
            <v>71091</v>
          </cell>
          <cell r="P105">
            <v>77067</v>
          </cell>
          <cell r="Q105">
            <v>84092</v>
          </cell>
          <cell r="R105">
            <v>83278</v>
          </cell>
          <cell r="S105">
            <v>67784</v>
          </cell>
          <cell r="T105">
            <v>79392</v>
          </cell>
          <cell r="U105">
            <v>70527</v>
          </cell>
          <cell r="V105">
            <v>72889</v>
          </cell>
          <cell r="W105">
            <v>60305</v>
          </cell>
          <cell r="X105">
            <v>62753</v>
          </cell>
          <cell r="Y105">
            <v>76151</v>
          </cell>
          <cell r="Z105">
            <v>79189</v>
          </cell>
          <cell r="AA105">
            <v>75878</v>
          </cell>
          <cell r="AB105">
            <v>81058</v>
          </cell>
          <cell r="AC105">
            <v>66495</v>
          </cell>
          <cell r="AD105">
            <v>73925</v>
          </cell>
          <cell r="AE105">
            <v>64961</v>
          </cell>
          <cell r="AF105">
            <v>77842</v>
          </cell>
          <cell r="AG105">
            <v>91437</v>
          </cell>
          <cell r="AH105">
            <v>87447</v>
          </cell>
          <cell r="AI105">
            <v>77064</v>
          </cell>
          <cell r="AJ105">
            <v>71746</v>
          </cell>
          <cell r="AK105">
            <v>82550</v>
          </cell>
          <cell r="AL105">
            <v>108743</v>
          </cell>
          <cell r="AM105">
            <v>89073</v>
          </cell>
          <cell r="AN105">
            <v>88609</v>
          </cell>
          <cell r="AO105">
            <v>105145</v>
          </cell>
          <cell r="AP105">
            <v>106747</v>
          </cell>
          <cell r="AQ105">
            <v>93986</v>
          </cell>
          <cell r="AR105">
            <v>4103</v>
          </cell>
          <cell r="AS105">
            <v>2929</v>
          </cell>
          <cell r="AT105">
            <v>0</v>
          </cell>
          <cell r="AU105">
            <v>3704</v>
          </cell>
          <cell r="AV105">
            <v>4740</v>
          </cell>
          <cell r="AW105">
            <v>4526</v>
          </cell>
          <cell r="AX105">
            <v>4173</v>
          </cell>
          <cell r="AY105">
            <v>3501</v>
          </cell>
          <cell r="AZ105">
            <v>3470</v>
          </cell>
          <cell r="BA105">
            <v>0</v>
          </cell>
          <cell r="BB105">
            <v>5502</v>
          </cell>
          <cell r="BC105">
            <v>5002</v>
          </cell>
          <cell r="BD105">
            <v>4865</v>
          </cell>
          <cell r="BE105">
            <v>4568</v>
          </cell>
          <cell r="BF105">
            <v>2993</v>
          </cell>
          <cell r="BG105">
            <v>2133</v>
          </cell>
          <cell r="BH105">
            <v>0</v>
          </cell>
          <cell r="BI105">
            <v>3408</v>
          </cell>
          <cell r="BJ105">
            <v>3080</v>
          </cell>
          <cell r="BK105">
            <v>3960</v>
          </cell>
          <cell r="BL105">
            <v>4753</v>
          </cell>
          <cell r="BM105">
            <v>3635</v>
          </cell>
          <cell r="BN105">
            <v>2304</v>
          </cell>
          <cell r="BO105">
            <v>0</v>
          </cell>
          <cell r="BP105">
            <v>3817</v>
          </cell>
          <cell r="BQ105">
            <v>4372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W105">
            <v>85538</v>
          </cell>
          <cell r="CA105">
            <v>1</v>
          </cell>
        </row>
        <row r="106">
          <cell r="C106" t="str">
            <v>Ilość wyprodukowana - zawory (transfer)</v>
          </cell>
          <cell r="F106" t="str">
            <v>macinning - valves transition</v>
          </cell>
          <cell r="H106" t="str">
            <v>-</v>
          </cell>
          <cell r="I106" t="str">
            <v>-</v>
          </cell>
          <cell r="J106" t="str">
            <v>-</v>
          </cell>
          <cell r="K106">
            <v>9707</v>
          </cell>
          <cell r="L106">
            <v>9869</v>
          </cell>
          <cell r="M106">
            <v>11980</v>
          </cell>
          <cell r="N106">
            <v>13246</v>
          </cell>
          <cell r="O106">
            <v>11203</v>
          </cell>
          <cell r="P106">
            <v>13077</v>
          </cell>
          <cell r="Q106">
            <v>10845</v>
          </cell>
          <cell r="R106">
            <v>10841</v>
          </cell>
          <cell r="S106">
            <v>9423</v>
          </cell>
          <cell r="T106">
            <v>12054</v>
          </cell>
          <cell r="U106">
            <v>9728</v>
          </cell>
          <cell r="V106">
            <v>9775</v>
          </cell>
          <cell r="W106">
            <v>8241</v>
          </cell>
          <cell r="X106">
            <v>9415</v>
          </cell>
          <cell r="Y106">
            <v>9489</v>
          </cell>
          <cell r="Z106">
            <v>9223</v>
          </cell>
          <cell r="AA106">
            <v>10829</v>
          </cell>
          <cell r="AB106">
            <v>11785</v>
          </cell>
          <cell r="AC106">
            <v>14270</v>
          </cell>
          <cell r="AD106">
            <v>13476</v>
          </cell>
          <cell r="AE106">
            <v>8080</v>
          </cell>
          <cell r="AF106">
            <v>9836</v>
          </cell>
          <cell r="AG106">
            <v>12501</v>
          </cell>
          <cell r="AH106">
            <v>13585</v>
          </cell>
          <cell r="AI106">
            <v>11372</v>
          </cell>
          <cell r="AJ106">
            <v>9684</v>
          </cell>
          <cell r="AK106">
            <v>15742</v>
          </cell>
          <cell r="AL106">
            <v>12797</v>
          </cell>
          <cell r="AM106">
            <v>10412</v>
          </cell>
          <cell r="AN106">
            <v>12950</v>
          </cell>
          <cell r="AO106">
            <v>12694</v>
          </cell>
          <cell r="AP106">
            <v>8966</v>
          </cell>
          <cell r="AQ106">
            <v>10755</v>
          </cell>
          <cell r="AR106">
            <v>791</v>
          </cell>
          <cell r="AS106">
            <v>509</v>
          </cell>
          <cell r="AT106">
            <v>0</v>
          </cell>
          <cell r="AU106">
            <v>425</v>
          </cell>
          <cell r="AV106">
            <v>198</v>
          </cell>
          <cell r="AW106">
            <v>566</v>
          </cell>
          <cell r="AX106">
            <v>657</v>
          </cell>
          <cell r="AY106">
            <v>453</v>
          </cell>
          <cell r="AZ106">
            <v>188</v>
          </cell>
          <cell r="BA106">
            <v>0</v>
          </cell>
          <cell r="BB106">
            <v>287</v>
          </cell>
          <cell r="BC106">
            <v>612</v>
          </cell>
          <cell r="BD106">
            <v>768</v>
          </cell>
          <cell r="BE106">
            <v>812</v>
          </cell>
          <cell r="BF106">
            <v>685</v>
          </cell>
          <cell r="BG106">
            <v>237</v>
          </cell>
          <cell r="BH106">
            <v>0</v>
          </cell>
          <cell r="BI106">
            <v>679</v>
          </cell>
          <cell r="BJ106">
            <v>651</v>
          </cell>
          <cell r="BK106">
            <v>603</v>
          </cell>
          <cell r="BL106">
            <v>448</v>
          </cell>
          <cell r="BM106">
            <v>342</v>
          </cell>
          <cell r="BN106">
            <v>287</v>
          </cell>
          <cell r="BO106">
            <v>0</v>
          </cell>
          <cell r="BP106">
            <v>254</v>
          </cell>
          <cell r="BQ106">
            <v>581</v>
          </cell>
          <cell r="BW106">
            <v>11033</v>
          </cell>
          <cell r="CA106">
            <v>1</v>
          </cell>
        </row>
        <row r="107">
          <cell r="C107" t="str">
            <v>Dzienny plan produkcji</v>
          </cell>
          <cell r="D107" t="str">
            <v/>
          </cell>
          <cell r="F107" t="str">
            <v>machining plan</v>
          </cell>
          <cell r="G107" t="str">
            <v>VS4_08</v>
          </cell>
          <cell r="H107">
            <v>93981.920000000027</v>
          </cell>
          <cell r="I107">
            <v>74570.689999999988</v>
          </cell>
          <cell r="J107">
            <v>71232.289999999979</v>
          </cell>
          <cell r="K107">
            <v>56412.299999999988</v>
          </cell>
          <cell r="L107">
            <v>75353.250000000015</v>
          </cell>
          <cell r="M107">
            <v>77870.960000000006</v>
          </cell>
          <cell r="N107">
            <v>83534.25999999998</v>
          </cell>
          <cell r="O107">
            <v>79832.97000000003</v>
          </cell>
          <cell r="P107">
            <v>70303.209999999977</v>
          </cell>
          <cell r="Q107">
            <v>79612.97</v>
          </cell>
          <cell r="R107">
            <v>72363.470000000016</v>
          </cell>
          <cell r="S107">
            <v>63810</v>
          </cell>
          <cell r="T107">
            <v>70105.999999999971</v>
          </cell>
          <cell r="U107">
            <v>49340.51999999999</v>
          </cell>
          <cell r="V107">
            <v>78300.86</v>
          </cell>
          <cell r="W107">
            <v>62978.999999999978</v>
          </cell>
          <cell r="X107">
            <v>80091</v>
          </cell>
          <cell r="Y107">
            <v>69383</v>
          </cell>
          <cell r="Z107">
            <v>67292</v>
          </cell>
          <cell r="AA107">
            <v>71433.999999999985</v>
          </cell>
          <cell r="AB107">
            <v>67309.999999999971</v>
          </cell>
          <cell r="AC107">
            <v>73243.000000000015</v>
          </cell>
          <cell r="AD107">
            <v>65211.000000000029</v>
          </cell>
          <cell r="AE107">
            <v>65210.999999999964</v>
          </cell>
          <cell r="AF107">
            <v>78452</v>
          </cell>
          <cell r="AG107">
            <v>77619.999999999971</v>
          </cell>
          <cell r="AH107">
            <v>78779.430000000008</v>
          </cell>
          <cell r="AI107">
            <v>59851.999999999978</v>
          </cell>
          <cell r="AJ107">
            <v>73164</v>
          </cell>
          <cell r="AK107">
            <v>76866.100000000006</v>
          </cell>
          <cell r="AL107">
            <v>87877.000000000015</v>
          </cell>
          <cell r="AM107">
            <v>74576.999999999985</v>
          </cell>
          <cell r="AN107">
            <v>84081.000000000015</v>
          </cell>
          <cell r="AO107">
            <v>89328</v>
          </cell>
          <cell r="AP107">
            <v>82542.690000000046</v>
          </cell>
          <cell r="AQ107">
            <v>83358</v>
          </cell>
          <cell r="AR107">
            <v>3901.5238095238096</v>
          </cell>
          <cell r="AS107">
            <v>0</v>
          </cell>
          <cell r="AT107">
            <v>0</v>
          </cell>
          <cell r="AU107">
            <v>3901.5238095238096</v>
          </cell>
          <cell r="AV107">
            <v>3901.5238095238096</v>
          </cell>
          <cell r="AW107">
            <v>3901.5238095238096</v>
          </cell>
          <cell r="AX107">
            <v>3901.5238095238096</v>
          </cell>
          <cell r="AY107">
            <v>3901.5238095238096</v>
          </cell>
          <cell r="AZ107">
            <v>0</v>
          </cell>
          <cell r="BA107">
            <v>0</v>
          </cell>
          <cell r="BB107">
            <v>3901.5238095238096</v>
          </cell>
          <cell r="BC107">
            <v>3901.5238095238096</v>
          </cell>
          <cell r="BD107">
            <v>3901.5238095238096</v>
          </cell>
          <cell r="BE107">
            <v>3901.5238095238096</v>
          </cell>
          <cell r="BF107">
            <v>3901.5238095238096</v>
          </cell>
          <cell r="BG107">
            <v>0</v>
          </cell>
          <cell r="BH107">
            <v>0</v>
          </cell>
          <cell r="BI107">
            <v>3901.5238095238096</v>
          </cell>
          <cell r="BJ107">
            <v>3901.5238095238096</v>
          </cell>
          <cell r="BK107">
            <v>3901.5238095238096</v>
          </cell>
          <cell r="BL107">
            <v>3901.5238095238096</v>
          </cell>
          <cell r="BM107">
            <v>3901.5238095238096</v>
          </cell>
          <cell r="BN107">
            <v>0</v>
          </cell>
          <cell r="BO107">
            <v>0</v>
          </cell>
          <cell r="BP107">
            <v>3901.5238095238096</v>
          </cell>
          <cell r="BQ107">
            <v>3901.5238095238096</v>
          </cell>
          <cell r="BR107">
            <v>3901.5238095238096</v>
          </cell>
          <cell r="BS107">
            <v>3901.5238095238096</v>
          </cell>
          <cell r="BT107">
            <v>3901.5238095238096</v>
          </cell>
          <cell r="BU107">
            <v>0</v>
          </cell>
          <cell r="BW107">
            <v>70227.42857142858</v>
          </cell>
          <cell r="BX107">
            <v>81932</v>
          </cell>
          <cell r="CA107">
            <v>1</v>
          </cell>
        </row>
        <row r="108">
          <cell r="C108" t="str">
            <v>% realizacji planu</v>
          </cell>
          <cell r="D108" t="str">
            <v/>
          </cell>
          <cell r="F108" t="str">
            <v>output vs plan</v>
          </cell>
          <cell r="G108" t="str">
            <v>VS4_08</v>
          </cell>
          <cell r="H108">
            <v>1.099786001392608</v>
          </cell>
          <cell r="I108">
            <v>1.3347469360951336</v>
          </cell>
          <cell r="J108">
            <v>1.1797739480227298</v>
          </cell>
          <cell r="K108">
            <v>1.4317090421769723</v>
          </cell>
          <cell r="L108">
            <v>1.1698500064695283</v>
          </cell>
          <cell r="M108">
            <v>1.1658774978502897</v>
          </cell>
          <cell r="N108">
            <v>1.0826815249216313</v>
          </cell>
          <cell r="O108">
            <v>0.91688935035236663</v>
          </cell>
          <cell r="P108">
            <v>1.173772861865056</v>
          </cell>
          <cell r="Q108">
            <v>1.0932640749365337</v>
          </cell>
          <cell r="R108">
            <v>1.2167603350143377</v>
          </cell>
          <cell r="S108">
            <v>1.0930418429713211</v>
          </cell>
          <cell r="T108">
            <v>1.171968162496791</v>
          </cell>
          <cell r="U108">
            <v>1.4802235566224275</v>
          </cell>
          <cell r="V108">
            <v>1.046323118290144</v>
          </cell>
          <cell r="W108">
            <v>1.1020340113371128</v>
          </cell>
          <cell r="X108">
            <v>0.80442246944101081</v>
          </cell>
          <cell r="Y108">
            <v>1.1240937981926409</v>
          </cell>
          <cell r="Z108">
            <v>1.2008411103845926</v>
          </cell>
          <cell r="AA108">
            <v>1.1603718117423079</v>
          </cell>
          <cell r="AB108">
            <v>1.2847125241420301</v>
          </cell>
          <cell r="AC108">
            <v>1.1869530194011713</v>
          </cell>
          <cell r="AD108">
            <v>1.189093864532057</v>
          </cell>
          <cell r="AE108">
            <v>1.069144776188067</v>
          </cell>
          <cell r="AF108">
            <v>1.0404706062305613</v>
          </cell>
          <cell r="AG108">
            <v>1.2556171089925281</v>
          </cell>
          <cell r="AH108">
            <v>1.1734027524697752</v>
          </cell>
          <cell r="AI108">
            <v>1.3815578426786077</v>
          </cell>
          <cell r="AJ108">
            <v>1.0941309933847247</v>
          </cell>
          <cell r="AK108">
            <v>1.1453813839911222</v>
          </cell>
          <cell r="AL108">
            <v>1.3020130409549708</v>
          </cell>
          <cell r="AM108">
            <v>1.28854740737761</v>
          </cell>
          <cell r="AN108">
            <v>1.1409474197500027</v>
          </cell>
          <cell r="AO108">
            <v>1.2439884470714671</v>
          </cell>
          <cell r="AP108">
            <v>1.3941028575637642</v>
          </cell>
          <cell r="AQ108">
            <v>1.2658892967681565</v>
          </cell>
          <cell r="AR108">
            <v>1.1903041546648441</v>
          </cell>
          <cell r="AS108">
            <v>0</v>
          </cell>
          <cell r="AT108">
            <v>0</v>
          </cell>
          <cell r="AU108">
            <v>1.0506151442659766</v>
          </cell>
          <cell r="AV108">
            <v>1.2915466484401699</v>
          </cell>
          <cell r="AW108">
            <v>1.2830884147829906</v>
          </cell>
          <cell r="AX108">
            <v>1.2623272958062783</v>
          </cell>
          <cell r="AY108">
            <v>1.0075550456476101</v>
          </cell>
          <cell r="AZ108">
            <v>0</v>
          </cell>
          <cell r="BA108">
            <v>0</v>
          </cell>
          <cell r="BB108">
            <v>1.416882292632915</v>
          </cell>
          <cell r="BC108">
            <v>1.3253795830688864</v>
          </cell>
          <cell r="BD108">
            <v>1.2651467070253382</v>
          </cell>
          <cell r="BE108">
            <v>1.1997876287653175</v>
          </cell>
          <cell r="BF108">
            <v>0.82941951862520136</v>
          </cell>
          <cell r="BG108">
            <v>0</v>
          </cell>
          <cell r="BH108">
            <v>0</v>
          </cell>
          <cell r="BI108">
            <v>1.0934189327735195</v>
          </cell>
          <cell r="BJ108">
            <v>0.94680954938241468</v>
          </cell>
          <cell r="BK108">
            <v>1.0913684518869307</v>
          </cell>
          <cell r="BL108">
            <v>1.271810769906752</v>
          </cell>
          <cell r="BM108">
            <v>0.9757725919054826</v>
          </cell>
          <cell r="BN108">
            <v>0</v>
          </cell>
          <cell r="BO108">
            <v>0</v>
          </cell>
          <cell r="BP108">
            <v>0.99268905921984085</v>
          </cell>
          <cell r="BQ108">
            <v>1.1451935751598887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W108">
            <v>1.3127064720337189</v>
          </cell>
          <cell r="BX108">
            <v>1.3127064720337192</v>
          </cell>
          <cell r="CA108">
            <v>1</v>
          </cell>
        </row>
        <row r="109">
          <cell r="C109" t="str">
            <v>godziny wypracowane</v>
          </cell>
          <cell r="D109" t="str">
            <v/>
          </cell>
          <cell r="F109" t="str">
            <v>AttendenceTime</v>
          </cell>
          <cell r="G109" t="str">
            <v>VS4_08</v>
          </cell>
          <cell r="H109">
            <v>4879</v>
          </cell>
          <cell r="I109">
            <v>3560</v>
          </cell>
          <cell r="J109">
            <v>4365</v>
          </cell>
          <cell r="K109">
            <v>4075</v>
          </cell>
          <cell r="L109">
            <v>4247</v>
          </cell>
          <cell r="M109">
            <v>4300</v>
          </cell>
          <cell r="N109">
            <v>4800</v>
          </cell>
          <cell r="O109">
            <v>3729</v>
          </cell>
          <cell r="P109">
            <v>4256</v>
          </cell>
          <cell r="Q109">
            <v>4404</v>
          </cell>
          <cell r="R109">
            <v>4142.8999999999996</v>
          </cell>
          <cell r="S109">
            <v>3484</v>
          </cell>
          <cell r="T109">
            <v>4187</v>
          </cell>
          <cell r="U109">
            <v>3861</v>
          </cell>
          <cell r="V109">
            <v>4006.9</v>
          </cell>
          <cell r="W109">
            <v>3151.3</v>
          </cell>
          <cell r="X109">
            <v>3489.3</v>
          </cell>
          <cell r="Y109">
            <v>3706</v>
          </cell>
          <cell r="Z109">
            <v>4105.3</v>
          </cell>
          <cell r="AA109">
            <v>4231.3</v>
          </cell>
          <cell r="AB109">
            <v>3909.3</v>
          </cell>
          <cell r="AC109">
            <v>4288.3</v>
          </cell>
          <cell r="AD109">
            <v>3707.6</v>
          </cell>
          <cell r="AE109">
            <v>3198.3</v>
          </cell>
          <cell r="AF109">
            <v>3839</v>
          </cell>
          <cell r="AG109">
            <v>4102</v>
          </cell>
          <cell r="AH109">
            <v>4171.3</v>
          </cell>
          <cell r="AI109">
            <v>3571.3</v>
          </cell>
          <cell r="AJ109">
            <v>3851</v>
          </cell>
          <cell r="AK109">
            <v>4128</v>
          </cell>
          <cell r="AL109">
            <v>4765.6000000000004</v>
          </cell>
          <cell r="AM109">
            <v>4181.8999999999996</v>
          </cell>
          <cell r="AN109">
            <v>4554.6000000000004</v>
          </cell>
          <cell r="AO109">
            <v>4651.2</v>
          </cell>
          <cell r="AP109">
            <v>4532</v>
          </cell>
          <cell r="AQ109">
            <v>4426.6000000000004</v>
          </cell>
          <cell r="AR109" t="str">
            <v>-</v>
          </cell>
          <cell r="AS109" t="str">
            <v>-</v>
          </cell>
          <cell r="AT109" t="str">
            <v>-</v>
          </cell>
          <cell r="AU109" t="str">
            <v>-</v>
          </cell>
          <cell r="AV109" t="str">
            <v>-</v>
          </cell>
          <cell r="AW109" t="str">
            <v>-</v>
          </cell>
          <cell r="AX109" t="str">
            <v>-</v>
          </cell>
          <cell r="AY109" t="str">
            <v>-</v>
          </cell>
          <cell r="AZ109" t="str">
            <v>-</v>
          </cell>
          <cell r="BA109" t="str">
            <v>-</v>
          </cell>
          <cell r="BB109" t="str">
            <v>-</v>
          </cell>
          <cell r="BC109" t="str">
            <v>-</v>
          </cell>
          <cell r="BD109" t="str">
            <v>-</v>
          </cell>
          <cell r="BE109" t="str">
            <v>-</v>
          </cell>
          <cell r="BF109" t="str">
            <v>-</v>
          </cell>
          <cell r="BG109" t="str">
            <v>-</v>
          </cell>
          <cell r="BH109" t="str">
            <v>-</v>
          </cell>
          <cell r="BI109" t="str">
            <v>-</v>
          </cell>
          <cell r="BJ109" t="str">
            <v>-</v>
          </cell>
          <cell r="BK109" t="str">
            <v>-</v>
          </cell>
          <cell r="BL109" t="str">
            <v>-</v>
          </cell>
          <cell r="BM109" t="str">
            <v>-</v>
          </cell>
          <cell r="BN109" t="str">
            <v>-</v>
          </cell>
          <cell r="BO109" t="str">
            <v>-</v>
          </cell>
          <cell r="BP109" t="str">
            <v>-</v>
          </cell>
          <cell r="BQ109" t="str">
            <v>-</v>
          </cell>
          <cell r="BR109" t="str">
            <v>-</v>
          </cell>
          <cell r="BS109" t="str">
            <v>-</v>
          </cell>
          <cell r="BT109" t="str">
            <v>-</v>
          </cell>
          <cell r="BU109" t="str">
            <v>-</v>
          </cell>
          <cell r="CA109">
            <v>1</v>
          </cell>
        </row>
        <row r="110">
          <cell r="C110" t="str">
            <v>ilość szt. osobę / godzinę        (PP)</v>
          </cell>
          <cell r="D110" t="str">
            <v/>
          </cell>
          <cell r="F110" t="str">
            <v>Qty pcs/person/hour (PP)</v>
          </cell>
          <cell r="H110">
            <v>21.184668989547038</v>
          </cell>
          <cell r="I110">
            <v>27.958707865168538</v>
          </cell>
          <cell r="J110">
            <v>19.252691867124856</v>
          </cell>
          <cell r="K110">
            <v>19.819877300613499</v>
          </cell>
          <cell r="L110">
            <v>20.756298563692017</v>
          </cell>
          <cell r="M110">
            <v>21.113488372093023</v>
          </cell>
          <cell r="N110">
            <v>18.841875000000002</v>
          </cell>
          <cell r="O110">
            <v>19.629391257709841</v>
          </cell>
          <cell r="P110">
            <v>19.389097744360903</v>
          </cell>
          <cell r="Q110">
            <v>19.763396911898273</v>
          </cell>
          <cell r="R110">
            <v>21.252987038065125</v>
          </cell>
          <cell r="S110">
            <v>20.01923076923077</v>
          </cell>
          <cell r="T110">
            <v>19.623119178409361</v>
          </cell>
          <cell r="U110">
            <v>18.916083916083917</v>
          </cell>
          <cell r="V110">
            <v>20.446729391799146</v>
          </cell>
          <cell r="W110">
            <v>22.024243962808999</v>
          </cell>
          <cell r="X110">
            <v>18.464161866276903</v>
          </cell>
          <cell r="Y110">
            <v>21.045062061521858</v>
          </cell>
          <cell r="Z110">
            <v>19.683579762745719</v>
          </cell>
          <cell r="AA110">
            <v>19.589724198236947</v>
          </cell>
          <cell r="AB110">
            <v>22.120072647277006</v>
          </cell>
          <cell r="AC110">
            <v>20.272835389315112</v>
          </cell>
          <cell r="AD110">
            <v>20.91433811630165</v>
          </cell>
          <cell r="AE110">
            <v>21.799080761654629</v>
          </cell>
          <cell r="AF110">
            <v>21.262568377181559</v>
          </cell>
          <cell r="AG110">
            <v>23.75938566552901</v>
          </cell>
          <cell r="AH110">
            <v>22.160957015798431</v>
          </cell>
          <cell r="AI110">
            <v>23.153753535127262</v>
          </cell>
          <cell r="AJ110">
            <v>20.787068293949623</v>
          </cell>
          <cell r="AK110">
            <v>21.327761627906977</v>
          </cell>
          <cell r="AL110">
            <v>24.008939063286888</v>
          </cell>
          <cell r="AM110">
            <v>22.979028671178174</v>
          </cell>
          <cell r="AN110">
            <v>21.062661924208491</v>
          </cell>
          <cell r="AO110">
            <v>23.891253869969042</v>
          </cell>
          <cell r="AP110">
            <v>25.391218005295674</v>
          </cell>
          <cell r="AQ110">
            <v>23.83816021325622</v>
          </cell>
          <cell r="AR110" t="str">
            <v>-</v>
          </cell>
          <cell r="AS110" t="str">
            <v>-</v>
          </cell>
          <cell r="AT110" t="str">
            <v>-</v>
          </cell>
          <cell r="AU110" t="str">
            <v>-</v>
          </cell>
          <cell r="AV110" t="str">
            <v>-</v>
          </cell>
          <cell r="AW110" t="str">
            <v>-</v>
          </cell>
          <cell r="AX110" t="str">
            <v>-</v>
          </cell>
          <cell r="AY110" t="str">
            <v>-</v>
          </cell>
          <cell r="AZ110" t="str">
            <v>-</v>
          </cell>
          <cell r="BA110" t="str">
            <v>-</v>
          </cell>
          <cell r="BB110" t="str">
            <v>-</v>
          </cell>
          <cell r="BC110" t="str">
            <v>-</v>
          </cell>
          <cell r="BD110" t="str">
            <v>-</v>
          </cell>
          <cell r="BE110" t="str">
            <v>-</v>
          </cell>
          <cell r="BF110" t="str">
            <v>-</v>
          </cell>
          <cell r="BG110" t="str">
            <v>-</v>
          </cell>
          <cell r="BH110" t="str">
            <v>-</v>
          </cell>
          <cell r="BI110" t="str">
            <v>-</v>
          </cell>
          <cell r="BJ110" t="str">
            <v>-</v>
          </cell>
          <cell r="BK110" t="str">
            <v>-</v>
          </cell>
          <cell r="BL110" t="str">
            <v>-</v>
          </cell>
          <cell r="BM110" t="str">
            <v>-</v>
          </cell>
          <cell r="BN110" t="str">
            <v>-</v>
          </cell>
          <cell r="BO110" t="str">
            <v>-</v>
          </cell>
          <cell r="BP110" t="str">
            <v>-</v>
          </cell>
          <cell r="BQ110" t="str">
            <v>-</v>
          </cell>
          <cell r="BR110" t="str">
            <v>-</v>
          </cell>
          <cell r="BS110" t="str">
            <v>-</v>
          </cell>
          <cell r="BT110" t="str">
            <v>-</v>
          </cell>
          <cell r="BU110" t="str">
            <v>-</v>
          </cell>
          <cell r="CA110">
            <v>1</v>
          </cell>
        </row>
        <row r="111">
          <cell r="C111" t="str">
            <v>LISC</v>
          </cell>
          <cell r="D111" t="str">
            <v/>
          </cell>
          <cell r="F111" t="str">
            <v>LISC</v>
          </cell>
          <cell r="G111" t="str">
            <v>VS4 TEAM08</v>
          </cell>
          <cell r="H111">
            <v>0.91400000000000003</v>
          </cell>
          <cell r="I111">
            <v>0.92200000000000004</v>
          </cell>
          <cell r="J111">
            <v>0.92170022371364657</v>
          </cell>
          <cell r="K111">
            <v>0.88873994638069709</v>
          </cell>
          <cell r="L111">
            <v>0.86844444444444446</v>
          </cell>
          <cell r="M111">
            <v>0.90446976336546892</v>
          </cell>
          <cell r="N111">
            <v>0.91116751269035534</v>
          </cell>
          <cell r="O111">
            <v>0.90099909173478654</v>
          </cell>
          <cell r="P111">
            <v>0.91546589817483193</v>
          </cell>
          <cell r="Q111">
            <v>0.88495575221238942</v>
          </cell>
          <cell r="R111">
            <v>0.88982161594963272</v>
          </cell>
          <cell r="S111">
            <v>0.90193704600484259</v>
          </cell>
          <cell r="T111">
            <v>0.75284090909090906</v>
          </cell>
          <cell r="U111">
            <v>0.83091374893253633</v>
          </cell>
          <cell r="V111">
            <v>0.947265625</v>
          </cell>
          <cell r="W111">
            <v>0.93828571428571428</v>
          </cell>
          <cell r="X111">
            <v>0.939873417721519</v>
          </cell>
          <cell r="Y111">
            <v>0.92787177203918081</v>
          </cell>
          <cell r="Z111">
            <v>0.90667739340305709</v>
          </cell>
          <cell r="AA111">
            <v>0.88068669527896992</v>
          </cell>
          <cell r="AB111">
            <v>0.89855072463768115</v>
          </cell>
          <cell r="AC111">
            <v>0.88323090430201934</v>
          </cell>
          <cell r="AD111">
            <v>0.9102844638949672</v>
          </cell>
          <cell r="AE111">
            <v>0.92900000000000005</v>
          </cell>
          <cell r="AF111">
            <v>0.91923397169025811</v>
          </cell>
          <cell r="AG111">
            <v>0.92509025270758127</v>
          </cell>
          <cell r="AH111">
            <v>0.9008474576271186</v>
          </cell>
          <cell r="AI111">
            <v>0.89382239382239381</v>
          </cell>
          <cell r="AJ111">
            <v>0.93888888888888888</v>
          </cell>
          <cell r="AK111">
            <v>0.93433083956774732</v>
          </cell>
          <cell r="AL111">
            <v>0.93935018050541519</v>
          </cell>
          <cell r="AM111">
            <v>0.90095569070373593</v>
          </cell>
          <cell r="AN111">
            <v>0.80976863753213368</v>
          </cell>
          <cell r="AO111">
            <v>0.75367931835786217</v>
          </cell>
          <cell r="AP111">
            <v>0.81225554106910036</v>
          </cell>
          <cell r="AQ111">
            <v>0.82315112540192925</v>
          </cell>
          <cell r="AR111">
            <v>0.82315112540192925</v>
          </cell>
          <cell r="AS111">
            <v>1</v>
          </cell>
          <cell r="AT111">
            <v>1</v>
          </cell>
          <cell r="AU111">
            <v>1</v>
          </cell>
          <cell r="AV111">
            <v>0.84375</v>
          </cell>
          <cell r="AW111">
            <v>0.8571428571428571</v>
          </cell>
          <cell r="AX111">
            <v>0.8774193548387097</v>
          </cell>
          <cell r="AY111">
            <v>0.84422110552763818</v>
          </cell>
          <cell r="AZ111">
            <v>0.85526315789473684</v>
          </cell>
          <cell r="BA111">
            <v>0.85526315789473684</v>
          </cell>
          <cell r="BB111">
            <v>0.85526315789473684</v>
          </cell>
          <cell r="BC111">
            <v>0.86476868327402134</v>
          </cell>
          <cell r="BD111">
            <v>0.86826347305389218</v>
          </cell>
          <cell r="BE111">
            <v>0.86632390745501286</v>
          </cell>
          <cell r="BF111">
            <v>0.87294117647058822</v>
          </cell>
          <cell r="BG111">
            <v>0.84154175588865099</v>
          </cell>
          <cell r="BH111">
            <v>0.84154175588865099</v>
          </cell>
          <cell r="BI111">
            <v>0.84154175588865099</v>
          </cell>
          <cell r="BJ111">
            <v>0.84063745019920322</v>
          </cell>
          <cell r="BK111">
            <v>0.82570422535211263</v>
          </cell>
          <cell r="BL111">
            <v>0.8341463414634146</v>
          </cell>
          <cell r="BM111">
            <v>0.83611532625189677</v>
          </cell>
          <cell r="BN111">
            <v>0.84099999999999997</v>
          </cell>
          <cell r="BO111">
            <v>0.84099999999999997</v>
          </cell>
          <cell r="BP111">
            <v>0.84099999999999997</v>
          </cell>
          <cell r="BQ111">
            <v>0.86518324607329844</v>
          </cell>
          <cell r="BR111">
            <v>0.83660933660933656</v>
          </cell>
          <cell r="BS111">
            <v>0.83783783783783783</v>
          </cell>
          <cell r="BT111">
            <v>0</v>
          </cell>
          <cell r="BU111">
            <v>0</v>
          </cell>
          <cell r="CA111">
            <v>1</v>
          </cell>
        </row>
        <row r="112">
          <cell r="C112" t="str">
            <v>PPT</v>
          </cell>
          <cell r="D112" t="str">
            <v/>
          </cell>
          <cell r="F112" t="str">
            <v>PPT</v>
          </cell>
          <cell r="G112" t="str">
            <v>VS4 TOTAL</v>
          </cell>
          <cell r="H112">
            <v>38</v>
          </cell>
          <cell r="I112">
            <v>45</v>
          </cell>
          <cell r="J112">
            <v>81</v>
          </cell>
          <cell r="K112">
            <v>53</v>
          </cell>
          <cell r="L112">
            <v>51</v>
          </cell>
          <cell r="M112">
            <v>84</v>
          </cell>
          <cell r="N112">
            <v>20</v>
          </cell>
          <cell r="O112">
            <v>27</v>
          </cell>
          <cell r="P112">
            <v>67</v>
          </cell>
          <cell r="Q112">
            <v>13</v>
          </cell>
          <cell r="R112">
            <v>34</v>
          </cell>
          <cell r="S112">
            <v>96</v>
          </cell>
          <cell r="T112">
            <v>122</v>
          </cell>
          <cell r="U112">
            <v>14</v>
          </cell>
          <cell r="V112">
            <v>14</v>
          </cell>
          <cell r="W112">
            <v>8</v>
          </cell>
          <cell r="X112">
            <v>8</v>
          </cell>
          <cell r="Y112">
            <v>34</v>
          </cell>
          <cell r="Z112">
            <v>55</v>
          </cell>
          <cell r="AA112">
            <v>23</v>
          </cell>
          <cell r="AB112">
            <v>70</v>
          </cell>
          <cell r="AC112">
            <v>47</v>
          </cell>
          <cell r="AD112">
            <v>24</v>
          </cell>
          <cell r="AE112">
            <v>32</v>
          </cell>
          <cell r="AF112">
            <v>55</v>
          </cell>
          <cell r="AG112">
            <v>63</v>
          </cell>
          <cell r="AH112">
            <v>64</v>
          </cell>
          <cell r="AI112">
            <v>16</v>
          </cell>
          <cell r="AJ112">
            <v>0</v>
          </cell>
          <cell r="AK112">
            <v>32</v>
          </cell>
          <cell r="AL112">
            <v>89</v>
          </cell>
          <cell r="AM112">
            <v>192</v>
          </cell>
          <cell r="AN112">
            <v>201</v>
          </cell>
          <cell r="AO112">
            <v>188</v>
          </cell>
          <cell r="AP112">
            <v>86</v>
          </cell>
          <cell r="AQ112">
            <v>121</v>
          </cell>
          <cell r="AR112">
            <v>121</v>
          </cell>
          <cell r="AS112">
            <v>91</v>
          </cell>
          <cell r="AT112">
            <v>91</v>
          </cell>
          <cell r="AU112">
            <v>91</v>
          </cell>
          <cell r="AV112">
            <v>79</v>
          </cell>
          <cell r="AW112">
            <v>79</v>
          </cell>
          <cell r="AX112">
            <v>79</v>
          </cell>
          <cell r="AY112">
            <v>85</v>
          </cell>
          <cell r="AZ112">
            <v>85</v>
          </cell>
          <cell r="BA112">
            <v>85</v>
          </cell>
          <cell r="BB112">
            <v>85</v>
          </cell>
          <cell r="BC112">
            <v>91</v>
          </cell>
          <cell r="BD112">
            <v>79</v>
          </cell>
          <cell r="BE112">
            <v>85</v>
          </cell>
          <cell r="BF112">
            <v>103</v>
          </cell>
          <cell r="BG112">
            <v>150</v>
          </cell>
          <cell r="BH112">
            <v>150</v>
          </cell>
          <cell r="BI112">
            <v>150</v>
          </cell>
          <cell r="BJ112">
            <v>126</v>
          </cell>
          <cell r="BK112">
            <v>156</v>
          </cell>
          <cell r="BL112">
            <v>168</v>
          </cell>
          <cell r="BM112">
            <v>158</v>
          </cell>
          <cell r="BN112">
            <v>133</v>
          </cell>
          <cell r="BO112">
            <v>133</v>
          </cell>
          <cell r="BP112">
            <v>133</v>
          </cell>
          <cell r="BQ112">
            <v>128</v>
          </cell>
          <cell r="BR112">
            <v>122</v>
          </cell>
          <cell r="BS112">
            <v>91</v>
          </cell>
          <cell r="BT112">
            <v>0</v>
          </cell>
          <cell r="BU112">
            <v>0</v>
          </cell>
          <cell r="CA112">
            <v>1</v>
          </cell>
        </row>
        <row r="113">
          <cell r="C113" t="str">
            <v>Wartość LB $</v>
          </cell>
          <cell r="D113" t="str">
            <v/>
          </cell>
          <cell r="F113" t="str">
            <v>Value LB $</v>
          </cell>
          <cell r="G113" t="str">
            <v>VS4 TOTAL</v>
          </cell>
          <cell r="H113">
            <v>9759</v>
          </cell>
          <cell r="I113">
            <v>5561</v>
          </cell>
          <cell r="J113">
            <v>8349</v>
          </cell>
          <cell r="K113">
            <v>8515</v>
          </cell>
          <cell r="L113">
            <v>18089</v>
          </cell>
          <cell r="M113">
            <v>14716</v>
          </cell>
          <cell r="N113">
            <v>8539</v>
          </cell>
          <cell r="O113">
            <v>8964</v>
          </cell>
          <cell r="P113">
            <v>8940</v>
          </cell>
          <cell r="Q113">
            <v>7079</v>
          </cell>
          <cell r="R113">
            <v>7905</v>
          </cell>
          <cell r="S113">
            <v>16507</v>
          </cell>
          <cell r="T113">
            <v>20215</v>
          </cell>
          <cell r="U113">
            <v>2276</v>
          </cell>
          <cell r="V113">
            <v>4327</v>
          </cell>
          <cell r="W113">
            <v>1874</v>
          </cell>
          <cell r="X113">
            <v>4503</v>
          </cell>
          <cell r="Y113">
            <v>2300</v>
          </cell>
          <cell r="Z113">
            <v>14089</v>
          </cell>
          <cell r="AA113">
            <v>3032</v>
          </cell>
          <cell r="AB113">
            <v>11924</v>
          </cell>
          <cell r="AC113">
            <v>7054</v>
          </cell>
          <cell r="AD113">
            <v>9428</v>
          </cell>
          <cell r="AE113">
            <v>5613</v>
          </cell>
          <cell r="AF113">
            <v>5230</v>
          </cell>
          <cell r="AG113">
            <v>6875</v>
          </cell>
          <cell r="AH113">
            <v>8429</v>
          </cell>
          <cell r="AI113">
            <v>7646</v>
          </cell>
          <cell r="AJ113">
            <v>4488</v>
          </cell>
          <cell r="AK113">
            <v>10131</v>
          </cell>
          <cell r="AL113">
            <v>5297.7799999999979</v>
          </cell>
          <cell r="AM113">
            <v>17524.750000000007</v>
          </cell>
          <cell r="AN113">
            <v>27487</v>
          </cell>
          <cell r="AO113">
            <v>19632.739999999998</v>
          </cell>
          <cell r="AP113">
            <v>24274</v>
          </cell>
          <cell r="AQ113">
            <v>14044.910000000005</v>
          </cell>
          <cell r="AR113">
            <v>14044.910000000005</v>
          </cell>
          <cell r="AS113">
            <v>14217.800000000005</v>
          </cell>
          <cell r="AT113">
            <v>14217.800000000005</v>
          </cell>
          <cell r="AU113">
            <v>14217.800000000005</v>
          </cell>
          <cell r="AV113">
            <v>16406.03000000001</v>
          </cell>
          <cell r="AW113">
            <v>16242.620000000008</v>
          </cell>
          <cell r="AX113">
            <v>16730.500000000007</v>
          </cell>
          <cell r="AY113">
            <v>15177</v>
          </cell>
          <cell r="AZ113">
            <v>14510.470000000005</v>
          </cell>
          <cell r="BA113">
            <v>14510.470000000005</v>
          </cell>
          <cell r="BB113">
            <v>14510.470000000005</v>
          </cell>
          <cell r="BC113">
            <v>14185.220000000007</v>
          </cell>
          <cell r="BD113">
            <v>15254.600000000006</v>
          </cell>
          <cell r="BE113">
            <v>14917.800000000001</v>
          </cell>
          <cell r="BF113">
            <v>17111.509999999998</v>
          </cell>
          <cell r="BG113">
            <v>14449.670000000002</v>
          </cell>
          <cell r="BH113">
            <v>14449.670000000002</v>
          </cell>
          <cell r="BI113">
            <v>14449.670000000002</v>
          </cell>
          <cell r="BJ113">
            <v>14999.750000000002</v>
          </cell>
          <cell r="BK113">
            <v>16302.789999999997</v>
          </cell>
          <cell r="BL113">
            <v>15825.649999999998</v>
          </cell>
          <cell r="BM113">
            <v>14526.809999999996</v>
          </cell>
          <cell r="BN113">
            <v>14426</v>
          </cell>
          <cell r="BO113">
            <v>14426</v>
          </cell>
          <cell r="BP113">
            <v>14426</v>
          </cell>
          <cell r="BQ113">
            <v>12870</v>
          </cell>
          <cell r="BR113">
            <v>15145</v>
          </cell>
          <cell r="BS113">
            <v>16509</v>
          </cell>
          <cell r="BT113">
            <v>0</v>
          </cell>
          <cell r="BU113">
            <v>0</v>
          </cell>
          <cell r="CA113">
            <v>1</v>
          </cell>
        </row>
        <row r="114">
          <cell r="C114" t="str">
            <v>Wartość LB (dni)</v>
          </cell>
          <cell r="F114" t="str">
            <v>LB in days</v>
          </cell>
          <cell r="G114" t="str">
            <v>VS4 TOTAL</v>
          </cell>
          <cell r="H114">
            <v>1.2</v>
          </cell>
          <cell r="I114">
            <v>0.8</v>
          </cell>
          <cell r="J114">
            <v>1.1000000000000001</v>
          </cell>
          <cell r="K114">
            <v>1.2</v>
          </cell>
          <cell r="L114">
            <v>2</v>
          </cell>
          <cell r="M114">
            <v>1.6</v>
          </cell>
          <cell r="N114">
            <v>1</v>
          </cell>
          <cell r="O114">
            <v>1.1000000000000001</v>
          </cell>
          <cell r="P114">
            <v>1</v>
          </cell>
          <cell r="Q114">
            <v>0.8</v>
          </cell>
          <cell r="R114">
            <v>1.3</v>
          </cell>
          <cell r="S114">
            <v>2.8</v>
          </cell>
          <cell r="T114">
            <v>3.1</v>
          </cell>
          <cell r="U114">
            <v>0.4</v>
          </cell>
          <cell r="V114">
            <v>0.6</v>
          </cell>
          <cell r="W114">
            <v>0.4</v>
          </cell>
          <cell r="X114">
            <v>0.7</v>
          </cell>
          <cell r="Y114">
            <v>0.3</v>
          </cell>
          <cell r="Z114">
            <v>2.1</v>
          </cell>
          <cell r="AA114">
            <v>0.4</v>
          </cell>
          <cell r="AB114">
            <v>1.6</v>
          </cell>
          <cell r="AC114">
            <v>1</v>
          </cell>
          <cell r="AD114">
            <v>1.4</v>
          </cell>
          <cell r="AE114">
            <v>1.1000000000000001</v>
          </cell>
          <cell r="AF114">
            <v>0.8</v>
          </cell>
          <cell r="AG114">
            <v>1.1000000000000001</v>
          </cell>
          <cell r="AH114">
            <v>1.2</v>
          </cell>
          <cell r="AI114">
            <v>1.4</v>
          </cell>
          <cell r="AJ114">
            <v>0.7</v>
          </cell>
          <cell r="AK114">
            <v>1.4</v>
          </cell>
          <cell r="AL114">
            <v>0.7</v>
          </cell>
          <cell r="AM114">
            <v>2.2999999999999998</v>
          </cell>
          <cell r="AN114">
            <v>3.7</v>
          </cell>
          <cell r="AO114">
            <v>2.6</v>
          </cell>
          <cell r="AP114">
            <v>3.7</v>
          </cell>
          <cell r="AQ114">
            <v>2.2999999999999998</v>
          </cell>
          <cell r="AR114">
            <v>2.2999999999999998</v>
          </cell>
          <cell r="AS114">
            <v>1.9</v>
          </cell>
          <cell r="AT114">
            <v>1.9</v>
          </cell>
          <cell r="AU114">
            <v>1.9</v>
          </cell>
          <cell r="AV114">
            <v>2.2000000000000002</v>
          </cell>
          <cell r="AW114">
            <v>2.2000000000000002</v>
          </cell>
          <cell r="AX114">
            <v>2.2999999999999998</v>
          </cell>
          <cell r="AY114">
            <v>2.1</v>
          </cell>
          <cell r="AZ114">
            <v>2</v>
          </cell>
          <cell r="BA114">
            <v>2</v>
          </cell>
          <cell r="BB114">
            <v>2</v>
          </cell>
          <cell r="BC114">
            <v>1.9</v>
          </cell>
          <cell r="BD114">
            <v>2.1</v>
          </cell>
          <cell r="BE114">
            <v>2</v>
          </cell>
          <cell r="BF114">
            <v>2.2999999999999998</v>
          </cell>
          <cell r="BG114">
            <v>2</v>
          </cell>
          <cell r="BH114">
            <v>2</v>
          </cell>
          <cell r="BI114">
            <v>2</v>
          </cell>
          <cell r="BJ114">
            <v>2</v>
          </cell>
          <cell r="BK114">
            <v>2.2000000000000002</v>
          </cell>
          <cell r="BL114">
            <v>2.2000000000000002</v>
          </cell>
          <cell r="BM114">
            <v>2</v>
          </cell>
          <cell r="BN114">
            <v>2</v>
          </cell>
          <cell r="BO114">
            <v>2</v>
          </cell>
          <cell r="BP114">
            <v>2</v>
          </cell>
          <cell r="BQ114">
            <v>1.8</v>
          </cell>
          <cell r="BR114">
            <v>2.1</v>
          </cell>
          <cell r="BS114">
            <v>2.2000000000000002</v>
          </cell>
          <cell r="BT114">
            <v>0</v>
          </cell>
          <cell r="BU114">
            <v>0</v>
          </cell>
          <cell r="CA114">
            <v>1</v>
          </cell>
        </row>
        <row r="115">
          <cell r="C115" t="str">
            <v>Linie zaległe</v>
          </cell>
          <cell r="F115" t="str">
            <v>Late lines</v>
          </cell>
          <cell r="G115" t="str">
            <v>VS4 TOTAL</v>
          </cell>
          <cell r="H115">
            <v>38</v>
          </cell>
          <cell r="I115">
            <v>39</v>
          </cell>
          <cell r="J115">
            <v>47</v>
          </cell>
          <cell r="K115">
            <v>45</v>
          </cell>
          <cell r="L115">
            <v>47</v>
          </cell>
          <cell r="M115">
            <v>57</v>
          </cell>
          <cell r="N115">
            <v>49</v>
          </cell>
          <cell r="O115">
            <v>52</v>
          </cell>
          <cell r="P115">
            <v>54</v>
          </cell>
          <cell r="Q115">
            <v>58</v>
          </cell>
          <cell r="R115">
            <v>48</v>
          </cell>
          <cell r="S115">
            <v>126</v>
          </cell>
          <cell r="T115">
            <v>143</v>
          </cell>
          <cell r="U115">
            <v>29</v>
          </cell>
          <cell r="V115">
            <v>28</v>
          </cell>
          <cell r="W115">
            <v>26</v>
          </cell>
          <cell r="X115">
            <v>25</v>
          </cell>
          <cell r="Y115">
            <v>29</v>
          </cell>
          <cell r="Z115">
            <v>66</v>
          </cell>
          <cell r="AA115">
            <v>39</v>
          </cell>
          <cell r="AB115">
            <v>83</v>
          </cell>
          <cell r="AC115">
            <v>77</v>
          </cell>
          <cell r="AD115">
            <v>60</v>
          </cell>
          <cell r="AE115">
            <v>58</v>
          </cell>
          <cell r="AF115">
            <v>44</v>
          </cell>
          <cell r="AG115">
            <v>50</v>
          </cell>
          <cell r="AH115">
            <v>82</v>
          </cell>
          <cell r="AI115">
            <v>44</v>
          </cell>
          <cell r="AJ115">
            <v>35</v>
          </cell>
          <cell r="AK115">
            <v>79</v>
          </cell>
          <cell r="AL115">
            <v>56</v>
          </cell>
          <cell r="AM115">
            <v>113</v>
          </cell>
          <cell r="AN115">
            <v>227</v>
          </cell>
          <cell r="AO115">
            <v>163</v>
          </cell>
          <cell r="AP115">
            <v>132</v>
          </cell>
          <cell r="AQ115">
            <v>96</v>
          </cell>
          <cell r="AR115">
            <v>96</v>
          </cell>
          <cell r="AS115">
            <v>100</v>
          </cell>
          <cell r="AT115">
            <v>100</v>
          </cell>
          <cell r="AU115">
            <v>100</v>
          </cell>
          <cell r="AV115">
            <v>94</v>
          </cell>
          <cell r="AW115">
            <v>88</v>
          </cell>
          <cell r="AX115">
            <v>92</v>
          </cell>
          <cell r="AY115">
            <v>81</v>
          </cell>
          <cell r="AZ115">
            <v>95</v>
          </cell>
          <cell r="BA115">
            <v>95</v>
          </cell>
          <cell r="BB115">
            <v>95</v>
          </cell>
          <cell r="BC115">
            <v>88</v>
          </cell>
          <cell r="BD115">
            <v>88</v>
          </cell>
          <cell r="BE115">
            <v>78</v>
          </cell>
          <cell r="BF115">
            <v>94</v>
          </cell>
          <cell r="BG115">
            <v>102</v>
          </cell>
          <cell r="BH115">
            <v>102</v>
          </cell>
          <cell r="BI115">
            <v>102</v>
          </cell>
          <cell r="BJ115">
            <v>111</v>
          </cell>
          <cell r="BK115">
            <v>107</v>
          </cell>
          <cell r="BL115">
            <v>108</v>
          </cell>
          <cell r="BM115">
            <v>116</v>
          </cell>
          <cell r="BN115">
            <v>137</v>
          </cell>
          <cell r="BO115">
            <v>137</v>
          </cell>
          <cell r="BP115">
            <v>137</v>
          </cell>
          <cell r="BQ115">
            <v>133</v>
          </cell>
          <cell r="BR115">
            <v>142</v>
          </cell>
          <cell r="BS115">
            <v>137</v>
          </cell>
          <cell r="BT115">
            <v>0</v>
          </cell>
          <cell r="BU115">
            <v>0</v>
          </cell>
          <cell r="CA115">
            <v>1</v>
          </cell>
        </row>
        <row r="116">
          <cell r="C116" t="str">
            <v>Najstarsze zamówienie (dni)</v>
          </cell>
          <cell r="D116" t="str">
            <v/>
          </cell>
          <cell r="F116" t="str">
            <v>Oldest order</v>
          </cell>
          <cell r="G116" t="str">
            <v>VS4 TOTAL</v>
          </cell>
          <cell r="H116">
            <v>43</v>
          </cell>
          <cell r="I116">
            <v>38</v>
          </cell>
          <cell r="J116">
            <v>23</v>
          </cell>
          <cell r="K116">
            <v>34</v>
          </cell>
          <cell r="L116">
            <v>25</v>
          </cell>
          <cell r="M116" t="str">
            <v>-33</v>
          </cell>
          <cell r="N116" t="str">
            <v>-23</v>
          </cell>
          <cell r="O116">
            <v>-35</v>
          </cell>
          <cell r="P116">
            <v>-39</v>
          </cell>
          <cell r="Q116">
            <v>-50</v>
          </cell>
          <cell r="R116">
            <v>32</v>
          </cell>
          <cell r="S116">
            <v>57</v>
          </cell>
          <cell r="T116">
            <v>55</v>
          </cell>
          <cell r="U116">
            <v>19</v>
          </cell>
          <cell r="V116">
            <v>34</v>
          </cell>
          <cell r="W116">
            <v>22</v>
          </cell>
          <cell r="X116">
            <v>25</v>
          </cell>
          <cell r="Y116">
            <v>21</v>
          </cell>
          <cell r="Z116">
            <v>24</v>
          </cell>
          <cell r="AA116">
            <v>37</v>
          </cell>
          <cell r="AB116">
            <v>30</v>
          </cell>
          <cell r="AC116">
            <v>45</v>
          </cell>
          <cell r="AD116">
            <v>39</v>
          </cell>
          <cell r="AE116">
            <v>34</v>
          </cell>
          <cell r="AF116">
            <v>37</v>
          </cell>
          <cell r="AG116">
            <v>25</v>
          </cell>
          <cell r="AH116">
            <v>28</v>
          </cell>
          <cell r="AI116">
            <v>58</v>
          </cell>
          <cell r="AJ116">
            <v>28</v>
          </cell>
          <cell r="AK116">
            <v>30</v>
          </cell>
          <cell r="AL116">
            <v>22</v>
          </cell>
          <cell r="AM116">
            <v>46</v>
          </cell>
          <cell r="AN116">
            <v>58</v>
          </cell>
          <cell r="AO116">
            <v>71</v>
          </cell>
          <cell r="AP116">
            <v>77</v>
          </cell>
          <cell r="AQ116">
            <v>65</v>
          </cell>
          <cell r="AR116">
            <v>65</v>
          </cell>
          <cell r="AS116">
            <v>66</v>
          </cell>
          <cell r="AT116">
            <v>67</v>
          </cell>
          <cell r="AU116">
            <v>68</v>
          </cell>
          <cell r="AV116">
            <v>69</v>
          </cell>
          <cell r="AW116">
            <v>70</v>
          </cell>
          <cell r="AX116">
            <v>71</v>
          </cell>
          <cell r="AY116">
            <v>72</v>
          </cell>
          <cell r="AZ116">
            <v>73</v>
          </cell>
          <cell r="BA116">
            <v>74</v>
          </cell>
          <cell r="BB116">
            <v>75</v>
          </cell>
          <cell r="BC116">
            <v>76</v>
          </cell>
          <cell r="BD116">
            <v>77</v>
          </cell>
          <cell r="BE116">
            <v>78</v>
          </cell>
          <cell r="BF116">
            <v>79</v>
          </cell>
          <cell r="BG116">
            <v>80</v>
          </cell>
          <cell r="BH116">
            <v>81</v>
          </cell>
          <cell r="BI116">
            <v>82</v>
          </cell>
          <cell r="BJ116">
            <v>83</v>
          </cell>
          <cell r="BK116">
            <v>84</v>
          </cell>
          <cell r="BL116">
            <v>85</v>
          </cell>
          <cell r="BM116">
            <v>86</v>
          </cell>
          <cell r="BN116">
            <v>89</v>
          </cell>
          <cell r="BO116">
            <v>89</v>
          </cell>
          <cell r="BP116">
            <v>89</v>
          </cell>
          <cell r="BQ116">
            <v>90</v>
          </cell>
          <cell r="BR116">
            <v>91</v>
          </cell>
          <cell r="BS116">
            <v>92</v>
          </cell>
          <cell r="BT116">
            <v>0</v>
          </cell>
          <cell r="BU116">
            <v>0</v>
          </cell>
          <cell r="CA116">
            <v>1</v>
          </cell>
        </row>
        <row r="117">
          <cell r="D117" t="str">
            <v/>
          </cell>
          <cell r="CA117">
            <v>1</v>
          </cell>
        </row>
        <row r="118">
          <cell r="A118" t="str">
            <v>SOURCING SAE</v>
          </cell>
          <cell r="B118" t="str">
            <v>SOURCING SAE</v>
          </cell>
          <cell r="C118" t="str">
            <v>LISC</v>
          </cell>
          <cell r="G118" t="str">
            <v>VS9 TOTAL</v>
          </cell>
          <cell r="AQ118">
            <v>0.9084759251890171</v>
          </cell>
          <cell r="AR118">
            <v>0.9084759251890171</v>
          </cell>
          <cell r="AS118">
            <v>0.95192307692307687</v>
          </cell>
          <cell r="AT118">
            <v>0.95192307692307687</v>
          </cell>
          <cell r="AU118">
            <v>0.95192307692307687</v>
          </cell>
          <cell r="AV118">
            <v>0.93573264781491006</v>
          </cell>
          <cell r="AW118">
            <v>0.92870201096892135</v>
          </cell>
          <cell r="AX118">
            <v>0.92938802958977806</v>
          </cell>
          <cell r="AY118">
            <v>0.92192881745120547</v>
          </cell>
          <cell r="AZ118">
            <v>0.91744933267424622</v>
          </cell>
          <cell r="BA118">
            <v>0.91744933267424622</v>
          </cell>
          <cell r="BB118">
            <v>0.91744933267424622</v>
          </cell>
          <cell r="BC118">
            <v>0.89550473186119872</v>
          </cell>
          <cell r="BD118">
            <v>0.89072847682119205</v>
          </cell>
          <cell r="BE118">
            <v>0.89280426413976899</v>
          </cell>
          <cell r="BF118">
            <v>0.89390210555099814</v>
          </cell>
          <cell r="BG118">
            <v>0.87254658385093165</v>
          </cell>
          <cell r="BH118">
            <v>0.87254658385093165</v>
          </cell>
          <cell r="BI118">
            <v>0.87254658385093165</v>
          </cell>
          <cell r="BJ118">
            <v>0.87273550724637683</v>
          </cell>
          <cell r="BK118">
            <v>0.86151633449763709</v>
          </cell>
          <cell r="BL118">
            <v>0.86399086931710101</v>
          </cell>
          <cell r="BM118">
            <v>0.86749594375338024</v>
          </cell>
          <cell r="BN118">
            <v>0.871</v>
          </cell>
          <cell r="BO118">
            <v>0.871</v>
          </cell>
          <cell r="BP118">
            <v>0.871</v>
          </cell>
          <cell r="BQ118">
            <v>0.86840869973400092</v>
          </cell>
          <cell r="BR118">
            <v>0.86873996203825377</v>
          </cell>
          <cell r="BS118">
            <v>0.87392867016864806</v>
          </cell>
          <cell r="BT118">
            <v>0</v>
          </cell>
          <cell r="BU118">
            <v>0</v>
          </cell>
          <cell r="CA118">
            <v>1</v>
          </cell>
        </row>
        <row r="119">
          <cell r="C119" t="str">
            <v>PPT</v>
          </cell>
          <cell r="G119" t="str">
            <v>VS9 TOTAL</v>
          </cell>
          <cell r="AQ119">
            <v>89</v>
          </cell>
          <cell r="AR119">
            <v>89</v>
          </cell>
          <cell r="AS119">
            <v>100</v>
          </cell>
          <cell r="AT119">
            <v>100</v>
          </cell>
          <cell r="AU119">
            <v>100</v>
          </cell>
          <cell r="AV119">
            <v>98</v>
          </cell>
          <cell r="AW119">
            <v>93</v>
          </cell>
          <cell r="AX119">
            <v>99</v>
          </cell>
          <cell r="AY119">
            <v>93</v>
          </cell>
          <cell r="AZ119">
            <v>94</v>
          </cell>
          <cell r="BA119">
            <v>94</v>
          </cell>
          <cell r="BB119">
            <v>94</v>
          </cell>
          <cell r="BC119">
            <v>101</v>
          </cell>
          <cell r="BD119">
            <v>103</v>
          </cell>
          <cell r="BE119">
            <v>97</v>
          </cell>
          <cell r="BF119">
            <v>87</v>
          </cell>
          <cell r="BG119">
            <v>83</v>
          </cell>
          <cell r="BH119">
            <v>83</v>
          </cell>
          <cell r="BI119">
            <v>83</v>
          </cell>
          <cell r="BJ119">
            <v>88</v>
          </cell>
          <cell r="BK119">
            <v>94</v>
          </cell>
          <cell r="BL119">
            <v>103</v>
          </cell>
          <cell r="BM119">
            <v>103</v>
          </cell>
          <cell r="BN119">
            <v>95</v>
          </cell>
          <cell r="BO119">
            <v>95</v>
          </cell>
          <cell r="BP119">
            <v>95</v>
          </cell>
          <cell r="BQ119">
            <v>95</v>
          </cell>
          <cell r="BR119">
            <v>94</v>
          </cell>
          <cell r="BS119">
            <v>86</v>
          </cell>
          <cell r="BT119">
            <v>0</v>
          </cell>
          <cell r="BU119">
            <v>0</v>
          </cell>
          <cell r="CA119">
            <v>1</v>
          </cell>
        </row>
        <row r="120">
          <cell r="C120" t="str">
            <v>Wartość LB $</v>
          </cell>
          <cell r="G120" t="str">
            <v>VS9 TOTAL</v>
          </cell>
          <cell r="AQ120">
            <v>68407.229999999967</v>
          </cell>
          <cell r="AR120">
            <v>68407.229999999967</v>
          </cell>
          <cell r="AS120">
            <v>64037.889999999948</v>
          </cell>
          <cell r="AT120">
            <v>64037.889999999948</v>
          </cell>
          <cell r="AU120">
            <v>64037.889999999948</v>
          </cell>
          <cell r="AV120">
            <v>73020.199999999881</v>
          </cell>
          <cell r="AW120">
            <v>81801.70999999989</v>
          </cell>
          <cell r="AX120">
            <v>78452.799999999988</v>
          </cell>
          <cell r="AY120">
            <v>80905</v>
          </cell>
          <cell r="AZ120">
            <v>79415.399999999994</v>
          </cell>
          <cell r="BA120">
            <v>79415.399999999994</v>
          </cell>
          <cell r="BB120">
            <v>79415.399999999994</v>
          </cell>
          <cell r="BC120">
            <v>75491.209999999963</v>
          </cell>
          <cell r="BD120">
            <v>71057.860000000073</v>
          </cell>
          <cell r="BE120">
            <v>74675.090000000026</v>
          </cell>
          <cell r="BF120">
            <v>77945.180000000008</v>
          </cell>
          <cell r="BG120">
            <v>73353.420000000027</v>
          </cell>
          <cell r="BH120">
            <v>73353.420000000027</v>
          </cell>
          <cell r="BI120">
            <v>73353.420000000027</v>
          </cell>
          <cell r="BJ120">
            <v>80052.709999999992</v>
          </cell>
          <cell r="BK120">
            <v>77120.02</v>
          </cell>
          <cell r="BL120">
            <v>72460.48000000001</v>
          </cell>
          <cell r="BM120">
            <v>74639.669999999984</v>
          </cell>
          <cell r="BN120">
            <v>79822</v>
          </cell>
          <cell r="BO120">
            <v>79822</v>
          </cell>
          <cell r="BP120">
            <v>79822</v>
          </cell>
          <cell r="BQ120">
            <v>85689</v>
          </cell>
          <cell r="BR120">
            <v>83367</v>
          </cell>
          <cell r="BS120">
            <v>90846</v>
          </cell>
          <cell r="BT120">
            <v>0</v>
          </cell>
          <cell r="BU120">
            <v>0</v>
          </cell>
          <cell r="CA120">
            <v>1</v>
          </cell>
        </row>
        <row r="121">
          <cell r="C121" t="str">
            <v>Wartość LB (dni)</v>
          </cell>
          <cell r="G121" t="str">
            <v>VS9 TOTAL</v>
          </cell>
          <cell r="AQ121">
            <v>1.2</v>
          </cell>
          <cell r="AR121">
            <v>1.2</v>
          </cell>
          <cell r="AS121">
            <v>0.9</v>
          </cell>
          <cell r="AT121">
            <v>0.9</v>
          </cell>
          <cell r="AU121">
            <v>0.9</v>
          </cell>
          <cell r="AV121">
            <v>1</v>
          </cell>
          <cell r="AW121">
            <v>1.1000000000000001</v>
          </cell>
          <cell r="AX121">
            <v>1.1000000000000001</v>
          </cell>
          <cell r="AY121">
            <v>1.1000000000000001</v>
          </cell>
          <cell r="AZ121">
            <v>1.1000000000000001</v>
          </cell>
          <cell r="BA121">
            <v>1.1000000000000001</v>
          </cell>
          <cell r="BB121">
            <v>1.1000000000000001</v>
          </cell>
          <cell r="BC121">
            <v>1</v>
          </cell>
          <cell r="BD121">
            <v>1</v>
          </cell>
          <cell r="BE121">
            <v>1</v>
          </cell>
          <cell r="BF121">
            <v>1.1000000000000001</v>
          </cell>
          <cell r="BG121">
            <v>1</v>
          </cell>
          <cell r="BH121">
            <v>1</v>
          </cell>
          <cell r="BI121">
            <v>1</v>
          </cell>
          <cell r="BJ121">
            <v>1.1000000000000001</v>
          </cell>
          <cell r="BK121">
            <v>1</v>
          </cell>
          <cell r="BL121">
            <v>1</v>
          </cell>
          <cell r="BM121">
            <v>1</v>
          </cell>
          <cell r="BN121">
            <v>1.1000000000000001</v>
          </cell>
          <cell r="BO121">
            <v>1.1000000000000001</v>
          </cell>
          <cell r="BP121">
            <v>1.1000000000000001</v>
          </cell>
          <cell r="BQ121">
            <v>1.2</v>
          </cell>
          <cell r="BR121">
            <v>1.1000000000000001</v>
          </cell>
          <cell r="BS121">
            <v>1.2</v>
          </cell>
          <cell r="BT121">
            <v>0</v>
          </cell>
          <cell r="BU121">
            <v>0</v>
          </cell>
          <cell r="CA121">
            <v>1</v>
          </cell>
        </row>
        <row r="122">
          <cell r="C122" t="str">
            <v>Linie zaległe</v>
          </cell>
          <cell r="G122" t="str">
            <v>VS9 TOTAL</v>
          </cell>
          <cell r="AQ122">
            <v>538</v>
          </cell>
          <cell r="AR122">
            <v>538</v>
          </cell>
          <cell r="AS122">
            <v>571</v>
          </cell>
          <cell r="AT122">
            <v>571</v>
          </cell>
          <cell r="AU122">
            <v>571</v>
          </cell>
          <cell r="AV122">
            <v>612</v>
          </cell>
          <cell r="AW122">
            <v>650</v>
          </cell>
          <cell r="AX122">
            <v>659</v>
          </cell>
          <cell r="AY122">
            <v>674</v>
          </cell>
          <cell r="AZ122">
            <v>644</v>
          </cell>
          <cell r="BA122">
            <v>644</v>
          </cell>
          <cell r="BB122">
            <v>644</v>
          </cell>
          <cell r="BC122">
            <v>598</v>
          </cell>
          <cell r="BD122">
            <v>563</v>
          </cell>
          <cell r="BE122">
            <v>549</v>
          </cell>
          <cell r="BF122">
            <v>578</v>
          </cell>
          <cell r="BG122">
            <v>586</v>
          </cell>
          <cell r="BH122">
            <v>586</v>
          </cell>
          <cell r="BI122">
            <v>586</v>
          </cell>
          <cell r="BJ122">
            <v>563</v>
          </cell>
          <cell r="BK122">
            <v>504</v>
          </cell>
          <cell r="BL122">
            <v>473</v>
          </cell>
          <cell r="BM122">
            <v>516</v>
          </cell>
          <cell r="BN122">
            <v>585</v>
          </cell>
          <cell r="BO122">
            <v>585</v>
          </cell>
          <cell r="BP122">
            <v>585</v>
          </cell>
          <cell r="BQ122">
            <v>560</v>
          </cell>
          <cell r="BR122">
            <v>560</v>
          </cell>
          <cell r="BS122">
            <v>586</v>
          </cell>
          <cell r="BT122">
            <v>0</v>
          </cell>
          <cell r="BU122">
            <v>0</v>
          </cell>
          <cell r="CA122">
            <v>1</v>
          </cell>
        </row>
        <row r="123">
          <cell r="C123" t="str">
            <v>Najstarsze zamówienie</v>
          </cell>
          <cell r="G123" t="str">
            <v>VS9 TOTAL</v>
          </cell>
          <cell r="AQ123">
            <v>108</v>
          </cell>
          <cell r="AR123">
            <v>108</v>
          </cell>
          <cell r="AS123">
            <v>109</v>
          </cell>
          <cell r="AT123">
            <v>110</v>
          </cell>
          <cell r="AU123">
            <v>111</v>
          </cell>
          <cell r="AV123">
            <v>112</v>
          </cell>
          <cell r="AW123">
            <v>113</v>
          </cell>
          <cell r="AX123">
            <v>114</v>
          </cell>
          <cell r="AY123">
            <v>115</v>
          </cell>
          <cell r="AZ123">
            <v>116</v>
          </cell>
          <cell r="BA123">
            <v>117</v>
          </cell>
          <cell r="BB123">
            <v>118</v>
          </cell>
          <cell r="BC123">
            <v>119</v>
          </cell>
          <cell r="BD123">
            <v>110</v>
          </cell>
          <cell r="BE123">
            <v>111</v>
          </cell>
          <cell r="BF123">
            <v>112</v>
          </cell>
          <cell r="BG123">
            <v>95</v>
          </cell>
          <cell r="BH123">
            <v>96</v>
          </cell>
          <cell r="BI123">
            <v>97</v>
          </cell>
          <cell r="BJ123">
            <v>98</v>
          </cell>
          <cell r="BK123">
            <v>78</v>
          </cell>
          <cell r="BL123">
            <v>79</v>
          </cell>
          <cell r="BM123">
            <v>80</v>
          </cell>
          <cell r="BN123">
            <v>83</v>
          </cell>
          <cell r="BO123">
            <v>83</v>
          </cell>
          <cell r="BP123">
            <v>83</v>
          </cell>
          <cell r="BQ123">
            <v>84</v>
          </cell>
          <cell r="BR123">
            <v>85</v>
          </cell>
          <cell r="BS123">
            <v>86</v>
          </cell>
          <cell r="BT123">
            <v>0</v>
          </cell>
          <cell r="BU123">
            <v>0</v>
          </cell>
          <cell r="CA123">
            <v>1</v>
          </cell>
        </row>
        <row r="124">
          <cell r="CA124">
            <v>1</v>
          </cell>
        </row>
        <row r="125">
          <cell r="A125" t="str">
            <v>montaż</v>
          </cell>
          <cell r="C125" t="str">
            <v>detale zmontowane razem</v>
          </cell>
          <cell r="D125" t="str">
            <v xml:space="preserve">total EASY ASSEMBLY </v>
          </cell>
          <cell r="E125" t="str">
            <v>VS1 &amp; VS2 &amp; VS4</v>
          </cell>
          <cell r="F125" t="str">
            <v>AY output  TOTAL</v>
          </cell>
          <cell r="H125">
            <v>2421854</v>
          </cell>
          <cell r="I125">
            <v>2860002</v>
          </cell>
          <cell r="J125">
            <v>2427775</v>
          </cell>
          <cell r="K125">
            <v>1856289</v>
          </cell>
          <cell r="L125">
            <v>2732803</v>
          </cell>
          <cell r="M125">
            <v>2833524</v>
          </cell>
          <cell r="N125">
            <v>2778306</v>
          </cell>
          <cell r="O125">
            <v>2453640</v>
          </cell>
          <cell r="P125">
            <v>2589673</v>
          </cell>
          <cell r="Q125">
            <v>2561216</v>
          </cell>
          <cell r="R125">
            <v>2422155</v>
          </cell>
          <cell r="S125">
            <v>1861919</v>
          </cell>
          <cell r="T125">
            <v>2597566</v>
          </cell>
          <cell r="U125">
            <v>2447643</v>
          </cell>
          <cell r="V125">
            <v>2194870</v>
          </cell>
          <cell r="W125">
            <v>2222254</v>
          </cell>
          <cell r="X125">
            <v>2430605</v>
          </cell>
          <cell r="Y125">
            <v>2815106</v>
          </cell>
          <cell r="Z125">
            <v>2716484</v>
          </cell>
          <cell r="AA125">
            <v>2709351</v>
          </cell>
          <cell r="AB125">
            <v>2243708</v>
          </cell>
          <cell r="AC125">
            <v>2850969</v>
          </cell>
          <cell r="AD125">
            <v>2444166</v>
          </cell>
          <cell r="AE125">
            <v>2199291</v>
          </cell>
          <cell r="AF125">
            <v>2317735</v>
          </cell>
          <cell r="AG125">
            <v>2465653</v>
          </cell>
          <cell r="AH125">
            <v>2395505</v>
          </cell>
          <cell r="AI125">
            <v>1937630</v>
          </cell>
          <cell r="AJ125">
            <v>2987823</v>
          </cell>
          <cell r="AK125">
            <v>1937630</v>
          </cell>
          <cell r="AL125">
            <v>3096830</v>
          </cell>
          <cell r="AM125">
            <v>2300034</v>
          </cell>
          <cell r="AN125">
            <v>3060440</v>
          </cell>
          <cell r="AO125">
            <v>2921082</v>
          </cell>
          <cell r="AP125">
            <v>2824882</v>
          </cell>
          <cell r="AQ125">
            <v>2762532</v>
          </cell>
          <cell r="AR125">
            <v>184786</v>
          </cell>
          <cell r="AS125">
            <v>35888</v>
          </cell>
          <cell r="AT125">
            <v>0</v>
          </cell>
          <cell r="AU125">
            <v>106536</v>
          </cell>
          <cell r="AV125">
            <v>130856</v>
          </cell>
          <cell r="AW125">
            <v>139146</v>
          </cell>
          <cell r="AX125">
            <v>110362</v>
          </cell>
          <cell r="AY125">
            <v>106726</v>
          </cell>
          <cell r="AZ125">
            <v>52075</v>
          </cell>
          <cell r="BA125">
            <v>0</v>
          </cell>
          <cell r="BB125">
            <v>133797</v>
          </cell>
          <cell r="BC125">
            <v>129552</v>
          </cell>
          <cell r="BD125">
            <v>127032</v>
          </cell>
          <cell r="BE125">
            <v>116965</v>
          </cell>
          <cell r="BF125">
            <v>104313</v>
          </cell>
          <cell r="BG125">
            <v>43631</v>
          </cell>
          <cell r="BH125">
            <v>0</v>
          </cell>
          <cell r="BI125">
            <v>117379</v>
          </cell>
          <cell r="BJ125">
            <v>157737</v>
          </cell>
          <cell r="BK125">
            <v>138464</v>
          </cell>
          <cell r="BL125">
            <v>168829</v>
          </cell>
          <cell r="BM125">
            <v>115788</v>
          </cell>
          <cell r="BN125">
            <v>78708</v>
          </cell>
          <cell r="BO125">
            <v>0</v>
          </cell>
          <cell r="BP125">
            <v>118131</v>
          </cell>
          <cell r="BQ125">
            <v>159128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W125">
            <v>2575829</v>
          </cell>
          <cell r="BX125">
            <v>3005133.8333333335</v>
          </cell>
          <cell r="CA125">
            <v>1</v>
          </cell>
        </row>
        <row r="126">
          <cell r="A126" t="str">
            <v>DIN / SAE</v>
          </cell>
          <cell r="C126" t="str">
            <v xml:space="preserve">     VS1</v>
          </cell>
          <cell r="F126" t="str">
            <v xml:space="preserve">    AY VS1</v>
          </cell>
          <cell r="G126">
            <v>14</v>
          </cell>
          <cell r="H126" t="str">
            <v>-</v>
          </cell>
          <cell r="I126">
            <v>987327</v>
          </cell>
          <cell r="J126">
            <v>917234</v>
          </cell>
          <cell r="K126">
            <v>674748</v>
          </cell>
          <cell r="L126">
            <v>1027043</v>
          </cell>
          <cell r="M126">
            <v>968117</v>
          </cell>
          <cell r="N126">
            <v>978995</v>
          </cell>
          <cell r="O126">
            <v>899134</v>
          </cell>
          <cell r="P126">
            <v>914764</v>
          </cell>
          <cell r="Q126">
            <v>951050</v>
          </cell>
          <cell r="R126">
            <v>888179</v>
          </cell>
          <cell r="S126">
            <v>629860</v>
          </cell>
          <cell r="T126">
            <v>986657</v>
          </cell>
          <cell r="U126">
            <v>959067</v>
          </cell>
          <cell r="V126">
            <v>808594</v>
          </cell>
          <cell r="W126">
            <v>831142</v>
          </cell>
          <cell r="X126">
            <v>879162</v>
          </cell>
          <cell r="Y126">
            <v>1001863</v>
          </cell>
          <cell r="Z126">
            <v>1032279</v>
          </cell>
          <cell r="AA126">
            <v>941929</v>
          </cell>
          <cell r="AB126">
            <v>839990</v>
          </cell>
          <cell r="AC126">
            <v>1044513</v>
          </cell>
          <cell r="AD126">
            <v>877267</v>
          </cell>
          <cell r="AE126">
            <v>747078</v>
          </cell>
          <cell r="AF126">
            <v>918490</v>
          </cell>
          <cell r="AG126">
            <v>846285</v>
          </cell>
          <cell r="AH126">
            <v>923161</v>
          </cell>
          <cell r="AI126">
            <v>712485</v>
          </cell>
          <cell r="AJ126">
            <v>1028393</v>
          </cell>
          <cell r="AK126">
            <v>966482</v>
          </cell>
          <cell r="AL126">
            <v>1256246</v>
          </cell>
          <cell r="AM126">
            <v>910903</v>
          </cell>
          <cell r="AN126">
            <v>1134960</v>
          </cell>
          <cell r="AO126">
            <v>1004820</v>
          </cell>
          <cell r="AP126">
            <v>1007099</v>
          </cell>
          <cell r="AQ126">
            <v>1057911</v>
          </cell>
          <cell r="AR126">
            <v>70320</v>
          </cell>
          <cell r="AS126">
            <v>27779</v>
          </cell>
          <cell r="AT126">
            <v>0</v>
          </cell>
          <cell r="AU126">
            <v>34487</v>
          </cell>
          <cell r="AV126">
            <v>39220</v>
          </cell>
          <cell r="AW126">
            <v>52413</v>
          </cell>
          <cell r="AX126">
            <v>49517</v>
          </cell>
          <cell r="AY126">
            <v>28543</v>
          </cell>
          <cell r="AZ126">
            <v>0</v>
          </cell>
          <cell r="BB126">
            <v>46703</v>
          </cell>
          <cell r="BC126">
            <v>52888</v>
          </cell>
          <cell r="BD126">
            <v>63602</v>
          </cell>
          <cell r="BE126">
            <v>55376</v>
          </cell>
          <cell r="BF126">
            <v>44401</v>
          </cell>
          <cell r="BG126">
            <v>23687</v>
          </cell>
          <cell r="BH126">
            <v>0</v>
          </cell>
          <cell r="BI126">
            <v>59795</v>
          </cell>
          <cell r="BJ126">
            <v>68550</v>
          </cell>
          <cell r="BK126">
            <v>51114</v>
          </cell>
          <cell r="BL126">
            <v>75970</v>
          </cell>
          <cell r="BM126">
            <v>40028</v>
          </cell>
          <cell r="BN126">
            <v>27401</v>
          </cell>
          <cell r="BO126">
            <v>0</v>
          </cell>
          <cell r="BP126">
            <v>40119</v>
          </cell>
          <cell r="BQ126">
            <v>69875</v>
          </cell>
          <cell r="BW126">
            <v>1021788</v>
          </cell>
          <cell r="BX126">
            <v>1192086</v>
          </cell>
          <cell r="CA126">
            <v>1</v>
          </cell>
        </row>
        <row r="127">
          <cell r="C127" t="str">
            <v xml:space="preserve">     VS2</v>
          </cell>
          <cell r="D127" t="str">
            <v/>
          </cell>
          <cell r="F127" t="str">
            <v xml:space="preserve">    AY VS2</v>
          </cell>
          <cell r="G127">
            <v>15</v>
          </cell>
          <cell r="H127" t="str">
            <v>-</v>
          </cell>
          <cell r="I127">
            <v>1829010</v>
          </cell>
          <cell r="J127">
            <v>1478605</v>
          </cell>
          <cell r="K127">
            <v>1158732</v>
          </cell>
          <cell r="L127">
            <v>1667086</v>
          </cell>
          <cell r="M127">
            <v>1817124</v>
          </cell>
          <cell r="N127">
            <v>1749421</v>
          </cell>
          <cell r="O127">
            <v>1523498</v>
          </cell>
          <cell r="P127">
            <v>1640811</v>
          </cell>
          <cell r="Q127">
            <v>1574768</v>
          </cell>
          <cell r="R127">
            <v>1505103</v>
          </cell>
          <cell r="S127">
            <v>1215474</v>
          </cell>
          <cell r="T127">
            <v>1574391</v>
          </cell>
          <cell r="U127">
            <v>1448476</v>
          </cell>
          <cell r="V127">
            <v>1354595</v>
          </cell>
          <cell r="W127">
            <v>1388650</v>
          </cell>
          <cell r="X127">
            <v>1523396</v>
          </cell>
          <cell r="Y127">
            <v>1775395</v>
          </cell>
          <cell r="Z127">
            <v>1649297</v>
          </cell>
          <cell r="AA127">
            <v>1783895</v>
          </cell>
          <cell r="AB127">
            <v>1366683</v>
          </cell>
          <cell r="AC127">
            <v>1690789</v>
          </cell>
          <cell r="AD127">
            <v>1536531</v>
          </cell>
          <cell r="AE127">
            <v>1424134</v>
          </cell>
          <cell r="AF127">
            <v>1289274</v>
          </cell>
          <cell r="AG127">
            <v>1582126</v>
          </cell>
          <cell r="AH127">
            <v>1431200</v>
          </cell>
          <cell r="AI127">
            <v>1194696</v>
          </cell>
          <cell r="AJ127">
            <v>1973005</v>
          </cell>
          <cell r="AK127">
            <v>1599497</v>
          </cell>
          <cell r="AL127">
            <v>1790663</v>
          </cell>
          <cell r="AM127">
            <v>1358023</v>
          </cell>
          <cell r="AN127">
            <v>1885983</v>
          </cell>
          <cell r="AO127">
            <v>1873359</v>
          </cell>
          <cell r="AP127">
            <v>1782111</v>
          </cell>
          <cell r="AQ127">
            <v>1664331</v>
          </cell>
          <cell r="AR127">
            <v>111666</v>
          </cell>
          <cell r="AS127">
            <v>8109</v>
          </cell>
          <cell r="AT127">
            <v>0</v>
          </cell>
          <cell r="AU127">
            <v>71385</v>
          </cell>
          <cell r="AV127">
            <v>88569</v>
          </cell>
          <cell r="AW127">
            <v>84064</v>
          </cell>
          <cell r="AX127">
            <v>59663</v>
          </cell>
          <cell r="AY127">
            <v>76423</v>
          </cell>
          <cell r="AZ127">
            <v>52075</v>
          </cell>
          <cell r="BB127">
            <v>86043</v>
          </cell>
          <cell r="BC127">
            <v>75728</v>
          </cell>
          <cell r="BD127">
            <v>59302</v>
          </cell>
          <cell r="BE127">
            <v>60396</v>
          </cell>
          <cell r="BF127">
            <v>58334</v>
          </cell>
          <cell r="BG127">
            <v>19636</v>
          </cell>
          <cell r="BH127">
            <v>0</v>
          </cell>
          <cell r="BI127">
            <v>53943</v>
          </cell>
          <cell r="BJ127">
            <v>88200</v>
          </cell>
          <cell r="BK127">
            <v>84056</v>
          </cell>
          <cell r="BL127">
            <v>89653</v>
          </cell>
          <cell r="BM127">
            <v>73158</v>
          </cell>
          <cell r="BN127">
            <v>51299</v>
          </cell>
          <cell r="BO127">
            <v>0</v>
          </cell>
          <cell r="BP127">
            <v>75842</v>
          </cell>
          <cell r="BQ127">
            <v>86994</v>
          </cell>
          <cell r="BW127">
            <v>1514538</v>
          </cell>
          <cell r="BX127">
            <v>1766961</v>
          </cell>
          <cell r="CA127">
            <v>1</v>
          </cell>
        </row>
        <row r="128">
          <cell r="C128" t="str">
            <v xml:space="preserve">     VS4</v>
          </cell>
          <cell r="D128" t="str">
            <v/>
          </cell>
          <cell r="F128" t="str">
            <v xml:space="preserve">    AY VS4</v>
          </cell>
          <cell r="G128">
            <v>17</v>
          </cell>
          <cell r="H128" t="str">
            <v>-</v>
          </cell>
          <cell r="I128">
            <v>43665</v>
          </cell>
          <cell r="J128">
            <v>31936</v>
          </cell>
          <cell r="K128">
            <v>22809</v>
          </cell>
          <cell r="L128">
            <v>38674</v>
          </cell>
          <cell r="M128">
            <v>48283</v>
          </cell>
          <cell r="N128">
            <v>49890</v>
          </cell>
          <cell r="O128">
            <v>31008</v>
          </cell>
          <cell r="P128">
            <v>34098</v>
          </cell>
          <cell r="Q128">
            <v>35398</v>
          </cell>
          <cell r="R128">
            <v>28873</v>
          </cell>
          <cell r="S128">
            <v>16585</v>
          </cell>
          <cell r="T128">
            <v>36518</v>
          </cell>
          <cell r="U128">
            <v>40100</v>
          </cell>
          <cell r="V128">
            <v>31681</v>
          </cell>
          <cell r="W128">
            <v>32218</v>
          </cell>
          <cell r="X128">
            <v>28047</v>
          </cell>
          <cell r="Y128">
            <v>37848</v>
          </cell>
          <cell r="Z128">
            <v>34908</v>
          </cell>
          <cell r="AA128">
            <v>34388</v>
          </cell>
          <cell r="AB128">
            <v>37035</v>
          </cell>
          <cell r="AC128">
            <v>38557</v>
          </cell>
          <cell r="AD128">
            <v>30368</v>
          </cell>
          <cell r="AE128">
            <v>28079</v>
          </cell>
          <cell r="AF128">
            <v>36500</v>
          </cell>
          <cell r="AG128">
            <v>37242</v>
          </cell>
          <cell r="AH128">
            <v>41144</v>
          </cell>
          <cell r="AI128">
            <v>30449</v>
          </cell>
          <cell r="AJ128">
            <v>49870</v>
          </cell>
          <cell r="AK128">
            <v>41673</v>
          </cell>
          <cell r="AL128">
            <v>49921</v>
          </cell>
          <cell r="AM128">
            <v>31108</v>
          </cell>
          <cell r="AN128">
            <v>39497</v>
          </cell>
          <cell r="AO128">
            <v>42903</v>
          </cell>
          <cell r="AP128">
            <v>35672</v>
          </cell>
          <cell r="AQ128">
            <v>40290</v>
          </cell>
          <cell r="AR128">
            <v>2800</v>
          </cell>
          <cell r="AS128">
            <v>0</v>
          </cell>
          <cell r="AT128">
            <v>0</v>
          </cell>
          <cell r="AU128">
            <v>664</v>
          </cell>
          <cell r="AV128">
            <v>3067</v>
          </cell>
          <cell r="AW128">
            <v>2669</v>
          </cell>
          <cell r="AX128">
            <v>1182</v>
          </cell>
          <cell r="AY128">
            <v>1760</v>
          </cell>
          <cell r="AZ128">
            <v>0</v>
          </cell>
          <cell r="BB128">
            <v>1051</v>
          </cell>
          <cell r="BC128">
            <v>936</v>
          </cell>
          <cell r="BD128">
            <v>4128</v>
          </cell>
          <cell r="BE128">
            <v>1193</v>
          </cell>
          <cell r="BF128">
            <v>1578</v>
          </cell>
          <cell r="BG128">
            <v>308</v>
          </cell>
          <cell r="BH128">
            <v>0</v>
          </cell>
          <cell r="BI128">
            <v>3641</v>
          </cell>
          <cell r="BJ128">
            <v>987</v>
          </cell>
          <cell r="BK128">
            <v>3294</v>
          </cell>
          <cell r="BL128">
            <v>3206</v>
          </cell>
          <cell r="BM128">
            <v>2602</v>
          </cell>
          <cell r="BN128">
            <v>8</v>
          </cell>
          <cell r="BO128">
            <v>0</v>
          </cell>
          <cell r="BP128">
            <v>2170</v>
          </cell>
          <cell r="BQ128">
            <v>2259</v>
          </cell>
          <cell r="BW128">
            <v>39503</v>
          </cell>
          <cell r="BX128">
            <v>46086.833333333336</v>
          </cell>
          <cell r="CA128">
            <v>1</v>
          </cell>
        </row>
        <row r="129">
          <cell r="C129" t="str">
            <v xml:space="preserve">    detale XX </v>
          </cell>
          <cell r="F129" t="str">
            <v xml:space="preserve">    all XX</v>
          </cell>
          <cell r="G129">
            <v>7</v>
          </cell>
          <cell r="H129">
            <v>513204</v>
          </cell>
          <cell r="J129">
            <v>423718</v>
          </cell>
          <cell r="K129">
            <v>428866</v>
          </cell>
          <cell r="L129">
            <v>498777</v>
          </cell>
          <cell r="M129">
            <v>522197</v>
          </cell>
          <cell r="N129">
            <v>499460</v>
          </cell>
          <cell r="O129">
            <v>391619</v>
          </cell>
          <cell r="P129">
            <v>388050</v>
          </cell>
          <cell r="Q129">
            <v>384534</v>
          </cell>
          <cell r="R129">
            <v>390896</v>
          </cell>
          <cell r="S129">
            <v>310704</v>
          </cell>
          <cell r="T129">
            <v>430368</v>
          </cell>
          <cell r="U129">
            <v>424792</v>
          </cell>
          <cell r="V129">
            <v>338229</v>
          </cell>
          <cell r="W129">
            <v>314080</v>
          </cell>
          <cell r="X129">
            <v>322055</v>
          </cell>
          <cell r="Y129">
            <v>374369</v>
          </cell>
          <cell r="Z129">
            <v>359335</v>
          </cell>
          <cell r="AA129">
            <v>370764</v>
          </cell>
          <cell r="AB129">
            <v>323190</v>
          </cell>
          <cell r="AC129">
            <v>412307</v>
          </cell>
          <cell r="AD129">
            <v>320948</v>
          </cell>
          <cell r="AE129">
            <v>369423</v>
          </cell>
          <cell r="AF129">
            <v>367576</v>
          </cell>
          <cell r="AG129">
            <v>334673</v>
          </cell>
          <cell r="AH129">
            <v>353811</v>
          </cell>
          <cell r="AI129">
            <v>307267</v>
          </cell>
          <cell r="AJ129">
            <v>276205</v>
          </cell>
          <cell r="AK129">
            <v>273725</v>
          </cell>
          <cell r="AL129">
            <v>501257</v>
          </cell>
          <cell r="AM129">
            <v>248683</v>
          </cell>
          <cell r="AN129">
            <v>451234</v>
          </cell>
          <cell r="AO129">
            <v>390019</v>
          </cell>
          <cell r="AP129">
            <v>65822</v>
          </cell>
          <cell r="AQ129">
            <v>532974</v>
          </cell>
          <cell r="AR129">
            <v>10374</v>
          </cell>
          <cell r="AS129">
            <v>1151</v>
          </cell>
          <cell r="AT129">
            <v>725</v>
          </cell>
          <cell r="AU129">
            <v>12865</v>
          </cell>
          <cell r="AV129">
            <v>27596</v>
          </cell>
          <cell r="AW129">
            <v>21445</v>
          </cell>
          <cell r="AX129">
            <v>21010</v>
          </cell>
          <cell r="AY129">
            <v>22841</v>
          </cell>
          <cell r="AZ129">
            <v>6488</v>
          </cell>
          <cell r="BA129">
            <v>0</v>
          </cell>
          <cell r="BB129">
            <v>20538</v>
          </cell>
          <cell r="BC129">
            <v>23999</v>
          </cell>
          <cell r="BD129">
            <v>19008</v>
          </cell>
          <cell r="BE129">
            <v>18401</v>
          </cell>
          <cell r="BF129">
            <v>18412</v>
          </cell>
          <cell r="BG129">
            <v>4633</v>
          </cell>
          <cell r="BH129">
            <v>0</v>
          </cell>
          <cell r="BI129">
            <v>13669</v>
          </cell>
          <cell r="BJ129">
            <v>19281</v>
          </cell>
          <cell r="BK129">
            <v>15816</v>
          </cell>
          <cell r="BL129">
            <v>23042</v>
          </cell>
          <cell r="BM129">
            <v>8038</v>
          </cell>
          <cell r="BN129">
            <v>3336</v>
          </cell>
          <cell r="BO129">
            <v>0</v>
          </cell>
          <cell r="BP129">
            <v>9886</v>
          </cell>
          <cell r="BQ129">
            <v>10108</v>
          </cell>
          <cell r="BR129">
            <v>5164</v>
          </cell>
          <cell r="BS129">
            <v>0</v>
          </cell>
          <cell r="BT129">
            <v>0</v>
          </cell>
          <cell r="BU129">
            <v>0</v>
          </cell>
          <cell r="BW129">
            <v>332662</v>
          </cell>
          <cell r="BX129">
            <v>388105.66666666669</v>
          </cell>
          <cell r="CA129">
            <v>1</v>
          </cell>
        </row>
        <row r="130">
          <cell r="C130" t="str">
            <v>motaz plan dzienny</v>
          </cell>
          <cell r="D130" t="str">
            <v/>
          </cell>
          <cell r="F130" t="str">
            <v>AY plan</v>
          </cell>
          <cell r="G130" t="str">
            <v>VS2_ASSY</v>
          </cell>
          <cell r="H130">
            <v>2629425.42</v>
          </cell>
          <cell r="I130">
            <v>2555973.88</v>
          </cell>
          <cell r="J130">
            <v>2283320.2599999998</v>
          </cell>
          <cell r="K130">
            <v>1944448.8599999999</v>
          </cell>
          <cell r="L130">
            <v>2552659.2100000004</v>
          </cell>
          <cell r="M130">
            <v>2591858.1300000004</v>
          </cell>
          <cell r="N130">
            <v>2789159.8800000008</v>
          </cell>
          <cell r="O130">
            <v>2605917.3699999987</v>
          </cell>
          <cell r="P130">
            <v>2356514.7300000014</v>
          </cell>
          <cell r="Q130">
            <v>2697162.5599999991</v>
          </cell>
          <cell r="R130">
            <v>2521501.649999999</v>
          </cell>
          <cell r="S130">
            <v>2169503.0700000003</v>
          </cell>
          <cell r="T130">
            <v>2462607.5900000003</v>
          </cell>
          <cell r="U130">
            <v>2479495.4100000011</v>
          </cell>
          <cell r="V130">
            <v>2615940.7325000009</v>
          </cell>
          <cell r="W130">
            <v>1730633.9075000007</v>
          </cell>
          <cell r="X130">
            <v>2310451</v>
          </cell>
          <cell r="Y130">
            <v>2438284.58</v>
          </cell>
          <cell r="Z130">
            <v>2207102.649999999</v>
          </cell>
          <cell r="AA130">
            <v>2404290</v>
          </cell>
          <cell r="AB130">
            <v>2317663.0000000009</v>
          </cell>
          <cell r="AC130">
            <v>2584418.8099999987</v>
          </cell>
          <cell r="AD130">
            <v>2339184.3400000003</v>
          </cell>
          <cell r="AE130">
            <v>2339184.3399999989</v>
          </cell>
          <cell r="AF130">
            <v>2483292.0000000009</v>
          </cell>
          <cell r="AG130">
            <v>2407505.9900000002</v>
          </cell>
          <cell r="AH130">
            <v>2358416.2399999993</v>
          </cell>
          <cell r="AI130">
            <v>1810382.6300000008</v>
          </cell>
          <cell r="AJ130">
            <v>2284093.7800000003</v>
          </cell>
          <cell r="AK130">
            <v>2267179.29</v>
          </cell>
          <cell r="AL130">
            <v>2698991.3099999991</v>
          </cell>
          <cell r="AM130">
            <v>2221518.2299999995</v>
          </cell>
          <cell r="AN130">
            <v>2670370.2300000004</v>
          </cell>
          <cell r="AO130">
            <v>2654894.2400000002</v>
          </cell>
          <cell r="AP130">
            <v>2439449.4299999997</v>
          </cell>
          <cell r="AQ130">
            <v>2428632.6</v>
          </cell>
          <cell r="AR130">
            <v>118473.16495238093</v>
          </cell>
          <cell r="AS130">
            <v>0</v>
          </cell>
          <cell r="AT130">
            <v>0</v>
          </cell>
          <cell r="AU130">
            <v>118473.16495238093</v>
          </cell>
          <cell r="AV130">
            <v>118473.16495238093</v>
          </cell>
          <cell r="AW130">
            <v>118473.16495238093</v>
          </cell>
          <cell r="AX130">
            <v>118473.16495238093</v>
          </cell>
          <cell r="AY130">
            <v>118473.16495238093</v>
          </cell>
          <cell r="AZ130">
            <v>0</v>
          </cell>
          <cell r="BA130">
            <v>0</v>
          </cell>
          <cell r="BB130">
            <v>118473.16495238093</v>
          </cell>
          <cell r="BC130">
            <v>118473.16495238093</v>
          </cell>
          <cell r="BD130">
            <v>118473.16495238093</v>
          </cell>
          <cell r="BE130">
            <v>118473.16495238093</v>
          </cell>
          <cell r="BF130">
            <v>118473.16495238093</v>
          </cell>
          <cell r="BG130">
            <v>0</v>
          </cell>
          <cell r="BH130">
            <v>0</v>
          </cell>
          <cell r="BI130">
            <v>118473.16495238093</v>
          </cell>
          <cell r="BJ130">
            <v>118473.16495238093</v>
          </cell>
          <cell r="BK130">
            <v>118473.16495238093</v>
          </cell>
          <cell r="BL130">
            <v>118473.16495238093</v>
          </cell>
          <cell r="BM130">
            <v>118473.16495238093</v>
          </cell>
          <cell r="BN130">
            <v>0</v>
          </cell>
          <cell r="BO130">
            <v>0</v>
          </cell>
          <cell r="BP130">
            <v>118473.16495238093</v>
          </cell>
          <cell r="BQ130">
            <v>118473.16495238093</v>
          </cell>
          <cell r="BR130">
            <v>118473.16495238093</v>
          </cell>
          <cell r="BS130">
            <v>118473.16495238093</v>
          </cell>
          <cell r="BT130">
            <v>118473.16495238093</v>
          </cell>
          <cell r="BU130">
            <v>0</v>
          </cell>
          <cell r="BW130">
            <v>2132516.9691428579</v>
          </cell>
          <cell r="BX130">
            <v>2487936.4639999997</v>
          </cell>
          <cell r="CA130">
            <v>1</v>
          </cell>
        </row>
        <row r="131">
          <cell r="C131" t="str">
            <v>% realizacji planu</v>
          </cell>
          <cell r="D131" t="str">
            <v/>
          </cell>
          <cell r="F131" t="str">
            <v>output vs plan</v>
          </cell>
          <cell r="G131" t="str">
            <v>VS2_ASSY</v>
          </cell>
          <cell r="H131">
            <v>0.92105825918424411</v>
          </cell>
          <cell r="I131">
            <v>1.1189480543517918</v>
          </cell>
          <cell r="J131">
            <v>1.0632652118630088</v>
          </cell>
          <cell r="K131">
            <v>0.95466074638753939</v>
          </cell>
          <cell r="L131">
            <v>1.0705710301219564</v>
          </cell>
          <cell r="M131">
            <v>1.0932403927525152</v>
          </cell>
          <cell r="N131">
            <v>0.9961085486429696</v>
          </cell>
          <cell r="O131">
            <v>0.94156477417394135</v>
          </cell>
          <cell r="P131">
            <v>1.0989419955800568</v>
          </cell>
          <cell r="Q131">
            <v>0.9495964529479457</v>
          </cell>
          <cell r="R131">
            <v>0.9606002042473385</v>
          </cell>
          <cell r="S131">
            <v>0.85822372217246956</v>
          </cell>
          <cell r="T131">
            <v>1.0548030512648585</v>
          </cell>
          <cell r="U131">
            <v>0.9871536725288792</v>
          </cell>
          <cell r="V131">
            <v>0.83903659311975609</v>
          </cell>
          <cell r="W131">
            <v>1.2840693750246537</v>
          </cell>
          <cell r="X131">
            <v>1.0520045653424375</v>
          </cell>
          <cell r="Y131">
            <v>1.1545436587225597</v>
          </cell>
          <cell r="Z131">
            <v>1.2307918709625949</v>
          </cell>
          <cell r="AA131">
            <v>1.1268819485170258</v>
          </cell>
          <cell r="AB131">
            <v>0.96809070171116296</v>
          </cell>
          <cell r="AC131">
            <v>1.1031373819787365</v>
          </cell>
          <cell r="AD131">
            <v>1.0712682866199419</v>
          </cell>
          <cell r="AE131">
            <v>0.94019567521557579</v>
          </cell>
          <cell r="AF131">
            <v>0.93333164203001462</v>
          </cell>
          <cell r="AG131">
            <v>1.0241523843519076</v>
          </cell>
          <cell r="AH131">
            <v>1.0507051121730746</v>
          </cell>
          <cell r="AI131">
            <v>1.0702875557306906</v>
          </cell>
          <cell r="AJ131">
            <v>1.3080999677692742</v>
          </cell>
          <cell r="AK131">
            <v>0.85464348079855645</v>
          </cell>
          <cell r="AL131">
            <v>1.1474027309854513</v>
          </cell>
          <cell r="AM131">
            <v>1.0353432931315627</v>
          </cell>
          <cell r="AN131">
            <v>1.1460732918670979</v>
          </cell>
          <cell r="AO131">
            <v>1.1002630372198932</v>
          </cell>
          <cell r="AP131">
            <v>1.1579998196560279</v>
          </cell>
          <cell r="AQ131">
            <v>1.137484525242723</v>
          </cell>
          <cell r="AR131">
            <v>1.5597287375100752</v>
          </cell>
          <cell r="AS131">
            <v>0</v>
          </cell>
          <cell r="AT131">
            <v>0</v>
          </cell>
          <cell r="AU131">
            <v>0.899241613430527</v>
          </cell>
          <cell r="AV131">
            <v>1.1045201675214487</v>
          </cell>
          <cell r="AW131">
            <v>1.1744938193887899</v>
          </cell>
          <cell r="AX131">
            <v>0.93153584648775833</v>
          </cell>
          <cell r="AY131">
            <v>0.90084535213436234</v>
          </cell>
          <cell r="AZ131">
            <v>0</v>
          </cell>
          <cell r="BA131">
            <v>0</v>
          </cell>
          <cell r="BB131">
            <v>1.1293443545108155</v>
          </cell>
          <cell r="BC131">
            <v>1.0935134555751262</v>
          </cell>
          <cell r="BD131">
            <v>1.0722428159242576</v>
          </cell>
          <cell r="BE131">
            <v>0.98726998681104605</v>
          </cell>
          <cell r="BF131">
            <v>0.88047787059565374</v>
          </cell>
          <cell r="BG131">
            <v>0</v>
          </cell>
          <cell r="BH131">
            <v>0</v>
          </cell>
          <cell r="BI131">
            <v>0.99076444903940297</v>
          </cell>
          <cell r="BJ131">
            <v>1.3314154311940662</v>
          </cell>
          <cell r="BK131">
            <v>1.168737241515023</v>
          </cell>
          <cell r="BL131">
            <v>1.4250400085779684</v>
          </cell>
          <cell r="BM131">
            <v>0.97733524757728718</v>
          </cell>
          <cell r="BN131">
            <v>0</v>
          </cell>
          <cell r="BO131">
            <v>0</v>
          </cell>
          <cell r="BP131">
            <v>0.99711187801458279</v>
          </cell>
          <cell r="BQ131">
            <v>1.3431564866521448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W131">
            <v>1.2078820648425257</v>
          </cell>
          <cell r="BX131">
            <v>1.2078820648425264</v>
          </cell>
          <cell r="CA131">
            <v>1</v>
          </cell>
        </row>
        <row r="132">
          <cell r="C132" t="str">
            <v>godziny wypracowane</v>
          </cell>
          <cell r="D132" t="str">
            <v/>
          </cell>
          <cell r="F132" t="str">
            <v>AttendenceTime</v>
          </cell>
          <cell r="G132" t="str">
            <v>VS2_ASSY</v>
          </cell>
          <cell r="H132">
            <v>6101</v>
          </cell>
          <cell r="I132">
            <v>6748</v>
          </cell>
          <cell r="J132">
            <v>5857</v>
          </cell>
          <cell r="K132">
            <v>4308</v>
          </cell>
          <cell r="L132">
            <v>6291</v>
          </cell>
          <cell r="M132">
            <v>5935</v>
          </cell>
          <cell r="N132">
            <v>6191</v>
          </cell>
          <cell r="O132">
            <v>5446</v>
          </cell>
          <cell r="P132">
            <v>5921</v>
          </cell>
          <cell r="Q132">
            <v>5686</v>
          </cell>
          <cell r="R132">
            <v>5531</v>
          </cell>
          <cell r="S132">
            <v>4188</v>
          </cell>
          <cell r="T132">
            <v>5849</v>
          </cell>
          <cell r="U132">
            <v>5711</v>
          </cell>
          <cell r="V132">
            <v>5045</v>
          </cell>
          <cell r="W132">
            <v>4615</v>
          </cell>
          <cell r="X132">
            <v>5389</v>
          </cell>
          <cell r="Y132">
            <v>5566</v>
          </cell>
          <cell r="Z132">
            <v>5890</v>
          </cell>
          <cell r="AA132">
            <v>5708</v>
          </cell>
          <cell r="AB132">
            <v>5276</v>
          </cell>
          <cell r="AC132">
            <v>6694</v>
          </cell>
          <cell r="AD132">
            <v>5595</v>
          </cell>
          <cell r="AE132">
            <v>5372</v>
          </cell>
          <cell r="AF132">
            <v>5329</v>
          </cell>
          <cell r="AG132">
            <v>5274</v>
          </cell>
          <cell r="AH132">
            <v>5360.6</v>
          </cell>
          <cell r="AI132">
            <v>4302</v>
          </cell>
          <cell r="AJ132">
            <v>6368</v>
          </cell>
          <cell r="AK132">
            <v>5756.2</v>
          </cell>
          <cell r="AL132">
            <v>6745</v>
          </cell>
          <cell r="AM132">
            <v>5677.6</v>
          </cell>
          <cell r="AN132">
            <v>6114.3</v>
          </cell>
          <cell r="AO132">
            <v>6074.5000000000009</v>
          </cell>
          <cell r="AP132">
            <v>6449.5</v>
          </cell>
          <cell r="AQ132">
            <v>6821.8</v>
          </cell>
          <cell r="AR132" t="str">
            <v>-</v>
          </cell>
          <cell r="AS132" t="str">
            <v>-</v>
          </cell>
          <cell r="AT132" t="str">
            <v>-</v>
          </cell>
          <cell r="AU132" t="str">
            <v>-</v>
          </cell>
          <cell r="AV132" t="str">
            <v>-</v>
          </cell>
          <cell r="AW132" t="str">
            <v>-</v>
          </cell>
          <cell r="AX132" t="str">
            <v>-</v>
          </cell>
          <cell r="AY132" t="str">
            <v>-</v>
          </cell>
          <cell r="AZ132" t="str">
            <v>-</v>
          </cell>
          <cell r="BA132" t="str">
            <v>-</v>
          </cell>
          <cell r="BB132" t="str">
            <v>-</v>
          </cell>
          <cell r="BC132" t="str">
            <v>-</v>
          </cell>
          <cell r="BD132" t="str">
            <v>-</v>
          </cell>
          <cell r="BE132" t="str">
            <v>-</v>
          </cell>
          <cell r="BF132" t="str">
            <v>-</v>
          </cell>
          <cell r="BG132" t="str">
            <v>-</v>
          </cell>
          <cell r="BH132" t="str">
            <v>-</v>
          </cell>
          <cell r="BI132" t="str">
            <v>-</v>
          </cell>
          <cell r="BJ132" t="str">
            <v>-</v>
          </cell>
          <cell r="BK132" t="str">
            <v>-</v>
          </cell>
          <cell r="BL132" t="str">
            <v>-</v>
          </cell>
          <cell r="BM132" t="str">
            <v>-</v>
          </cell>
          <cell r="BN132" t="str">
            <v>-</v>
          </cell>
          <cell r="BO132" t="str">
            <v>-</v>
          </cell>
          <cell r="BP132" t="str">
            <v>-</v>
          </cell>
          <cell r="BQ132" t="str">
            <v>-</v>
          </cell>
          <cell r="BR132" t="str">
            <v>-</v>
          </cell>
          <cell r="BS132" t="str">
            <v>-</v>
          </cell>
          <cell r="BT132" t="str">
            <v>-</v>
          </cell>
          <cell r="BU132" t="str">
            <v>-</v>
          </cell>
          <cell r="CA132">
            <v>1</v>
          </cell>
        </row>
        <row r="133">
          <cell r="C133" t="str">
            <v>ilość szt. osobę / godzinę     (PP)</v>
          </cell>
          <cell r="D133" t="str">
            <v/>
          </cell>
          <cell r="F133" t="str">
            <v>Qty pcs/person/hour (PP)</v>
          </cell>
          <cell r="H133">
            <v>396.96017046385839</v>
          </cell>
          <cell r="I133">
            <v>423.8295791345584</v>
          </cell>
          <cell r="J133">
            <v>414.5082806897729</v>
          </cell>
          <cell r="K133">
            <v>430.89345403899722</v>
          </cell>
          <cell r="L133">
            <v>434.39882371642028</v>
          </cell>
          <cell r="M133">
            <v>477.42611625947768</v>
          </cell>
          <cell r="N133">
            <v>448.76530447423681</v>
          </cell>
          <cell r="O133">
            <v>450.53984575835477</v>
          </cell>
          <cell r="P133">
            <v>437.37088329674043</v>
          </cell>
          <cell r="Q133">
            <v>450.44249032711923</v>
          </cell>
          <cell r="R133">
            <v>437.92352196709453</v>
          </cell>
          <cell r="S133">
            <v>444.58428844317098</v>
          </cell>
          <cell r="T133">
            <v>444.10429133185158</v>
          </cell>
          <cell r="U133">
            <v>428.58396077744703</v>
          </cell>
          <cell r="V133">
            <v>435.05847373637266</v>
          </cell>
          <cell r="W133">
            <v>481.52849404117012</v>
          </cell>
          <cell r="X133">
            <v>451.03080348858788</v>
          </cell>
          <cell r="Y133">
            <v>505.7682357168523</v>
          </cell>
          <cell r="Z133">
            <v>461.20271646859084</v>
          </cell>
          <cell r="AA133">
            <v>474.6585494043448</v>
          </cell>
          <cell r="AB133">
            <v>425.26686884003033</v>
          </cell>
          <cell r="AC133">
            <v>425.89916342993723</v>
          </cell>
          <cell r="AD133">
            <v>436.84825737265413</v>
          </cell>
          <cell r="AE133">
            <v>409.39892032762469</v>
          </cell>
          <cell r="AF133">
            <v>434.92869206230063</v>
          </cell>
          <cell r="AG133">
            <v>467.51099734546835</v>
          </cell>
          <cell r="AH133">
            <v>446.872551580047</v>
          </cell>
          <cell r="AI133">
            <v>450.40213854021385</v>
          </cell>
          <cell r="AJ133">
            <v>469.19331030150755</v>
          </cell>
          <cell r="AK133">
            <v>336.61617039018796</v>
          </cell>
          <cell r="AL133">
            <v>459.1297257227576</v>
          </cell>
          <cell r="AM133">
            <v>405.10673524024236</v>
          </cell>
          <cell r="AN133">
            <v>500.53808285494659</v>
          </cell>
          <cell r="AO133">
            <v>480.87612149148072</v>
          </cell>
          <cell r="AP133">
            <v>438.00015505077914</v>
          </cell>
          <cell r="AQ133">
            <v>404.95646310357967</v>
          </cell>
          <cell r="AR133" t="str">
            <v>-</v>
          </cell>
          <cell r="AS133" t="str">
            <v>-</v>
          </cell>
          <cell r="AT133" t="str">
            <v>-</v>
          </cell>
          <cell r="AU133" t="str">
            <v>-</v>
          </cell>
          <cell r="AV133" t="str">
            <v>-</v>
          </cell>
          <cell r="AW133" t="str">
            <v>-</v>
          </cell>
          <cell r="AX133" t="str">
            <v>-</v>
          </cell>
          <cell r="AY133" t="str">
            <v>-</v>
          </cell>
          <cell r="AZ133" t="str">
            <v>-</v>
          </cell>
          <cell r="BA133" t="str">
            <v>-</v>
          </cell>
          <cell r="BB133" t="str">
            <v>-</v>
          </cell>
          <cell r="BC133" t="str">
            <v>-</v>
          </cell>
          <cell r="BD133" t="str">
            <v>-</v>
          </cell>
          <cell r="BE133" t="str">
            <v>-</v>
          </cell>
          <cell r="BF133" t="str">
            <v>-</v>
          </cell>
          <cell r="BG133" t="str">
            <v>-</v>
          </cell>
          <cell r="BH133" t="str">
            <v>-</v>
          </cell>
          <cell r="BI133" t="str">
            <v>-</v>
          </cell>
          <cell r="BJ133" t="str">
            <v>-</v>
          </cell>
          <cell r="BK133" t="str">
            <v>-</v>
          </cell>
          <cell r="BL133" t="str">
            <v>-</v>
          </cell>
          <cell r="BM133" t="str">
            <v>-</v>
          </cell>
          <cell r="BN133" t="str">
            <v>-</v>
          </cell>
          <cell r="BO133" t="str">
            <v>-</v>
          </cell>
          <cell r="BP133" t="str">
            <v>-</v>
          </cell>
          <cell r="BQ133" t="str">
            <v>-</v>
          </cell>
          <cell r="BR133" t="str">
            <v>-</v>
          </cell>
          <cell r="BS133" t="str">
            <v>-</v>
          </cell>
          <cell r="BT133" t="str">
            <v>-</v>
          </cell>
          <cell r="BU133" t="str">
            <v>-</v>
          </cell>
          <cell r="CA133">
            <v>1</v>
          </cell>
        </row>
        <row r="134">
          <cell r="D134" t="str">
            <v/>
          </cell>
          <cell r="CA134">
            <v>2</v>
          </cell>
        </row>
        <row r="135">
          <cell r="A135" t="str">
            <v>montaż VS3</v>
          </cell>
          <cell r="C135" t="str">
            <v>detale zmontowane razem</v>
          </cell>
          <cell r="D135" t="str">
            <v>assembly   VS UPTC</v>
          </cell>
          <cell r="E135" t="str">
            <v>VS3</v>
          </cell>
          <cell r="F135" t="str">
            <v>AY output  TOTAL</v>
          </cell>
          <cell r="H135">
            <v>118485</v>
          </cell>
          <cell r="I135">
            <v>254137</v>
          </cell>
          <cell r="J135">
            <v>194580</v>
          </cell>
          <cell r="K135">
            <v>158782</v>
          </cell>
          <cell r="L135">
            <v>206042</v>
          </cell>
          <cell r="M135">
            <v>144715</v>
          </cell>
          <cell r="N135">
            <v>127874</v>
          </cell>
          <cell r="O135">
            <v>158326</v>
          </cell>
          <cell r="P135">
            <v>113246</v>
          </cell>
          <cell r="Q135">
            <v>161234</v>
          </cell>
          <cell r="R135">
            <v>133202</v>
          </cell>
          <cell r="S135">
            <v>116997</v>
          </cell>
          <cell r="T135">
            <v>142629</v>
          </cell>
          <cell r="U135">
            <v>134688</v>
          </cell>
          <cell r="V135">
            <v>147135</v>
          </cell>
          <cell r="W135">
            <v>106256</v>
          </cell>
          <cell r="X135">
            <v>131731</v>
          </cell>
          <cell r="Y135">
            <v>143508</v>
          </cell>
          <cell r="Z135">
            <v>138118</v>
          </cell>
          <cell r="AA135">
            <v>152251</v>
          </cell>
          <cell r="AB135">
            <v>132343</v>
          </cell>
          <cell r="AC135">
            <v>157091</v>
          </cell>
          <cell r="AD135">
            <v>160260</v>
          </cell>
          <cell r="AE135">
            <v>106175</v>
          </cell>
          <cell r="AF135">
            <v>142224</v>
          </cell>
          <cell r="AG135">
            <v>139842</v>
          </cell>
          <cell r="AH135">
            <v>139983</v>
          </cell>
          <cell r="AI135">
            <v>124964</v>
          </cell>
          <cell r="AJ135">
            <v>159045</v>
          </cell>
          <cell r="AK135">
            <v>171299</v>
          </cell>
          <cell r="AL135">
            <v>165143</v>
          </cell>
          <cell r="AM135">
            <v>181599</v>
          </cell>
          <cell r="AN135">
            <v>182113</v>
          </cell>
          <cell r="AO135">
            <v>148533</v>
          </cell>
          <cell r="AP135">
            <v>164366</v>
          </cell>
          <cell r="AQ135">
            <v>129751</v>
          </cell>
          <cell r="AR135">
            <v>12089</v>
          </cell>
          <cell r="AS135">
            <v>0</v>
          </cell>
          <cell r="AT135">
            <v>0</v>
          </cell>
          <cell r="AU135">
            <v>6222</v>
          </cell>
          <cell r="AV135">
            <v>7253</v>
          </cell>
          <cell r="AW135">
            <v>7340</v>
          </cell>
          <cell r="AX135">
            <v>5636</v>
          </cell>
          <cell r="AY135">
            <v>3401</v>
          </cell>
          <cell r="AZ135">
            <v>0</v>
          </cell>
          <cell r="BA135">
            <v>0</v>
          </cell>
          <cell r="BB135">
            <v>2235</v>
          </cell>
          <cell r="BC135">
            <v>3565</v>
          </cell>
          <cell r="BD135">
            <v>10035</v>
          </cell>
          <cell r="BE135">
            <v>4899</v>
          </cell>
          <cell r="BF135">
            <v>3896</v>
          </cell>
          <cell r="BG135">
            <v>1260</v>
          </cell>
          <cell r="BH135">
            <v>0</v>
          </cell>
          <cell r="BI135">
            <v>5599</v>
          </cell>
          <cell r="BJ135">
            <v>3559</v>
          </cell>
          <cell r="BK135">
            <v>2739</v>
          </cell>
          <cell r="BL135">
            <v>5391</v>
          </cell>
          <cell r="BM135">
            <v>10112</v>
          </cell>
          <cell r="BN135">
            <v>849</v>
          </cell>
          <cell r="BO135">
            <v>0</v>
          </cell>
          <cell r="BP135">
            <v>9182</v>
          </cell>
          <cell r="BQ135">
            <v>22038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W135">
            <v>127300</v>
          </cell>
          <cell r="BX135">
            <v>148516.66666666669</v>
          </cell>
          <cell r="CA135">
            <v>1</v>
          </cell>
        </row>
        <row r="136">
          <cell r="C136" t="str">
            <v xml:space="preserve">          montaż zawory</v>
          </cell>
          <cell r="D136" t="str">
            <v/>
          </cell>
          <cell r="F136" t="str">
            <v xml:space="preserve">          AY VALVES</v>
          </cell>
          <cell r="G136">
            <v>12</v>
          </cell>
          <cell r="H136">
            <v>31907</v>
          </cell>
          <cell r="I136">
            <v>134505</v>
          </cell>
          <cell r="J136">
            <v>70312</v>
          </cell>
          <cell r="K136">
            <v>59875</v>
          </cell>
          <cell r="L136">
            <v>94534</v>
          </cell>
          <cell r="M136">
            <v>81880</v>
          </cell>
          <cell r="N136">
            <v>83101</v>
          </cell>
          <cell r="O136">
            <v>90463</v>
          </cell>
          <cell r="P136">
            <v>65023</v>
          </cell>
          <cell r="Q136">
            <v>79537</v>
          </cell>
          <cell r="R136">
            <v>78526</v>
          </cell>
          <cell r="S136">
            <v>71305</v>
          </cell>
          <cell r="T136">
            <v>83651</v>
          </cell>
          <cell r="U136">
            <v>89463</v>
          </cell>
          <cell r="V136">
            <v>74136</v>
          </cell>
          <cell r="W136">
            <v>58008</v>
          </cell>
          <cell r="X136">
            <v>81396</v>
          </cell>
          <cell r="Y136">
            <v>65104</v>
          </cell>
          <cell r="Z136">
            <v>60588</v>
          </cell>
          <cell r="AA136">
            <v>86004</v>
          </cell>
          <cell r="AB136">
            <v>60136</v>
          </cell>
          <cell r="AC136">
            <v>81047</v>
          </cell>
          <cell r="AD136">
            <v>97957</v>
          </cell>
          <cell r="AE136">
            <v>57043</v>
          </cell>
          <cell r="AF136">
            <v>70232</v>
          </cell>
          <cell r="AG136">
            <v>75837</v>
          </cell>
          <cell r="AH136">
            <v>71159</v>
          </cell>
          <cell r="AI136">
            <v>75159</v>
          </cell>
          <cell r="AJ136">
            <v>87161</v>
          </cell>
          <cell r="AK136">
            <v>96482</v>
          </cell>
          <cell r="AL136">
            <v>101079</v>
          </cell>
          <cell r="AM136">
            <v>83034</v>
          </cell>
          <cell r="AN136">
            <v>98205</v>
          </cell>
          <cell r="AO136">
            <v>72009</v>
          </cell>
          <cell r="AP136">
            <v>80832</v>
          </cell>
          <cell r="AQ136">
            <v>73813</v>
          </cell>
          <cell r="AR136">
            <v>5951</v>
          </cell>
          <cell r="AS136">
            <v>0</v>
          </cell>
          <cell r="AT136">
            <v>0</v>
          </cell>
          <cell r="AU136">
            <v>5557</v>
          </cell>
          <cell r="AV136">
            <v>4675</v>
          </cell>
          <cell r="AW136">
            <v>5535</v>
          </cell>
          <cell r="AX136">
            <v>2706</v>
          </cell>
          <cell r="AY136">
            <v>2056</v>
          </cell>
          <cell r="AZ136">
            <v>0</v>
          </cell>
          <cell r="BA136">
            <v>0</v>
          </cell>
          <cell r="BB136">
            <v>2235</v>
          </cell>
          <cell r="BC136">
            <v>2625</v>
          </cell>
          <cell r="BD136">
            <v>6970</v>
          </cell>
          <cell r="BE136">
            <v>2144</v>
          </cell>
          <cell r="BF136">
            <v>1700</v>
          </cell>
          <cell r="BG136">
            <v>0</v>
          </cell>
          <cell r="BH136">
            <v>0</v>
          </cell>
          <cell r="BI136">
            <v>2441</v>
          </cell>
          <cell r="BJ136">
            <v>889</v>
          </cell>
          <cell r="BK136">
            <v>1332</v>
          </cell>
          <cell r="BL136">
            <v>1582</v>
          </cell>
          <cell r="BM136">
            <v>6347</v>
          </cell>
          <cell r="BN136">
            <v>289</v>
          </cell>
          <cell r="BO136">
            <v>0</v>
          </cell>
          <cell r="BP136">
            <v>6341</v>
          </cell>
          <cell r="BQ136">
            <v>17385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W136">
            <v>78760</v>
          </cell>
          <cell r="BX136">
            <v>91886.666666666672</v>
          </cell>
          <cell r="CA136">
            <v>1</v>
          </cell>
        </row>
        <row r="137">
          <cell r="C137" t="str">
            <v xml:space="preserve">             pakowanie (ITL)</v>
          </cell>
          <cell r="V137" t="str">
            <v>-</v>
          </cell>
          <cell r="W137" t="str">
            <v>-</v>
          </cell>
          <cell r="X137" t="str">
            <v>-</v>
          </cell>
          <cell r="Y137">
            <v>37435</v>
          </cell>
          <cell r="Z137">
            <v>33369</v>
          </cell>
          <cell r="AA137">
            <v>55416</v>
          </cell>
          <cell r="AB137">
            <v>32533</v>
          </cell>
          <cell r="AC137">
            <v>45168</v>
          </cell>
          <cell r="AD137">
            <v>70442</v>
          </cell>
          <cell r="AE137">
            <v>28380</v>
          </cell>
          <cell r="AF137">
            <v>41045</v>
          </cell>
          <cell r="AG137">
            <v>49315</v>
          </cell>
          <cell r="AH137">
            <v>40366</v>
          </cell>
          <cell r="AI137">
            <v>52136</v>
          </cell>
          <cell r="AJ137">
            <v>53176</v>
          </cell>
          <cell r="AK137">
            <v>62612</v>
          </cell>
          <cell r="AL137">
            <v>67433</v>
          </cell>
          <cell r="AM137">
            <v>53159</v>
          </cell>
          <cell r="AN137">
            <v>63180</v>
          </cell>
          <cell r="AO137">
            <v>45341</v>
          </cell>
          <cell r="AP137">
            <v>51804</v>
          </cell>
          <cell r="AQ137">
            <v>42707</v>
          </cell>
          <cell r="AR137">
            <v>3440</v>
          </cell>
          <cell r="AS137">
            <v>0</v>
          </cell>
          <cell r="AT137">
            <v>0</v>
          </cell>
          <cell r="AU137">
            <v>4160</v>
          </cell>
          <cell r="AV137">
            <v>2738</v>
          </cell>
          <cell r="AW137">
            <v>3094</v>
          </cell>
          <cell r="AX137">
            <v>1146</v>
          </cell>
          <cell r="AY137">
            <v>550</v>
          </cell>
          <cell r="AZ137">
            <v>0</v>
          </cell>
          <cell r="BA137">
            <v>0</v>
          </cell>
          <cell r="BB137">
            <v>206</v>
          </cell>
          <cell r="BC137">
            <v>1360</v>
          </cell>
          <cell r="BD137">
            <v>6148</v>
          </cell>
          <cell r="BE137">
            <v>522</v>
          </cell>
          <cell r="BF137">
            <v>229</v>
          </cell>
          <cell r="BG137">
            <v>0</v>
          </cell>
          <cell r="BH137">
            <v>0</v>
          </cell>
          <cell r="BI137">
            <v>1165</v>
          </cell>
          <cell r="BJ137">
            <v>225</v>
          </cell>
          <cell r="BK137">
            <v>132</v>
          </cell>
          <cell r="BL137">
            <v>35</v>
          </cell>
          <cell r="BM137">
            <v>4337</v>
          </cell>
          <cell r="BN137">
            <v>0</v>
          </cell>
          <cell r="BO137">
            <v>0</v>
          </cell>
          <cell r="BP137">
            <v>4230</v>
          </cell>
          <cell r="BQ137">
            <v>15430</v>
          </cell>
          <cell r="BW137">
            <v>49147</v>
          </cell>
          <cell r="BX137">
            <v>57338.166666666664</v>
          </cell>
          <cell r="CA137">
            <v>1</v>
          </cell>
        </row>
        <row r="138">
          <cell r="C138" t="str">
            <v xml:space="preserve">             montaż mały klucz</v>
          </cell>
          <cell r="V138" t="str">
            <v>-</v>
          </cell>
          <cell r="W138" t="str">
            <v>-</v>
          </cell>
          <cell r="X138" t="str">
            <v>-</v>
          </cell>
          <cell r="Y138">
            <v>13787</v>
          </cell>
          <cell r="Z138">
            <v>13061</v>
          </cell>
          <cell r="AA138">
            <v>15705</v>
          </cell>
          <cell r="AB138">
            <v>13029</v>
          </cell>
          <cell r="AC138">
            <v>18273</v>
          </cell>
          <cell r="AD138">
            <v>11803</v>
          </cell>
          <cell r="AE138">
            <v>12529</v>
          </cell>
          <cell r="AF138">
            <v>14718</v>
          </cell>
          <cell r="AG138">
            <v>12221</v>
          </cell>
          <cell r="AH138">
            <v>12383</v>
          </cell>
          <cell r="AI138">
            <v>11101</v>
          </cell>
          <cell r="AJ138">
            <v>14885</v>
          </cell>
          <cell r="AK138">
            <v>15929</v>
          </cell>
          <cell r="AL138">
            <v>15157</v>
          </cell>
          <cell r="AM138">
            <v>12986</v>
          </cell>
          <cell r="AN138">
            <v>16292</v>
          </cell>
          <cell r="AO138">
            <v>12218</v>
          </cell>
          <cell r="AP138">
            <v>13899</v>
          </cell>
          <cell r="AQ138">
            <v>14246</v>
          </cell>
          <cell r="AR138">
            <v>964</v>
          </cell>
          <cell r="AS138">
            <v>0</v>
          </cell>
          <cell r="AT138">
            <v>0</v>
          </cell>
          <cell r="AU138">
            <v>402</v>
          </cell>
          <cell r="AV138">
            <v>1009</v>
          </cell>
          <cell r="AW138">
            <v>971</v>
          </cell>
          <cell r="AX138">
            <v>656</v>
          </cell>
          <cell r="AY138">
            <v>771</v>
          </cell>
          <cell r="AZ138">
            <v>0</v>
          </cell>
          <cell r="BA138">
            <v>0</v>
          </cell>
          <cell r="BB138">
            <v>807</v>
          </cell>
          <cell r="BC138">
            <v>542</v>
          </cell>
          <cell r="BD138">
            <v>571</v>
          </cell>
          <cell r="BE138">
            <v>383</v>
          </cell>
          <cell r="BF138">
            <v>673</v>
          </cell>
          <cell r="BG138">
            <v>0</v>
          </cell>
          <cell r="BH138">
            <v>0</v>
          </cell>
          <cell r="BI138">
            <v>587</v>
          </cell>
          <cell r="BJ138">
            <v>274</v>
          </cell>
          <cell r="BK138">
            <v>850</v>
          </cell>
          <cell r="BL138">
            <v>1121</v>
          </cell>
          <cell r="BM138">
            <v>966</v>
          </cell>
          <cell r="BN138">
            <v>0</v>
          </cell>
          <cell r="BO138">
            <v>0</v>
          </cell>
          <cell r="BP138">
            <v>760</v>
          </cell>
          <cell r="BQ138">
            <v>1066</v>
          </cell>
          <cell r="BW138">
            <v>13373</v>
          </cell>
          <cell r="BX138">
            <v>15601.833333333334</v>
          </cell>
          <cell r="CA138">
            <v>1</v>
          </cell>
        </row>
        <row r="139">
          <cell r="C139" t="str">
            <v xml:space="preserve">             montaż średni klucz</v>
          </cell>
          <cell r="V139" t="str">
            <v>-</v>
          </cell>
          <cell r="W139" t="str">
            <v>-</v>
          </cell>
          <cell r="X139" t="str">
            <v>-</v>
          </cell>
          <cell r="Y139">
            <v>10553</v>
          </cell>
          <cell r="Z139">
            <v>11740</v>
          </cell>
          <cell r="AA139">
            <v>11259</v>
          </cell>
          <cell r="AB139">
            <v>9997</v>
          </cell>
          <cell r="AC139">
            <v>10358</v>
          </cell>
          <cell r="AD139">
            <v>10503</v>
          </cell>
          <cell r="AE139">
            <v>11311</v>
          </cell>
          <cell r="AF139">
            <v>10361</v>
          </cell>
          <cell r="AG139">
            <v>8995</v>
          </cell>
          <cell r="AH139">
            <v>12474</v>
          </cell>
          <cell r="AI139">
            <v>7564</v>
          </cell>
          <cell r="AJ139">
            <v>13372</v>
          </cell>
          <cell r="AK139">
            <v>12456</v>
          </cell>
          <cell r="AL139">
            <v>15123</v>
          </cell>
          <cell r="AM139">
            <v>12112</v>
          </cell>
          <cell r="AN139">
            <v>14598</v>
          </cell>
          <cell r="AO139">
            <v>10909</v>
          </cell>
          <cell r="AP139">
            <v>11375</v>
          </cell>
          <cell r="AQ139">
            <v>13125</v>
          </cell>
          <cell r="AR139">
            <v>1321</v>
          </cell>
          <cell r="AS139">
            <v>0</v>
          </cell>
          <cell r="AT139">
            <v>0</v>
          </cell>
          <cell r="AU139">
            <v>761</v>
          </cell>
          <cell r="AV139">
            <v>755</v>
          </cell>
          <cell r="AW139">
            <v>1207</v>
          </cell>
          <cell r="AX139">
            <v>771</v>
          </cell>
          <cell r="AY139">
            <v>489</v>
          </cell>
          <cell r="AZ139">
            <v>0</v>
          </cell>
          <cell r="BA139">
            <v>0</v>
          </cell>
          <cell r="BB139">
            <v>1115</v>
          </cell>
          <cell r="BC139">
            <v>651</v>
          </cell>
          <cell r="BD139">
            <v>204</v>
          </cell>
          <cell r="BE139">
            <v>1111</v>
          </cell>
          <cell r="BF139">
            <v>648</v>
          </cell>
          <cell r="BG139">
            <v>0</v>
          </cell>
          <cell r="BH139">
            <v>0</v>
          </cell>
          <cell r="BI139">
            <v>360</v>
          </cell>
          <cell r="BJ139">
            <v>171</v>
          </cell>
          <cell r="BK139">
            <v>163</v>
          </cell>
          <cell r="BL139">
            <v>341</v>
          </cell>
          <cell r="BM139">
            <v>776</v>
          </cell>
          <cell r="BN139">
            <v>0</v>
          </cell>
          <cell r="BO139">
            <v>0</v>
          </cell>
          <cell r="BP139">
            <v>1129</v>
          </cell>
          <cell r="BQ139">
            <v>529</v>
          </cell>
          <cell r="BW139">
            <v>12502</v>
          </cell>
          <cell r="BX139">
            <v>14585.666666666666</v>
          </cell>
          <cell r="CA139">
            <v>1</v>
          </cell>
        </row>
        <row r="140">
          <cell r="C140" t="str">
            <v xml:space="preserve">             montaż duży klucz</v>
          </cell>
          <cell r="V140" t="str">
            <v>-</v>
          </cell>
          <cell r="W140" t="str">
            <v>-</v>
          </cell>
          <cell r="X140" t="str">
            <v>-</v>
          </cell>
          <cell r="Y140">
            <v>3329</v>
          </cell>
          <cell r="Z140">
            <v>2418</v>
          </cell>
          <cell r="AA140">
            <v>3624</v>
          </cell>
          <cell r="AB140">
            <v>4577</v>
          </cell>
          <cell r="AC140">
            <v>7248</v>
          </cell>
          <cell r="AD140">
            <v>5209</v>
          </cell>
          <cell r="AE140">
            <v>4823</v>
          </cell>
          <cell r="AF140">
            <v>4108</v>
          </cell>
          <cell r="AG140">
            <v>5306</v>
          </cell>
          <cell r="AH140">
            <v>5936</v>
          </cell>
          <cell r="AI140">
            <v>4358</v>
          </cell>
          <cell r="AJ140">
            <v>5728</v>
          </cell>
          <cell r="AK140">
            <v>5485</v>
          </cell>
          <cell r="AL140">
            <v>3366</v>
          </cell>
          <cell r="AM140">
            <v>4777</v>
          </cell>
          <cell r="AN140">
            <v>4135</v>
          </cell>
          <cell r="AO140">
            <v>3541</v>
          </cell>
          <cell r="AP140">
            <v>3754</v>
          </cell>
          <cell r="AQ140">
            <v>3735</v>
          </cell>
          <cell r="AR140">
            <v>226</v>
          </cell>
          <cell r="AS140">
            <v>0</v>
          </cell>
          <cell r="AT140">
            <v>0</v>
          </cell>
          <cell r="AU140">
            <v>234</v>
          </cell>
          <cell r="AV140">
            <v>173</v>
          </cell>
          <cell r="AW140">
            <v>263</v>
          </cell>
          <cell r="AX140">
            <v>133</v>
          </cell>
          <cell r="AY140">
            <v>246</v>
          </cell>
          <cell r="AZ140">
            <v>0</v>
          </cell>
          <cell r="BA140">
            <v>0</v>
          </cell>
          <cell r="BB140">
            <v>107</v>
          </cell>
          <cell r="BC140">
            <v>72</v>
          </cell>
          <cell r="BD140">
            <v>47</v>
          </cell>
          <cell r="BE140">
            <v>128</v>
          </cell>
          <cell r="BF140">
            <v>150</v>
          </cell>
          <cell r="BG140">
            <v>0</v>
          </cell>
          <cell r="BH140">
            <v>0</v>
          </cell>
          <cell r="BI140">
            <v>329</v>
          </cell>
          <cell r="BJ140">
            <v>219</v>
          </cell>
          <cell r="BK140">
            <v>187</v>
          </cell>
          <cell r="BL140">
            <v>85</v>
          </cell>
          <cell r="BM140">
            <v>268</v>
          </cell>
          <cell r="BN140">
            <v>289</v>
          </cell>
          <cell r="BO140">
            <v>0</v>
          </cell>
          <cell r="BP140">
            <v>222</v>
          </cell>
          <cell r="BQ140">
            <v>360</v>
          </cell>
          <cell r="BW140">
            <v>3738</v>
          </cell>
          <cell r="BX140">
            <v>4361</v>
          </cell>
          <cell r="CA140">
            <v>1</v>
          </cell>
        </row>
        <row r="141">
          <cell r="C141" t="str">
            <v xml:space="preserve">          montaż śruby</v>
          </cell>
          <cell r="V141" t="str">
            <v>-</v>
          </cell>
          <cell r="W141" t="str">
            <v>-</v>
          </cell>
          <cell r="X141" t="str">
            <v>-</v>
          </cell>
          <cell r="Y141">
            <v>5498</v>
          </cell>
          <cell r="Z141">
            <v>0</v>
          </cell>
          <cell r="AA141">
            <v>0</v>
          </cell>
          <cell r="AB141">
            <v>1946</v>
          </cell>
          <cell r="AC141">
            <v>0</v>
          </cell>
          <cell r="AD141">
            <v>0</v>
          </cell>
          <cell r="AE141">
            <v>195</v>
          </cell>
          <cell r="AF141">
            <v>829</v>
          </cell>
          <cell r="AG141">
            <v>2116</v>
          </cell>
          <cell r="AH141">
            <v>1120</v>
          </cell>
          <cell r="AI141">
            <v>0</v>
          </cell>
          <cell r="AJ141">
            <v>1199</v>
          </cell>
          <cell r="AK141">
            <v>0</v>
          </cell>
          <cell r="AL141">
            <v>1164</v>
          </cell>
          <cell r="AM141">
            <v>45</v>
          </cell>
          <cell r="AN141">
            <v>0</v>
          </cell>
          <cell r="AO141">
            <v>4</v>
          </cell>
          <cell r="AP141">
            <v>1109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W141">
            <v>0</v>
          </cell>
          <cell r="BX141">
            <v>0</v>
          </cell>
          <cell r="CA141">
            <v>1</v>
          </cell>
        </row>
        <row r="142">
          <cell r="C142" t="str">
            <v xml:space="preserve">          montaż UPTC</v>
          </cell>
          <cell r="D142" t="str">
            <v/>
          </cell>
          <cell r="F142" t="str">
            <v xml:space="preserve">          AY UPTC</v>
          </cell>
          <cell r="G142">
            <v>4</v>
          </cell>
          <cell r="H142">
            <v>49674</v>
          </cell>
          <cell r="I142">
            <v>60124</v>
          </cell>
          <cell r="J142">
            <v>69240</v>
          </cell>
          <cell r="K142">
            <v>46220</v>
          </cell>
          <cell r="L142">
            <v>53502</v>
          </cell>
          <cell r="M142">
            <v>62835</v>
          </cell>
          <cell r="N142">
            <v>44773</v>
          </cell>
          <cell r="O142">
            <v>67863</v>
          </cell>
          <cell r="P142">
            <v>45408</v>
          </cell>
          <cell r="Q142">
            <v>81697</v>
          </cell>
          <cell r="R142">
            <v>54676</v>
          </cell>
          <cell r="S142">
            <v>45692</v>
          </cell>
          <cell r="T142">
            <v>57898</v>
          </cell>
          <cell r="U142">
            <v>45225</v>
          </cell>
          <cell r="V142">
            <v>72999</v>
          </cell>
          <cell r="W142">
            <v>48248</v>
          </cell>
          <cell r="X142">
            <v>50335</v>
          </cell>
          <cell r="Y142">
            <v>72906</v>
          </cell>
          <cell r="Z142">
            <v>75259</v>
          </cell>
          <cell r="AA142">
            <v>66247</v>
          </cell>
          <cell r="AB142">
            <v>67870</v>
          </cell>
          <cell r="AC142">
            <v>76044</v>
          </cell>
          <cell r="AD142">
            <v>61052</v>
          </cell>
          <cell r="AE142">
            <v>48937</v>
          </cell>
          <cell r="AF142">
            <v>71163</v>
          </cell>
          <cell r="AG142">
            <v>59529</v>
          </cell>
          <cell r="AH142">
            <v>67704</v>
          </cell>
          <cell r="AI142">
            <v>46650</v>
          </cell>
          <cell r="AJ142">
            <v>70685</v>
          </cell>
          <cell r="AK142">
            <v>74817</v>
          </cell>
          <cell r="AL142">
            <v>62900</v>
          </cell>
          <cell r="AM142">
            <v>95118</v>
          </cell>
          <cell r="AN142">
            <v>83908</v>
          </cell>
          <cell r="AO142">
            <v>76520</v>
          </cell>
          <cell r="AP142">
            <v>77267</v>
          </cell>
          <cell r="AQ142">
            <v>51881</v>
          </cell>
          <cell r="AR142">
            <v>6138</v>
          </cell>
          <cell r="AS142">
            <v>0</v>
          </cell>
          <cell r="AT142">
            <v>0</v>
          </cell>
          <cell r="AU142">
            <v>665</v>
          </cell>
          <cell r="AV142">
            <v>2578</v>
          </cell>
          <cell r="AW142">
            <v>1805</v>
          </cell>
          <cell r="AX142">
            <v>2930</v>
          </cell>
          <cell r="AY142">
            <v>1345</v>
          </cell>
          <cell r="AZ142">
            <v>0</v>
          </cell>
          <cell r="BA142">
            <v>0</v>
          </cell>
          <cell r="BB142">
            <v>0</v>
          </cell>
          <cell r="BC142">
            <v>940</v>
          </cell>
          <cell r="BD142">
            <v>3065</v>
          </cell>
          <cell r="BE142">
            <v>2755</v>
          </cell>
          <cell r="BF142">
            <v>2196</v>
          </cell>
          <cell r="BG142">
            <v>1260</v>
          </cell>
          <cell r="BH142">
            <v>0</v>
          </cell>
          <cell r="BI142">
            <v>3158</v>
          </cell>
          <cell r="BJ142">
            <v>2670</v>
          </cell>
          <cell r="BK142">
            <v>1407</v>
          </cell>
          <cell r="BL142">
            <v>3809</v>
          </cell>
          <cell r="BM142">
            <v>3765</v>
          </cell>
          <cell r="BN142">
            <v>560</v>
          </cell>
          <cell r="BO142">
            <v>0</v>
          </cell>
          <cell r="BP142">
            <v>2841</v>
          </cell>
          <cell r="BQ142">
            <v>4653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W142">
            <v>48540</v>
          </cell>
          <cell r="BX142">
            <v>56630</v>
          </cell>
          <cell r="CA142">
            <v>1</v>
          </cell>
        </row>
        <row r="143">
          <cell r="C143" t="str">
            <v xml:space="preserve">          śruby XX</v>
          </cell>
          <cell r="D143" t="str">
            <v/>
          </cell>
          <cell r="F143" t="str">
            <v xml:space="preserve">          XX H&amp;HS</v>
          </cell>
          <cell r="G143">
            <v>3</v>
          </cell>
          <cell r="H143">
            <v>89079</v>
          </cell>
          <cell r="I143">
            <v>74486</v>
          </cell>
          <cell r="J143">
            <v>79202</v>
          </cell>
          <cell r="K143">
            <v>73054</v>
          </cell>
          <cell r="L143">
            <v>83412</v>
          </cell>
          <cell r="M143">
            <v>111010</v>
          </cell>
          <cell r="N143">
            <v>97380</v>
          </cell>
          <cell r="O143">
            <v>77515</v>
          </cell>
          <cell r="P143">
            <v>74666</v>
          </cell>
          <cell r="Q143">
            <v>61365</v>
          </cell>
          <cell r="R143">
            <v>94529</v>
          </cell>
          <cell r="S143">
            <v>83854</v>
          </cell>
          <cell r="T143">
            <v>69785</v>
          </cell>
          <cell r="U143">
            <v>68818</v>
          </cell>
          <cell r="V143">
            <v>82260</v>
          </cell>
          <cell r="W143">
            <v>57671</v>
          </cell>
          <cell r="X143">
            <v>71828</v>
          </cell>
          <cell r="Y143">
            <v>65273</v>
          </cell>
          <cell r="Z143">
            <v>73268</v>
          </cell>
          <cell r="AA143">
            <v>90120</v>
          </cell>
          <cell r="AB143">
            <v>71711</v>
          </cell>
          <cell r="AC143">
            <v>55309</v>
          </cell>
          <cell r="AD143">
            <v>65215</v>
          </cell>
          <cell r="AE143">
            <v>68694</v>
          </cell>
          <cell r="AF143">
            <v>70997</v>
          </cell>
          <cell r="AG143">
            <v>53726</v>
          </cell>
          <cell r="AH143">
            <v>67247</v>
          </cell>
          <cell r="AI143">
            <v>56680</v>
          </cell>
          <cell r="AJ143">
            <v>81543</v>
          </cell>
          <cell r="AK143">
            <v>65679</v>
          </cell>
          <cell r="AL143">
            <v>122386</v>
          </cell>
          <cell r="AM143">
            <v>77505</v>
          </cell>
          <cell r="AN143">
            <v>100740</v>
          </cell>
          <cell r="AO143">
            <v>64275</v>
          </cell>
          <cell r="AP143">
            <v>0</v>
          </cell>
          <cell r="AQ143">
            <v>92348</v>
          </cell>
          <cell r="AR143">
            <v>3578</v>
          </cell>
          <cell r="AS143">
            <v>1954</v>
          </cell>
          <cell r="AT143">
            <v>0</v>
          </cell>
          <cell r="AU143">
            <v>5004</v>
          </cell>
          <cell r="AV143">
            <v>5795</v>
          </cell>
          <cell r="AW143">
            <v>4141</v>
          </cell>
          <cell r="AX143">
            <v>1543</v>
          </cell>
          <cell r="AY143">
            <v>1829</v>
          </cell>
          <cell r="AZ143">
            <v>0</v>
          </cell>
          <cell r="BA143">
            <v>0</v>
          </cell>
          <cell r="BB143">
            <v>3887</v>
          </cell>
          <cell r="BC143">
            <v>5488</v>
          </cell>
          <cell r="BD143">
            <v>3684</v>
          </cell>
          <cell r="BE143">
            <v>4325</v>
          </cell>
          <cell r="BF143">
            <v>2114</v>
          </cell>
          <cell r="BG143">
            <v>4623</v>
          </cell>
          <cell r="BH143">
            <v>0</v>
          </cell>
          <cell r="BI143">
            <v>3677</v>
          </cell>
          <cell r="BJ143">
            <v>5176</v>
          </cell>
          <cell r="BK143">
            <v>5485</v>
          </cell>
          <cell r="BL143">
            <v>4914</v>
          </cell>
          <cell r="BM143">
            <v>3013</v>
          </cell>
          <cell r="BN143">
            <v>879</v>
          </cell>
          <cell r="BO143">
            <v>0</v>
          </cell>
          <cell r="BP143">
            <v>2060</v>
          </cell>
          <cell r="BQ143">
            <v>1026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W143">
            <v>74195</v>
          </cell>
          <cell r="BX143">
            <v>86560.833333333328</v>
          </cell>
          <cell r="CA143">
            <v>1</v>
          </cell>
        </row>
        <row r="144">
          <cell r="C144" t="str">
            <v xml:space="preserve">          detale  XX</v>
          </cell>
          <cell r="D144" t="str">
            <v/>
          </cell>
          <cell r="F144" t="str">
            <v xml:space="preserve">          XX other</v>
          </cell>
          <cell r="G144">
            <v>2</v>
          </cell>
          <cell r="H144">
            <v>23222</v>
          </cell>
          <cell r="I144">
            <v>21338</v>
          </cell>
          <cell r="J144">
            <v>13565</v>
          </cell>
          <cell r="K144">
            <v>17619</v>
          </cell>
          <cell r="L144">
            <v>22962</v>
          </cell>
          <cell r="M144">
            <v>20888</v>
          </cell>
          <cell r="N144">
            <v>24446</v>
          </cell>
          <cell r="O144">
            <v>24298</v>
          </cell>
          <cell r="P144">
            <v>16866</v>
          </cell>
          <cell r="Q144">
            <v>25295</v>
          </cell>
          <cell r="R144">
            <v>18555</v>
          </cell>
          <cell r="S144">
            <v>25045</v>
          </cell>
          <cell r="T144">
            <v>12432</v>
          </cell>
          <cell r="U144">
            <v>20447</v>
          </cell>
          <cell r="V144">
            <v>11004</v>
          </cell>
          <cell r="W144">
            <v>22623</v>
          </cell>
          <cell r="X144">
            <v>15534</v>
          </cell>
          <cell r="Y144">
            <v>21240</v>
          </cell>
          <cell r="Z144">
            <v>18585</v>
          </cell>
          <cell r="AA144">
            <v>18964</v>
          </cell>
          <cell r="AB144">
            <v>20982</v>
          </cell>
          <cell r="AC144">
            <v>18386</v>
          </cell>
          <cell r="AD144">
            <v>22066</v>
          </cell>
          <cell r="AE144">
            <v>25020</v>
          </cell>
          <cell r="AF144">
            <v>20522</v>
          </cell>
          <cell r="AG144">
            <v>13177</v>
          </cell>
          <cell r="AH144">
            <v>23808</v>
          </cell>
          <cell r="AI144">
            <v>5668</v>
          </cell>
          <cell r="AJ144">
            <v>4631</v>
          </cell>
          <cell r="AK144">
            <v>9490</v>
          </cell>
          <cell r="AL144">
            <v>11377</v>
          </cell>
          <cell r="AM144">
            <v>7715</v>
          </cell>
          <cell r="AN144">
            <v>42242</v>
          </cell>
          <cell r="AO144">
            <v>27910</v>
          </cell>
          <cell r="AP144">
            <v>0</v>
          </cell>
          <cell r="AQ144">
            <v>42707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506</v>
          </cell>
          <cell r="AW144">
            <v>1889</v>
          </cell>
          <cell r="AX144">
            <v>2553</v>
          </cell>
          <cell r="AY144">
            <v>1907</v>
          </cell>
          <cell r="AZ144">
            <v>1858</v>
          </cell>
          <cell r="BA144">
            <v>0</v>
          </cell>
          <cell r="BB144">
            <v>2330</v>
          </cell>
          <cell r="BC144">
            <v>1862</v>
          </cell>
          <cell r="BD144">
            <v>0</v>
          </cell>
          <cell r="BE144">
            <v>0</v>
          </cell>
          <cell r="BF144">
            <v>1064</v>
          </cell>
          <cell r="BG144">
            <v>0</v>
          </cell>
          <cell r="BH144">
            <v>0</v>
          </cell>
          <cell r="BI144">
            <v>701</v>
          </cell>
          <cell r="BJ144">
            <v>0</v>
          </cell>
          <cell r="BK144">
            <v>0</v>
          </cell>
          <cell r="BL144">
            <v>1801</v>
          </cell>
          <cell r="BM144">
            <v>1606</v>
          </cell>
          <cell r="BN144">
            <v>0</v>
          </cell>
          <cell r="BO144">
            <v>0</v>
          </cell>
          <cell r="BP144">
            <v>1089</v>
          </cell>
          <cell r="BQ144">
            <v>1587</v>
          </cell>
          <cell r="BR144">
            <v>605</v>
          </cell>
          <cell r="BS144">
            <v>0</v>
          </cell>
          <cell r="BT144">
            <v>0</v>
          </cell>
          <cell r="BU144">
            <v>0</v>
          </cell>
          <cell r="BW144">
            <v>49147</v>
          </cell>
          <cell r="BX144">
            <v>57338.166666666664</v>
          </cell>
          <cell r="CA144">
            <v>1</v>
          </cell>
        </row>
        <row r="145">
          <cell r="C145" t="str">
            <v>montaż plan dzienny</v>
          </cell>
          <cell r="D145" t="str">
            <v/>
          </cell>
          <cell r="F145" t="str">
            <v>AY plan VS3</v>
          </cell>
          <cell r="G145" t="str">
            <v>VS3_ASSY</v>
          </cell>
          <cell r="H145">
            <v>166421.59</v>
          </cell>
          <cell r="I145">
            <v>231061.33000000002</v>
          </cell>
          <cell r="J145">
            <v>208068.37000000008</v>
          </cell>
          <cell r="K145">
            <v>174510.32000000007</v>
          </cell>
          <cell r="L145">
            <v>222119.50000000009</v>
          </cell>
          <cell r="M145">
            <v>220358.68000000002</v>
          </cell>
          <cell r="N145">
            <v>235107.71999999991</v>
          </cell>
          <cell r="O145">
            <v>216809.77999999997</v>
          </cell>
          <cell r="P145">
            <v>185023.38999999998</v>
          </cell>
          <cell r="Q145">
            <v>205398.28999999992</v>
          </cell>
          <cell r="R145">
            <v>192291.23000000007</v>
          </cell>
          <cell r="S145">
            <v>181317.60000000006</v>
          </cell>
          <cell r="T145">
            <v>208117.6999999999</v>
          </cell>
          <cell r="U145">
            <v>210259.16000000009</v>
          </cell>
          <cell r="V145">
            <v>213228.84550000008</v>
          </cell>
          <cell r="W145">
            <v>125138.16449999997</v>
          </cell>
          <cell r="X145">
            <v>186636.46000000008</v>
          </cell>
          <cell r="Y145">
            <v>201375.22</v>
          </cell>
          <cell r="Z145">
            <v>190315.39</v>
          </cell>
          <cell r="AA145">
            <v>190215.66</v>
          </cell>
          <cell r="AB145">
            <v>181142.99000000005</v>
          </cell>
          <cell r="AC145">
            <v>205476.47999999995</v>
          </cell>
          <cell r="AD145">
            <v>188340.23</v>
          </cell>
          <cell r="AE145">
            <v>188340.23000000016</v>
          </cell>
          <cell r="AF145">
            <v>210606.99999999988</v>
          </cell>
          <cell r="AG145">
            <v>198754.67999999993</v>
          </cell>
          <cell r="AH145">
            <v>197465.54999999996</v>
          </cell>
          <cell r="AI145">
            <v>153296.81</v>
          </cell>
          <cell r="AJ145">
            <v>189656.02000000002</v>
          </cell>
          <cell r="AK145">
            <v>184671.68000000002</v>
          </cell>
          <cell r="AL145">
            <v>227482.90999999995</v>
          </cell>
          <cell r="AM145">
            <v>187582.68000000005</v>
          </cell>
          <cell r="AN145">
            <v>221450.42999999993</v>
          </cell>
          <cell r="AO145">
            <v>221098.12999999986</v>
          </cell>
          <cell r="AP145">
            <v>151320.98666666672</v>
          </cell>
          <cell r="AQ145">
            <v>201304.39000000013</v>
          </cell>
          <cell r="AR145">
            <v>9750.5619047619039</v>
          </cell>
          <cell r="AS145">
            <v>0</v>
          </cell>
          <cell r="AT145">
            <v>0</v>
          </cell>
          <cell r="AU145">
            <v>9750.5619047619039</v>
          </cell>
          <cell r="AV145">
            <v>9750.5619047619039</v>
          </cell>
          <cell r="AW145">
            <v>9750.5619047619039</v>
          </cell>
          <cell r="AX145">
            <v>9750.5619047619039</v>
          </cell>
          <cell r="AY145">
            <v>9750.5619047619039</v>
          </cell>
          <cell r="AZ145">
            <v>0</v>
          </cell>
          <cell r="BA145">
            <v>0</v>
          </cell>
          <cell r="BB145">
            <v>9750.5619047619039</v>
          </cell>
          <cell r="BC145">
            <v>9750.5619047619039</v>
          </cell>
          <cell r="BD145">
            <v>9750.5619047619039</v>
          </cell>
          <cell r="BE145">
            <v>9750.5619047619039</v>
          </cell>
          <cell r="BF145">
            <v>9750.5619047619039</v>
          </cell>
          <cell r="BG145">
            <v>0</v>
          </cell>
          <cell r="BH145">
            <v>0</v>
          </cell>
          <cell r="BI145">
            <v>9750.5619047619039</v>
          </cell>
          <cell r="BJ145">
            <v>9750.5619047619039</v>
          </cell>
          <cell r="BK145">
            <v>9750.5619047619039</v>
          </cell>
          <cell r="BL145">
            <v>9750.5619047619039</v>
          </cell>
          <cell r="BM145">
            <v>9750.5619047619039</v>
          </cell>
          <cell r="BN145">
            <v>0</v>
          </cell>
          <cell r="BO145">
            <v>0</v>
          </cell>
          <cell r="BP145">
            <v>9750.5619047619039</v>
          </cell>
          <cell r="BQ145">
            <v>9750.5619047619039</v>
          </cell>
          <cell r="BR145">
            <v>9750.5619047619039</v>
          </cell>
          <cell r="BS145">
            <v>9750.5619047619039</v>
          </cell>
          <cell r="BT145">
            <v>9750.5619047619039</v>
          </cell>
          <cell r="BU145">
            <v>0</v>
          </cell>
          <cell r="BW145">
            <v>175510.11428571434</v>
          </cell>
          <cell r="BX145">
            <v>204761.8</v>
          </cell>
          <cell r="CA145">
            <v>1</v>
          </cell>
        </row>
        <row r="146">
          <cell r="C146" t="str">
            <v>% realizacji planu</v>
          </cell>
          <cell r="D146" t="str">
            <v/>
          </cell>
          <cell r="F146" t="str">
            <v>output vs plan VS3</v>
          </cell>
          <cell r="H146">
            <v>0.71195690414927537</v>
          </cell>
          <cell r="I146">
            <v>1.0745242399496271</v>
          </cell>
          <cell r="J146">
            <v>0.91788098306340327</v>
          </cell>
          <cell r="K146">
            <v>0.90987169125585199</v>
          </cell>
          <cell r="L146">
            <v>0.92761779132403921</v>
          </cell>
          <cell r="M146">
            <v>0.65672475438680245</v>
          </cell>
          <cell r="N146">
            <v>0.54389536847194997</v>
          </cell>
          <cell r="O146">
            <v>0.73025303563335575</v>
          </cell>
          <cell r="P146">
            <v>0.61206315590693705</v>
          </cell>
          <cell r="Q146">
            <v>0.78498219240286793</v>
          </cell>
          <cell r="R146">
            <v>0.69270969872104904</v>
          </cell>
          <cell r="S146">
            <v>0.64526002991435993</v>
          </cell>
          <cell r="T146">
            <v>0.68532854245458252</v>
          </cell>
          <cell r="U146">
            <v>0.64058089074454561</v>
          </cell>
          <cell r="V146">
            <v>0.69003328163684097</v>
          </cell>
          <cell r="W146">
            <v>0.84910946572178647</v>
          </cell>
          <cell r="X146">
            <v>0.7058160018680163</v>
          </cell>
          <cell r="Y146">
            <v>0.71263981735190651</v>
          </cell>
          <cell r="Z146">
            <v>0.72573216490794568</v>
          </cell>
          <cell r="AA146">
            <v>0.80041254226912761</v>
          </cell>
          <cell r="AB146">
            <v>0.73059962187882599</v>
          </cell>
          <cell r="AC146">
            <v>0.76452059135916695</v>
          </cell>
          <cell r="AD146">
            <v>0.85090689333871994</v>
          </cell>
          <cell r="AE146">
            <v>0.56374041807212361</v>
          </cell>
          <cell r="AF146">
            <v>0.67530518928620642</v>
          </cell>
          <cell r="AG146">
            <v>0.70359097959353734</v>
          </cell>
          <cell r="AH146">
            <v>0.70889833695042015</v>
          </cell>
          <cell r="AI146">
            <v>0.81517678026046336</v>
          </cell>
          <cell r="AJ146">
            <v>0.8385971613239589</v>
          </cell>
          <cell r="AK146">
            <v>0.9275867312194267</v>
          </cell>
          <cell r="AL146">
            <v>0.72595783129378832</v>
          </cell>
          <cell r="AM146">
            <v>0.94996510338800977</v>
          </cell>
          <cell r="AN146">
            <v>0.82236462579910119</v>
          </cell>
          <cell r="AO146">
            <v>0.67179672663898193</v>
          </cell>
          <cell r="AP146">
            <v>1.0862075619561558</v>
          </cell>
          <cell r="AQ146">
            <v>0.64455126885210956</v>
          </cell>
          <cell r="AR146">
            <v>1.2398259831667822</v>
          </cell>
          <cell r="AS146">
            <v>0</v>
          </cell>
          <cell r="AT146">
            <v>0</v>
          </cell>
          <cell r="AU146">
            <v>0.63811707066454781</v>
          </cell>
          <cell r="AV146">
            <v>0.74385456662326677</v>
          </cell>
          <cell r="AW146">
            <v>0.75277712932783369</v>
          </cell>
          <cell r="AX146">
            <v>0.57801797014872902</v>
          </cell>
          <cell r="AY146">
            <v>0.34880041101416381</v>
          </cell>
          <cell r="AZ146">
            <v>0</v>
          </cell>
          <cell r="BA146">
            <v>0</v>
          </cell>
          <cell r="BB146">
            <v>0.22921755913456515</v>
          </cell>
          <cell r="BC146">
            <v>0.36561995450323259</v>
          </cell>
          <cell r="BD146">
            <v>1.0291714567853967</v>
          </cell>
          <cell r="BE146">
            <v>0.50243258263992607</v>
          </cell>
          <cell r="BF146">
            <v>0.39956671605738964</v>
          </cell>
          <cell r="BG146">
            <v>0</v>
          </cell>
          <cell r="BH146">
            <v>0</v>
          </cell>
          <cell r="BI146">
            <v>0.57422331704448781</v>
          </cell>
          <cell r="BJ146">
            <v>0.36500460535119345</v>
          </cell>
          <cell r="BK146">
            <v>0.28090688790584967</v>
          </cell>
          <cell r="BL146">
            <v>0.5528912131071323</v>
          </cell>
          <cell r="BM146">
            <v>1.0370684375698984</v>
          </cell>
          <cell r="BN146">
            <v>0</v>
          </cell>
          <cell r="BO146">
            <v>0</v>
          </cell>
          <cell r="BP146">
            <v>0.94168931900383768</v>
          </cell>
          <cell r="BQ146">
            <v>2.2601774354396182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W146">
            <v>0.72531432457942169</v>
          </cell>
          <cell r="BX146">
            <v>0.72531432457942202</v>
          </cell>
          <cell r="CA146">
            <v>1</v>
          </cell>
        </row>
        <row r="147">
          <cell r="C147" t="str">
            <v>godziny wypracowane</v>
          </cell>
          <cell r="F147" t="str">
            <v>AttendenceTime</v>
          </cell>
          <cell r="G147" t="str">
            <v>VS3_ASSY</v>
          </cell>
          <cell r="H147">
            <v>2863</v>
          </cell>
          <cell r="I147">
            <v>4311</v>
          </cell>
          <cell r="J147">
            <v>3978.5</v>
          </cell>
          <cell r="K147">
            <v>3236</v>
          </cell>
          <cell r="L147">
            <v>3949</v>
          </cell>
          <cell r="M147">
            <v>3656</v>
          </cell>
          <cell r="N147">
            <v>4142.5</v>
          </cell>
          <cell r="O147">
            <v>3581</v>
          </cell>
          <cell r="P147" t="str">
            <v>-</v>
          </cell>
          <cell r="Q147" t="str">
            <v>-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  <cell r="AE147" t="str">
            <v>-</v>
          </cell>
          <cell r="AF147" t="str">
            <v>-</v>
          </cell>
          <cell r="AG147" t="str">
            <v>-</v>
          </cell>
          <cell r="AH147" t="str">
            <v>-</v>
          </cell>
          <cell r="AI147" t="str">
            <v>-</v>
          </cell>
          <cell r="AJ147" t="str">
            <v>-</v>
          </cell>
          <cell r="AK147" t="str">
            <v>-</v>
          </cell>
          <cell r="AL147" t="str">
            <v>-</v>
          </cell>
          <cell r="AM147" t="str">
            <v>-</v>
          </cell>
          <cell r="AN147" t="str">
            <v>-</v>
          </cell>
          <cell r="AO147" t="str">
            <v>-</v>
          </cell>
          <cell r="AP147" t="str">
            <v>-</v>
          </cell>
          <cell r="AQ147" t="str">
            <v>-</v>
          </cell>
          <cell r="AR147" t="str">
            <v>-</v>
          </cell>
          <cell r="AS147" t="str">
            <v>-</v>
          </cell>
          <cell r="AT147" t="str">
            <v>-</v>
          </cell>
          <cell r="AU147" t="str">
            <v>-</v>
          </cell>
          <cell r="AV147" t="str">
            <v>-</v>
          </cell>
          <cell r="AW147" t="str">
            <v>-</v>
          </cell>
          <cell r="AX147" t="str">
            <v>-</v>
          </cell>
          <cell r="AY147" t="str">
            <v>-</v>
          </cell>
          <cell r="AZ147" t="str">
            <v>-</v>
          </cell>
          <cell r="BA147" t="str">
            <v>-</v>
          </cell>
          <cell r="BB147" t="str">
            <v>-</v>
          </cell>
          <cell r="BC147" t="str">
            <v>-</v>
          </cell>
          <cell r="BD147" t="str">
            <v>-</v>
          </cell>
          <cell r="BE147" t="str">
            <v>-</v>
          </cell>
          <cell r="BF147" t="str">
            <v>-</v>
          </cell>
          <cell r="BG147" t="str">
            <v>-</v>
          </cell>
          <cell r="BH147" t="str">
            <v>-</v>
          </cell>
          <cell r="BI147" t="str">
            <v>-</v>
          </cell>
          <cell r="BJ147" t="str">
            <v>-</v>
          </cell>
          <cell r="BK147" t="str">
            <v>-</v>
          </cell>
          <cell r="BL147" t="str">
            <v>-</v>
          </cell>
          <cell r="BM147" t="str">
            <v>-</v>
          </cell>
          <cell r="BN147" t="str">
            <v>-</v>
          </cell>
          <cell r="BO147" t="str">
            <v>-</v>
          </cell>
          <cell r="BP147" t="str">
            <v>-</v>
          </cell>
          <cell r="BQ147" t="str">
            <v>-</v>
          </cell>
          <cell r="BR147" t="str">
            <v>-</v>
          </cell>
          <cell r="BS147" t="str">
            <v>-</v>
          </cell>
          <cell r="BT147" t="str">
            <v>-</v>
          </cell>
          <cell r="BU147" t="str">
            <v>-</v>
          </cell>
          <cell r="CA147">
            <v>1</v>
          </cell>
        </row>
        <row r="148">
          <cell r="C148" t="str">
            <v>ilość szt. osobę / godzinę     (PP)</v>
          </cell>
          <cell r="F148" t="str">
            <v>Qty pcs/person/hour (PP)</v>
          </cell>
          <cell r="H148">
            <v>41.384910932588191</v>
          </cell>
          <cell r="I148">
            <v>58.950823474831829</v>
          </cell>
          <cell r="J148">
            <v>48.907879854216411</v>
          </cell>
          <cell r="K148">
            <v>48.907879854216411</v>
          </cell>
          <cell r="L148">
            <v>52.175740693846542</v>
          </cell>
          <cell r="M148">
            <v>47.363512035010942</v>
          </cell>
          <cell r="N148">
            <v>46.650573325286665</v>
          </cell>
          <cell r="O148">
            <v>54.89639765428651</v>
          </cell>
          <cell r="P148" t="str">
            <v>-</v>
          </cell>
          <cell r="Q148" t="str">
            <v>-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  <cell r="AE148" t="str">
            <v>-</v>
          </cell>
          <cell r="AF148" t="str">
            <v>-</v>
          </cell>
          <cell r="AG148" t="str">
            <v>-</v>
          </cell>
          <cell r="AH148" t="str">
            <v>-</v>
          </cell>
          <cell r="AI148" t="str">
            <v>-</v>
          </cell>
          <cell r="AJ148" t="str">
            <v>-</v>
          </cell>
          <cell r="AK148" t="str">
            <v>-</v>
          </cell>
          <cell r="AL148" t="str">
            <v>-</v>
          </cell>
          <cell r="AM148" t="str">
            <v>-</v>
          </cell>
          <cell r="AN148" t="str">
            <v>-</v>
          </cell>
          <cell r="AO148" t="str">
            <v>-</v>
          </cell>
          <cell r="AP148" t="str">
            <v>-</v>
          </cell>
          <cell r="AQ148" t="str">
            <v>-</v>
          </cell>
          <cell r="AR148" t="str">
            <v>-</v>
          </cell>
          <cell r="AS148" t="str">
            <v>-</v>
          </cell>
          <cell r="AT148" t="str">
            <v>-</v>
          </cell>
          <cell r="AU148" t="str">
            <v>-</v>
          </cell>
          <cell r="AV148" t="str">
            <v>-</v>
          </cell>
          <cell r="AW148" t="str">
            <v>-</v>
          </cell>
          <cell r="AX148" t="str">
            <v>-</v>
          </cell>
          <cell r="AY148" t="str">
            <v>-</v>
          </cell>
          <cell r="AZ148" t="str">
            <v>-</v>
          </cell>
          <cell r="BA148" t="str">
            <v>-</v>
          </cell>
          <cell r="BB148" t="str">
            <v>-</v>
          </cell>
          <cell r="BC148" t="str">
            <v>-</v>
          </cell>
          <cell r="BD148" t="str">
            <v>-</v>
          </cell>
          <cell r="BE148" t="str">
            <v>-</v>
          </cell>
          <cell r="BF148" t="str">
            <v>-</v>
          </cell>
          <cell r="BG148" t="str">
            <v>-</v>
          </cell>
          <cell r="BH148" t="str">
            <v>-</v>
          </cell>
          <cell r="BI148" t="str">
            <v>-</v>
          </cell>
          <cell r="BJ148" t="str">
            <v>-</v>
          </cell>
          <cell r="BK148" t="str">
            <v>-</v>
          </cell>
          <cell r="BL148" t="str">
            <v>-</v>
          </cell>
          <cell r="BM148" t="str">
            <v>-</v>
          </cell>
          <cell r="BN148" t="str">
            <v>-</v>
          </cell>
          <cell r="BO148" t="str">
            <v>-</v>
          </cell>
          <cell r="BP148" t="str">
            <v>-</v>
          </cell>
          <cell r="BQ148" t="str">
            <v>-</v>
          </cell>
          <cell r="BR148" t="str">
            <v>-</v>
          </cell>
          <cell r="BS148" t="str">
            <v>-</v>
          </cell>
          <cell r="BT148" t="str">
            <v>-</v>
          </cell>
          <cell r="BU148" t="str">
            <v>-</v>
          </cell>
          <cell r="CA148">
            <v>1</v>
          </cell>
        </row>
        <row r="149">
          <cell r="A149" t="str">
            <v>montaż VS5</v>
          </cell>
          <cell r="C149" t="str">
            <v>detale zmontowane razem</v>
          </cell>
          <cell r="D149" t="str">
            <v>assembly   VS EMA</v>
          </cell>
          <cell r="E149" t="str">
            <v>VS5</v>
          </cell>
          <cell r="F149" t="str">
            <v>AY output  TOTAL</v>
          </cell>
          <cell r="H149">
            <v>36904</v>
          </cell>
          <cell r="I149">
            <v>53652</v>
          </cell>
          <cell r="J149">
            <v>51430</v>
          </cell>
          <cell r="K149">
            <v>52687</v>
          </cell>
          <cell r="L149">
            <v>55054</v>
          </cell>
          <cell r="M149">
            <v>28446</v>
          </cell>
          <cell r="N149">
            <v>65376</v>
          </cell>
          <cell r="O149">
            <v>38258</v>
          </cell>
          <cell r="P149">
            <v>51918</v>
          </cell>
          <cell r="Q149">
            <v>67215</v>
          </cell>
          <cell r="R149">
            <v>38738</v>
          </cell>
          <cell r="S149">
            <v>44249</v>
          </cell>
          <cell r="T149">
            <v>42038</v>
          </cell>
          <cell r="U149">
            <v>45302</v>
          </cell>
          <cell r="V149">
            <v>35524</v>
          </cell>
          <cell r="W149">
            <v>31143</v>
          </cell>
          <cell r="X149">
            <v>38458</v>
          </cell>
          <cell r="Y149">
            <v>51643</v>
          </cell>
          <cell r="Z149">
            <v>51916</v>
          </cell>
          <cell r="AA149">
            <v>50612</v>
          </cell>
          <cell r="AB149">
            <v>46798</v>
          </cell>
          <cell r="AC149">
            <v>64234</v>
          </cell>
          <cell r="AD149">
            <v>59367</v>
          </cell>
          <cell r="AE149">
            <v>47206</v>
          </cell>
          <cell r="AF149">
            <v>58291</v>
          </cell>
          <cell r="AG149">
            <v>69086</v>
          </cell>
          <cell r="AH149">
            <v>64708</v>
          </cell>
          <cell r="AI149">
            <v>51416</v>
          </cell>
          <cell r="AJ149">
            <v>72501</v>
          </cell>
          <cell r="AK149">
            <v>50173</v>
          </cell>
          <cell r="AL149">
            <v>64781</v>
          </cell>
          <cell r="AM149">
            <v>64380</v>
          </cell>
          <cell r="AN149">
            <v>80974</v>
          </cell>
          <cell r="AO149">
            <v>74522</v>
          </cell>
          <cell r="AP149">
            <v>36391</v>
          </cell>
          <cell r="AQ149">
            <v>60480</v>
          </cell>
          <cell r="AR149">
            <v>6077</v>
          </cell>
          <cell r="AS149">
            <v>0</v>
          </cell>
          <cell r="AT149">
            <v>0</v>
          </cell>
          <cell r="AU149">
            <v>4112</v>
          </cell>
          <cell r="AV149">
            <v>4566</v>
          </cell>
          <cell r="AW149">
            <v>3576</v>
          </cell>
          <cell r="AX149">
            <v>5199</v>
          </cell>
          <cell r="AY149">
            <v>2299</v>
          </cell>
          <cell r="AZ149">
            <v>0</v>
          </cell>
          <cell r="BA149">
            <v>0</v>
          </cell>
          <cell r="BB149">
            <v>6237</v>
          </cell>
          <cell r="BC149">
            <v>5476</v>
          </cell>
          <cell r="BD149">
            <v>2973</v>
          </cell>
          <cell r="BE149">
            <v>3199</v>
          </cell>
          <cell r="BF149">
            <v>4316</v>
          </cell>
          <cell r="BG149">
            <v>1720</v>
          </cell>
          <cell r="BH149">
            <v>0</v>
          </cell>
          <cell r="BI149">
            <v>331</v>
          </cell>
          <cell r="BJ149">
            <v>2836</v>
          </cell>
          <cell r="BK149">
            <v>1453</v>
          </cell>
          <cell r="BL149">
            <v>4468</v>
          </cell>
          <cell r="BM149">
            <v>1581</v>
          </cell>
          <cell r="BN149">
            <v>899</v>
          </cell>
          <cell r="BO149">
            <v>0</v>
          </cell>
          <cell r="BP149">
            <v>3639</v>
          </cell>
          <cell r="BQ149">
            <v>1591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W149">
            <v>66548</v>
          </cell>
          <cell r="BX149">
            <v>77639.333333333343</v>
          </cell>
          <cell r="CA149">
            <v>1</v>
          </cell>
        </row>
        <row r="150">
          <cell r="C150" t="str">
            <v xml:space="preserve">          montaż EMA</v>
          </cell>
          <cell r="D150" t="str">
            <v/>
          </cell>
          <cell r="F150" t="str">
            <v xml:space="preserve">          AY EMA</v>
          </cell>
          <cell r="G150">
            <v>8</v>
          </cell>
          <cell r="H150">
            <v>36904</v>
          </cell>
          <cell r="I150">
            <v>53652</v>
          </cell>
          <cell r="J150">
            <v>51430</v>
          </cell>
          <cell r="K150">
            <v>52687</v>
          </cell>
          <cell r="L150">
            <v>55054</v>
          </cell>
          <cell r="M150">
            <v>28446</v>
          </cell>
          <cell r="N150">
            <v>65376</v>
          </cell>
          <cell r="O150">
            <v>38258</v>
          </cell>
          <cell r="P150">
            <v>54929</v>
          </cell>
          <cell r="Q150">
            <v>67215</v>
          </cell>
          <cell r="R150">
            <v>38738</v>
          </cell>
          <cell r="S150">
            <v>44249</v>
          </cell>
          <cell r="T150">
            <v>42418</v>
          </cell>
          <cell r="U150">
            <v>45302</v>
          </cell>
          <cell r="V150">
            <v>35524</v>
          </cell>
          <cell r="W150">
            <v>31143</v>
          </cell>
          <cell r="X150">
            <v>38458</v>
          </cell>
          <cell r="Y150">
            <v>51643</v>
          </cell>
          <cell r="Z150">
            <v>51916</v>
          </cell>
          <cell r="AA150">
            <v>50612</v>
          </cell>
          <cell r="AB150">
            <v>46598</v>
          </cell>
          <cell r="AC150">
            <v>64234</v>
          </cell>
          <cell r="AD150">
            <v>59367</v>
          </cell>
          <cell r="AE150">
            <v>47206</v>
          </cell>
          <cell r="AF150">
            <v>58291</v>
          </cell>
          <cell r="AG150">
            <v>71106</v>
          </cell>
          <cell r="AH150">
            <v>64708</v>
          </cell>
          <cell r="AI150">
            <v>53945</v>
          </cell>
          <cell r="AJ150">
            <v>72501</v>
          </cell>
          <cell r="AK150">
            <v>50173</v>
          </cell>
          <cell r="AL150">
            <v>64781</v>
          </cell>
          <cell r="AM150">
            <v>64380</v>
          </cell>
          <cell r="AN150">
            <v>80974</v>
          </cell>
          <cell r="AO150">
            <v>74552</v>
          </cell>
          <cell r="AP150">
            <v>39391</v>
          </cell>
          <cell r="AQ150">
            <v>61680</v>
          </cell>
          <cell r="AR150">
            <v>6077</v>
          </cell>
          <cell r="AS150">
            <v>0</v>
          </cell>
          <cell r="AT150">
            <v>0</v>
          </cell>
          <cell r="AU150">
            <v>4112</v>
          </cell>
          <cell r="AV150">
            <v>4566</v>
          </cell>
          <cell r="AW150">
            <v>3576</v>
          </cell>
          <cell r="AX150">
            <v>5199</v>
          </cell>
          <cell r="AY150">
            <v>2299</v>
          </cell>
          <cell r="AZ150">
            <v>0</v>
          </cell>
          <cell r="BA150">
            <v>0</v>
          </cell>
          <cell r="BB150">
            <v>6237</v>
          </cell>
          <cell r="BC150">
            <v>5476</v>
          </cell>
          <cell r="BD150">
            <v>2973</v>
          </cell>
          <cell r="BE150">
            <v>3199</v>
          </cell>
          <cell r="BF150">
            <v>4316</v>
          </cell>
          <cell r="BG150">
            <v>1720</v>
          </cell>
          <cell r="BH150">
            <v>0</v>
          </cell>
          <cell r="BI150">
            <v>331</v>
          </cell>
          <cell r="BJ150">
            <v>2836</v>
          </cell>
          <cell r="BK150">
            <v>1453</v>
          </cell>
          <cell r="BL150">
            <v>4468</v>
          </cell>
          <cell r="BM150">
            <v>1581</v>
          </cell>
          <cell r="BN150">
            <v>899</v>
          </cell>
          <cell r="BO150">
            <v>0</v>
          </cell>
          <cell r="BP150">
            <v>3639</v>
          </cell>
          <cell r="BQ150">
            <v>1591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W150">
            <v>66548</v>
          </cell>
          <cell r="BX150">
            <v>77639.333333333343</v>
          </cell>
          <cell r="CA150">
            <v>1</v>
          </cell>
        </row>
        <row r="151">
          <cell r="C151" t="str">
            <v>montaż plan dzienny</v>
          </cell>
          <cell r="F151" t="str">
            <v>AY plan VS5</v>
          </cell>
          <cell r="G151" t="str">
            <v>VS5_ASSY</v>
          </cell>
          <cell r="H151" t="str">
            <v>-</v>
          </cell>
          <cell r="I151" t="str">
            <v>-</v>
          </cell>
          <cell r="J151" t="str">
            <v>-</v>
          </cell>
          <cell r="K151" t="str">
            <v>-</v>
          </cell>
          <cell r="L151" t="str">
            <v>-</v>
          </cell>
          <cell r="M151" t="str">
            <v>-</v>
          </cell>
          <cell r="N151" t="str">
            <v>-</v>
          </cell>
          <cell r="O151" t="str">
            <v>-</v>
          </cell>
          <cell r="P151">
            <v>41954.239999999998</v>
          </cell>
          <cell r="Q151">
            <v>44653.319999999992</v>
          </cell>
          <cell r="R151">
            <v>47935.579999999973</v>
          </cell>
          <cell r="S151">
            <v>40927.4</v>
          </cell>
          <cell r="T151">
            <v>44086.720000000001</v>
          </cell>
          <cell r="U151">
            <v>44086.759999999995</v>
          </cell>
          <cell r="V151">
            <v>67049.36</v>
          </cell>
          <cell r="W151">
            <v>34601.62999999999</v>
          </cell>
          <cell r="X151">
            <v>43874.42</v>
          </cell>
          <cell r="Y151">
            <v>50079.85</v>
          </cell>
          <cell r="Z151">
            <v>40132.049999999988</v>
          </cell>
          <cell r="AA151">
            <v>41598.109999999993</v>
          </cell>
          <cell r="AB151">
            <v>41722.30000000001</v>
          </cell>
          <cell r="AC151">
            <v>44600.22</v>
          </cell>
          <cell r="AD151">
            <v>36703.120000000003</v>
          </cell>
          <cell r="AE151">
            <v>36703.119999999995</v>
          </cell>
          <cell r="AF151">
            <v>62227</v>
          </cell>
          <cell r="AG151">
            <v>61919.340000000011</v>
          </cell>
          <cell r="AH151">
            <v>65977.360000000015</v>
          </cell>
          <cell r="AI151">
            <v>61654.619999999995</v>
          </cell>
          <cell r="AJ151">
            <v>66115.300000000017</v>
          </cell>
          <cell r="AK151">
            <v>75490.359999999957</v>
          </cell>
          <cell r="AL151">
            <v>70967.699999999983</v>
          </cell>
          <cell r="AM151">
            <v>69966.719999999958</v>
          </cell>
          <cell r="AN151">
            <v>61065.530000000013</v>
          </cell>
          <cell r="AO151">
            <v>66035.419999999969</v>
          </cell>
          <cell r="AP151">
            <v>82915.16</v>
          </cell>
          <cell r="AQ151">
            <v>68860.989999999976</v>
          </cell>
          <cell r="AR151">
            <v>3004.4952380952382</v>
          </cell>
          <cell r="AS151">
            <v>0</v>
          </cell>
          <cell r="AT151">
            <v>0</v>
          </cell>
          <cell r="AU151">
            <v>3004.4952380952382</v>
          </cell>
          <cell r="AV151">
            <v>3004.4952380952382</v>
          </cell>
          <cell r="AW151">
            <v>3004.4952380952382</v>
          </cell>
          <cell r="AX151">
            <v>3004.4952380952382</v>
          </cell>
          <cell r="AY151">
            <v>3004.4952380952382</v>
          </cell>
          <cell r="AZ151">
            <v>0</v>
          </cell>
          <cell r="BA151">
            <v>0</v>
          </cell>
          <cell r="BB151">
            <v>3004.4952380952382</v>
          </cell>
          <cell r="BC151">
            <v>3004.4952380952382</v>
          </cell>
          <cell r="BD151">
            <v>3004.4952380952382</v>
          </cell>
          <cell r="BE151">
            <v>3004.4952380952382</v>
          </cell>
          <cell r="BF151">
            <v>3004.4952380952382</v>
          </cell>
          <cell r="BG151">
            <v>0</v>
          </cell>
          <cell r="BH151">
            <v>0</v>
          </cell>
          <cell r="BI151">
            <v>3004.4952380952382</v>
          </cell>
          <cell r="BJ151">
            <v>3004.4952380952382</v>
          </cell>
          <cell r="BK151">
            <v>3004.4952380952382</v>
          </cell>
          <cell r="BL151">
            <v>3004.4952380952382</v>
          </cell>
          <cell r="BM151">
            <v>3004.4952380952382</v>
          </cell>
          <cell r="BN151">
            <v>0</v>
          </cell>
          <cell r="BO151">
            <v>0</v>
          </cell>
          <cell r="BP151">
            <v>3004.4952380952382</v>
          </cell>
          <cell r="BQ151">
            <v>3004.4952380952382</v>
          </cell>
          <cell r="BR151">
            <v>3004.4952380952382</v>
          </cell>
          <cell r="BS151">
            <v>3004.4952380952382</v>
          </cell>
          <cell r="BT151">
            <v>3004.4952380952382</v>
          </cell>
          <cell r="BU151">
            <v>0</v>
          </cell>
          <cell r="BW151">
            <v>54080.914285714287</v>
          </cell>
          <cell r="BX151">
            <v>63094.400000000001</v>
          </cell>
          <cell r="CA151">
            <v>1</v>
          </cell>
        </row>
        <row r="152">
          <cell r="C152" t="str">
            <v>% realizacji planu</v>
          </cell>
          <cell r="F152" t="str">
            <v>output vs plan VS5</v>
          </cell>
          <cell r="M152" t="str">
            <v>-</v>
          </cell>
          <cell r="N152" t="str">
            <v>-</v>
          </cell>
          <cell r="O152" t="str">
            <v>-</v>
          </cell>
          <cell r="P152">
            <v>1.2374911331965495</v>
          </cell>
          <cell r="Q152">
            <v>1.505263214470951</v>
          </cell>
          <cell r="R152">
            <v>0.80812623942382722</v>
          </cell>
          <cell r="S152">
            <v>1.0811583437990198</v>
          </cell>
          <cell r="T152">
            <v>0.9535297704161253</v>
          </cell>
          <cell r="U152">
            <v>1.0275647382570188</v>
          </cell>
          <cell r="V152">
            <v>0.52981862914127742</v>
          </cell>
          <cell r="W152">
            <v>0.90004430427121518</v>
          </cell>
          <cell r="X152">
            <v>0.87654719994019292</v>
          </cell>
          <cell r="Y152">
            <v>1.0312131525953054</v>
          </cell>
          <cell r="Z152">
            <v>1.2936294059236948</v>
          </cell>
          <cell r="AA152">
            <v>1.2166898928821528</v>
          </cell>
          <cell r="AB152">
            <v>1.1216543670890624</v>
          </cell>
          <cell r="AC152">
            <v>1.4402171110366719</v>
          </cell>
          <cell r="AD152">
            <v>1.6174919189431307</v>
          </cell>
          <cell r="AE152">
            <v>1.2861576890465989</v>
          </cell>
          <cell r="AF152">
            <v>0.93674771401481671</v>
          </cell>
          <cell r="AG152">
            <v>1.1157418667576235</v>
          </cell>
          <cell r="AH152">
            <v>0.98076067305512049</v>
          </cell>
          <cell r="AI152">
            <v>0.87495470736823944</v>
          </cell>
          <cell r="AJ152">
            <v>1.0965843004569287</v>
          </cell>
          <cell r="AK152">
            <v>0.66462790745732336</v>
          </cell>
          <cell r="AL152">
            <v>0.91282372121401734</v>
          </cell>
          <cell r="AM152">
            <v>0.92015175214730716</v>
          </cell>
          <cell r="AN152">
            <v>1.326018131669372</v>
          </cell>
          <cell r="AO152">
            <v>1.1285155754290657</v>
          </cell>
          <cell r="AP152">
            <v>0.43889440724711859</v>
          </cell>
          <cell r="AQ152">
            <v>0.87829117763192222</v>
          </cell>
          <cell r="AR152">
            <v>2.022635923314906</v>
          </cell>
          <cell r="AS152">
            <v>0</v>
          </cell>
          <cell r="AT152">
            <v>0</v>
          </cell>
          <cell r="AU152">
            <v>1.3686159152000812</v>
          </cell>
          <cell r="AV152">
            <v>1.5197228280164325</v>
          </cell>
          <cell r="AW152">
            <v>1.1902165643860627</v>
          </cell>
          <cell r="AX152">
            <v>1.7304071359740325</v>
          </cell>
          <cell r="AY152">
            <v>0.76518676776385863</v>
          </cell>
          <cell r="AZ152">
            <v>0</v>
          </cell>
          <cell r="BA152">
            <v>0</v>
          </cell>
          <cell r="BB152">
            <v>2.0758894608713292</v>
          </cell>
          <cell r="BC152">
            <v>1.8226023228685906</v>
          </cell>
          <cell r="BD152">
            <v>0.98951729472029215</v>
          </cell>
          <cell r="BE152">
            <v>1.0647379165187401</v>
          </cell>
          <cell r="BF152">
            <v>1.436514175584521</v>
          </cell>
          <cell r="BG152">
            <v>0</v>
          </cell>
          <cell r="BH152">
            <v>0</v>
          </cell>
          <cell r="BI152">
            <v>0.11016825581985089</v>
          </cell>
          <cell r="BJ152">
            <v>0.94391895318760455</v>
          </cell>
          <cell r="BK152">
            <v>0.48360868793426992</v>
          </cell>
          <cell r="BL152">
            <v>1.4871050362631231</v>
          </cell>
          <cell r="BM152">
            <v>0.52621151797940857</v>
          </cell>
          <cell r="BN152">
            <v>0</v>
          </cell>
          <cell r="BO152">
            <v>0</v>
          </cell>
          <cell r="BP152">
            <v>1.2111851447989044</v>
          </cell>
          <cell r="BQ152">
            <v>0.52953986407668507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W152">
            <v>1.2305265337864111</v>
          </cell>
          <cell r="BX152">
            <v>1.2305265337864111</v>
          </cell>
          <cell r="CA152">
            <v>1</v>
          </cell>
        </row>
        <row r="153">
          <cell r="C153" t="str">
            <v>godziny wypracowane</v>
          </cell>
          <cell r="F153" t="str">
            <v>AttendenceTime</v>
          </cell>
          <cell r="G153" t="str">
            <v>VS5_ASSY</v>
          </cell>
          <cell r="H153">
            <v>2863</v>
          </cell>
          <cell r="I153">
            <v>4311</v>
          </cell>
          <cell r="J153">
            <v>3978.5</v>
          </cell>
          <cell r="K153">
            <v>3236</v>
          </cell>
          <cell r="L153">
            <v>3949</v>
          </cell>
          <cell r="M153" t="str">
            <v>-</v>
          </cell>
          <cell r="N153" t="str">
            <v>-</v>
          </cell>
          <cell r="O153" t="str">
            <v>-</v>
          </cell>
          <cell r="P153" t="str">
            <v>-</v>
          </cell>
          <cell r="Q153" t="str">
            <v>-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  <cell r="AE153" t="str">
            <v>-</v>
          </cell>
          <cell r="AF153" t="str">
            <v>-</v>
          </cell>
          <cell r="AG153" t="str">
            <v>-</v>
          </cell>
          <cell r="AH153" t="str">
            <v>-</v>
          </cell>
          <cell r="AI153" t="str">
            <v>-</v>
          </cell>
          <cell r="AJ153" t="str">
            <v>-</v>
          </cell>
          <cell r="AK153" t="str">
            <v>-</v>
          </cell>
          <cell r="AL153" t="str">
            <v>-</v>
          </cell>
          <cell r="AM153" t="str">
            <v>-</v>
          </cell>
          <cell r="AN153" t="str">
            <v>-</v>
          </cell>
          <cell r="AO153" t="str">
            <v>-</v>
          </cell>
          <cell r="AP153" t="str">
            <v>-</v>
          </cell>
          <cell r="AQ153" t="str">
            <v>-</v>
          </cell>
          <cell r="AR153" t="str">
            <v>-</v>
          </cell>
          <cell r="AS153" t="str">
            <v>-</v>
          </cell>
          <cell r="AT153" t="str">
            <v>-</v>
          </cell>
          <cell r="AU153" t="str">
            <v>-</v>
          </cell>
          <cell r="AV153" t="str">
            <v>-</v>
          </cell>
          <cell r="AW153" t="str">
            <v>-</v>
          </cell>
          <cell r="AX153" t="str">
            <v>-</v>
          </cell>
          <cell r="AY153" t="str">
            <v>-</v>
          </cell>
          <cell r="AZ153" t="str">
            <v>-</v>
          </cell>
          <cell r="BA153" t="str">
            <v>-</v>
          </cell>
          <cell r="BB153" t="str">
            <v>-</v>
          </cell>
          <cell r="BC153" t="str">
            <v>-</v>
          </cell>
          <cell r="BD153" t="str">
            <v>-</v>
          </cell>
          <cell r="BE153" t="str">
            <v>-</v>
          </cell>
          <cell r="BF153" t="str">
            <v>-</v>
          </cell>
          <cell r="BG153" t="str">
            <v>-</v>
          </cell>
          <cell r="BH153" t="str">
            <v>-</v>
          </cell>
          <cell r="BI153" t="str">
            <v>-</v>
          </cell>
          <cell r="BJ153" t="str">
            <v>-</v>
          </cell>
          <cell r="BK153" t="str">
            <v>-</v>
          </cell>
          <cell r="BL153" t="str">
            <v>-</v>
          </cell>
          <cell r="BM153" t="str">
            <v>-</v>
          </cell>
          <cell r="BN153" t="str">
            <v>-</v>
          </cell>
          <cell r="BO153" t="str">
            <v>-</v>
          </cell>
          <cell r="BP153" t="str">
            <v>-</v>
          </cell>
          <cell r="BQ153" t="str">
            <v>-</v>
          </cell>
          <cell r="BR153" t="str">
            <v>-</v>
          </cell>
          <cell r="BS153" t="str">
            <v>-</v>
          </cell>
          <cell r="BT153" t="str">
            <v>-</v>
          </cell>
          <cell r="BU153" t="str">
            <v>-</v>
          </cell>
          <cell r="CA153">
            <v>1</v>
          </cell>
        </row>
        <row r="154">
          <cell r="C154" t="str">
            <v>ilość szt. osobę / godzinę     (PP)</v>
          </cell>
          <cell r="F154" t="str">
            <v>Qty pcs/person/hour (PP)</v>
          </cell>
          <cell r="H154">
            <v>12.88997555012225</v>
          </cell>
          <cell r="I154">
            <v>12.445372303409881</v>
          </cell>
          <cell r="J154">
            <v>12.926982531104688</v>
          </cell>
          <cell r="K154">
            <v>48.907879854216411</v>
          </cell>
          <cell r="L154">
            <v>13.941250949607495</v>
          </cell>
          <cell r="M154" t="str">
            <v>-</v>
          </cell>
          <cell r="N154" t="str">
            <v>-</v>
          </cell>
          <cell r="O154" t="str">
            <v>-</v>
          </cell>
          <cell r="P154" t="str">
            <v>-</v>
          </cell>
          <cell r="Q154" t="str">
            <v>-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  <cell r="AE154" t="str">
            <v>-</v>
          </cell>
          <cell r="AF154" t="str">
            <v>-</v>
          </cell>
          <cell r="AG154" t="str">
            <v>-</v>
          </cell>
          <cell r="AH154" t="str">
            <v>-</v>
          </cell>
          <cell r="AI154" t="str">
            <v>-</v>
          </cell>
          <cell r="AJ154" t="str">
            <v>-</v>
          </cell>
          <cell r="AK154" t="str">
            <v>-</v>
          </cell>
          <cell r="AL154" t="str">
            <v>-</v>
          </cell>
          <cell r="AM154" t="str">
            <v>-</v>
          </cell>
          <cell r="AN154" t="str">
            <v>-</v>
          </cell>
          <cell r="AO154" t="str">
            <v>-</v>
          </cell>
          <cell r="AP154" t="str">
            <v>-</v>
          </cell>
          <cell r="AQ154" t="str">
            <v>-</v>
          </cell>
          <cell r="AR154" t="str">
            <v>-</v>
          </cell>
          <cell r="AS154" t="str">
            <v>-</v>
          </cell>
          <cell r="AT154" t="str">
            <v>-</v>
          </cell>
          <cell r="AU154" t="str">
            <v>-</v>
          </cell>
          <cell r="AV154" t="str">
            <v>-</v>
          </cell>
          <cell r="AW154" t="str">
            <v>-</v>
          </cell>
          <cell r="AX154" t="str">
            <v>-</v>
          </cell>
          <cell r="AY154" t="str">
            <v>-</v>
          </cell>
          <cell r="AZ154" t="str">
            <v>-</v>
          </cell>
          <cell r="BA154" t="str">
            <v>-</v>
          </cell>
          <cell r="BB154" t="str">
            <v>-</v>
          </cell>
          <cell r="BC154" t="str">
            <v>-</v>
          </cell>
          <cell r="BD154" t="str">
            <v>-</v>
          </cell>
          <cell r="BE154" t="str">
            <v>-</v>
          </cell>
          <cell r="BF154" t="str">
            <v>-</v>
          </cell>
          <cell r="BG154" t="str">
            <v>-</v>
          </cell>
          <cell r="BH154" t="str">
            <v>-</v>
          </cell>
          <cell r="BI154" t="str">
            <v>-</v>
          </cell>
          <cell r="BJ154" t="str">
            <v>-</v>
          </cell>
          <cell r="BK154" t="str">
            <v>-</v>
          </cell>
          <cell r="BL154" t="str">
            <v>-</v>
          </cell>
          <cell r="BM154" t="str">
            <v>-</v>
          </cell>
          <cell r="BN154" t="str">
            <v>-</v>
          </cell>
          <cell r="BO154" t="str">
            <v>-</v>
          </cell>
          <cell r="BP154" t="str">
            <v>-</v>
          </cell>
          <cell r="BQ154" t="str">
            <v>-</v>
          </cell>
          <cell r="BR154" t="str">
            <v>-</v>
          </cell>
          <cell r="BS154" t="str">
            <v>-</v>
          </cell>
          <cell r="BT154" t="str">
            <v>-</v>
          </cell>
          <cell r="BU154" t="str">
            <v>-</v>
          </cell>
          <cell r="CA154">
            <v>1</v>
          </cell>
        </row>
        <row r="155">
          <cell r="A155" t="str">
            <v>montaż VS9</v>
          </cell>
          <cell r="C155" t="str">
            <v>detale zmontowane razem</v>
          </cell>
          <cell r="D155" t="str">
            <v>assembly   VS SOURCING</v>
          </cell>
          <cell r="E155" t="str">
            <v>VS9</v>
          </cell>
          <cell r="F155" t="str">
            <v>AY output  TOTAL</v>
          </cell>
          <cell r="L155" t="str">
            <v>-</v>
          </cell>
          <cell r="M155" t="str">
            <v>-</v>
          </cell>
          <cell r="N155">
            <v>152767</v>
          </cell>
          <cell r="O155">
            <v>320477</v>
          </cell>
          <cell r="P155">
            <v>359457</v>
          </cell>
          <cell r="Q155">
            <v>237029</v>
          </cell>
          <cell r="R155">
            <v>285155</v>
          </cell>
          <cell r="S155">
            <v>226620</v>
          </cell>
          <cell r="T155">
            <v>282343</v>
          </cell>
          <cell r="U155">
            <v>250985</v>
          </cell>
          <cell r="V155">
            <v>275499</v>
          </cell>
          <cell r="W155">
            <v>187208</v>
          </cell>
          <cell r="X155">
            <v>233042</v>
          </cell>
          <cell r="Y155">
            <v>286778</v>
          </cell>
          <cell r="Z155">
            <v>254093</v>
          </cell>
          <cell r="AA155">
            <v>309444</v>
          </cell>
          <cell r="AB155">
            <v>274345</v>
          </cell>
          <cell r="AC155">
            <v>296212</v>
          </cell>
          <cell r="AD155">
            <v>291649</v>
          </cell>
          <cell r="AE155">
            <v>323911</v>
          </cell>
          <cell r="AF155">
            <v>284617</v>
          </cell>
          <cell r="AG155">
            <v>313061</v>
          </cell>
          <cell r="AH155">
            <v>317419</v>
          </cell>
          <cell r="AI155">
            <v>271422</v>
          </cell>
          <cell r="AJ155">
            <v>298700</v>
          </cell>
          <cell r="AK155">
            <v>317091</v>
          </cell>
          <cell r="AL155">
            <v>440445</v>
          </cell>
          <cell r="AM155">
            <v>334993</v>
          </cell>
          <cell r="AN155">
            <v>425101</v>
          </cell>
          <cell r="AO155">
            <v>404108</v>
          </cell>
          <cell r="AP155">
            <v>410607</v>
          </cell>
          <cell r="AQ155">
            <v>336526</v>
          </cell>
          <cell r="AR155">
            <v>43729</v>
          </cell>
          <cell r="AS155">
            <v>10427</v>
          </cell>
          <cell r="AT155">
            <v>0</v>
          </cell>
          <cell r="AU155">
            <v>17302</v>
          </cell>
          <cell r="AV155">
            <v>14780</v>
          </cell>
          <cell r="AW155">
            <v>19389</v>
          </cell>
          <cell r="AX155">
            <v>16693</v>
          </cell>
          <cell r="AY155">
            <v>22450</v>
          </cell>
          <cell r="AZ155">
            <v>2911</v>
          </cell>
          <cell r="BA155">
            <v>0</v>
          </cell>
          <cell r="BB155">
            <v>13736</v>
          </cell>
          <cell r="BC155">
            <v>16057</v>
          </cell>
          <cell r="BD155">
            <v>16299</v>
          </cell>
          <cell r="BE155">
            <v>17365</v>
          </cell>
          <cell r="BF155">
            <v>13777</v>
          </cell>
          <cell r="BG155">
            <v>2845</v>
          </cell>
          <cell r="BH155">
            <v>0</v>
          </cell>
          <cell r="BI155">
            <v>16403</v>
          </cell>
          <cell r="BJ155">
            <v>21642</v>
          </cell>
          <cell r="BK155">
            <v>38387</v>
          </cell>
          <cell r="BL155">
            <v>16750</v>
          </cell>
          <cell r="BM155">
            <v>26835</v>
          </cell>
          <cell r="BN155">
            <v>0</v>
          </cell>
          <cell r="BO155">
            <v>0</v>
          </cell>
          <cell r="BP155">
            <v>16667</v>
          </cell>
          <cell r="BQ155">
            <v>12942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W155">
            <v>377386</v>
          </cell>
          <cell r="BX155">
            <v>440283.66666666669</v>
          </cell>
          <cell r="CA155">
            <v>1</v>
          </cell>
        </row>
        <row r="156">
          <cell r="C156" t="str">
            <v xml:space="preserve">          montaż EASY</v>
          </cell>
          <cell r="D156" t="str">
            <v/>
          </cell>
          <cell r="F156" t="str">
            <v xml:space="preserve">          AY EASY</v>
          </cell>
          <cell r="G156">
            <v>8</v>
          </cell>
          <cell r="L156" t="str">
            <v>-</v>
          </cell>
          <cell r="M156" t="str">
            <v>-</v>
          </cell>
          <cell r="N156">
            <v>94778</v>
          </cell>
          <cell r="O156">
            <v>210779</v>
          </cell>
          <cell r="P156">
            <v>226899</v>
          </cell>
          <cell r="Q156">
            <v>125727</v>
          </cell>
          <cell r="R156">
            <v>147308</v>
          </cell>
          <cell r="S156">
            <v>125631</v>
          </cell>
          <cell r="T156">
            <v>165215</v>
          </cell>
          <cell r="U156">
            <v>139464</v>
          </cell>
          <cell r="V156">
            <v>155383</v>
          </cell>
          <cell r="W156">
            <v>104418</v>
          </cell>
          <cell r="X156">
            <v>137709</v>
          </cell>
          <cell r="Y156">
            <v>159692</v>
          </cell>
          <cell r="Z156">
            <v>152888</v>
          </cell>
          <cell r="AA156">
            <v>182512</v>
          </cell>
          <cell r="AB156">
            <v>164131</v>
          </cell>
          <cell r="AC156">
            <v>180568</v>
          </cell>
          <cell r="AD156">
            <v>184032</v>
          </cell>
          <cell r="AE156">
            <v>198147</v>
          </cell>
          <cell r="AF156">
            <v>174615</v>
          </cell>
          <cell r="AG156">
            <v>177914</v>
          </cell>
          <cell r="AH156">
            <v>177335</v>
          </cell>
          <cell r="AI156">
            <v>163678</v>
          </cell>
          <cell r="AJ156">
            <v>169657</v>
          </cell>
          <cell r="AK156">
            <v>182002</v>
          </cell>
          <cell r="AL156">
            <v>268323</v>
          </cell>
          <cell r="AM156">
            <v>226019</v>
          </cell>
          <cell r="AN156">
            <v>257727</v>
          </cell>
          <cell r="AO156">
            <v>253029</v>
          </cell>
          <cell r="AP156">
            <v>242900</v>
          </cell>
          <cell r="AQ156">
            <v>206003</v>
          </cell>
          <cell r="AR156">
            <v>32160</v>
          </cell>
          <cell r="AS156">
            <v>5228</v>
          </cell>
          <cell r="AT156">
            <v>0</v>
          </cell>
          <cell r="AU156">
            <v>8698</v>
          </cell>
          <cell r="AV156">
            <v>8459</v>
          </cell>
          <cell r="AW156">
            <v>11095</v>
          </cell>
          <cell r="AX156">
            <v>9365</v>
          </cell>
          <cell r="AY156">
            <v>11452</v>
          </cell>
          <cell r="AZ156">
            <v>0</v>
          </cell>
          <cell r="BA156">
            <v>0</v>
          </cell>
          <cell r="BB156">
            <v>7346</v>
          </cell>
          <cell r="BC156">
            <v>9857</v>
          </cell>
          <cell r="BD156">
            <v>9021</v>
          </cell>
          <cell r="BE156">
            <v>11549</v>
          </cell>
          <cell r="BF156">
            <v>7382</v>
          </cell>
          <cell r="BG156">
            <v>1130</v>
          </cell>
          <cell r="BH156">
            <v>0</v>
          </cell>
          <cell r="BI156">
            <v>8903</v>
          </cell>
          <cell r="BJ156">
            <v>14476</v>
          </cell>
          <cell r="BK156">
            <v>31632</v>
          </cell>
          <cell r="BL156">
            <v>8395</v>
          </cell>
          <cell r="BM156">
            <v>19242</v>
          </cell>
          <cell r="BN156">
            <v>0</v>
          </cell>
          <cell r="BO156">
            <v>0</v>
          </cell>
          <cell r="BP156">
            <v>10933</v>
          </cell>
          <cell r="BQ156">
            <v>6946</v>
          </cell>
          <cell r="BW156">
            <v>233269</v>
          </cell>
          <cell r="BX156">
            <v>272147.16666666669</v>
          </cell>
          <cell r="CA156">
            <v>1</v>
          </cell>
        </row>
        <row r="157">
          <cell r="C157" t="str">
            <v xml:space="preserve">          montaż CRIMP</v>
          </cell>
          <cell r="D157" t="str">
            <v/>
          </cell>
          <cell r="F157" t="str">
            <v xml:space="preserve">          AY CRIMP</v>
          </cell>
          <cell r="G157">
            <v>11</v>
          </cell>
          <cell r="L157" t="str">
            <v>-</v>
          </cell>
          <cell r="M157" t="str">
            <v>-</v>
          </cell>
          <cell r="N157">
            <v>31349</v>
          </cell>
          <cell r="O157">
            <v>66033</v>
          </cell>
          <cell r="P157">
            <v>58549</v>
          </cell>
          <cell r="Q157">
            <v>69721</v>
          </cell>
          <cell r="R157">
            <v>75411</v>
          </cell>
          <cell r="S157">
            <v>49404</v>
          </cell>
          <cell r="T157">
            <v>57909</v>
          </cell>
          <cell r="U157">
            <v>60601</v>
          </cell>
          <cell r="V157">
            <v>59789</v>
          </cell>
          <cell r="W157">
            <v>45096</v>
          </cell>
          <cell r="X157">
            <v>51884</v>
          </cell>
          <cell r="Y157">
            <v>66955</v>
          </cell>
          <cell r="Z157">
            <v>48646</v>
          </cell>
          <cell r="AA157">
            <v>69756</v>
          </cell>
          <cell r="AB157">
            <v>66225</v>
          </cell>
          <cell r="AC157">
            <v>62020</v>
          </cell>
          <cell r="AD157">
            <v>52916</v>
          </cell>
          <cell r="AE157">
            <v>65630</v>
          </cell>
          <cell r="AF157">
            <v>62354</v>
          </cell>
          <cell r="AG157">
            <v>67612</v>
          </cell>
          <cell r="AH157">
            <v>75546</v>
          </cell>
          <cell r="AI157">
            <v>50663</v>
          </cell>
          <cell r="AJ157">
            <v>63734</v>
          </cell>
          <cell r="AK157">
            <v>75220</v>
          </cell>
          <cell r="AL157">
            <v>82218</v>
          </cell>
          <cell r="AM157">
            <v>54245</v>
          </cell>
          <cell r="AN157">
            <v>88476</v>
          </cell>
          <cell r="AO157">
            <v>63384</v>
          </cell>
          <cell r="AP157">
            <v>94994</v>
          </cell>
          <cell r="AQ157">
            <v>73198</v>
          </cell>
          <cell r="AR157">
            <v>5156</v>
          </cell>
          <cell r="AS157">
            <v>1549</v>
          </cell>
          <cell r="AT157">
            <v>0</v>
          </cell>
          <cell r="AU157">
            <v>3459</v>
          </cell>
          <cell r="AV157">
            <v>2853</v>
          </cell>
          <cell r="AW157">
            <v>3758</v>
          </cell>
          <cell r="AX157">
            <v>3569</v>
          </cell>
          <cell r="AY157">
            <v>7212</v>
          </cell>
          <cell r="AZ157">
            <v>0</v>
          </cell>
          <cell r="BA157">
            <v>0</v>
          </cell>
          <cell r="BB157">
            <v>3600</v>
          </cell>
          <cell r="BC157">
            <v>3371</v>
          </cell>
          <cell r="BD157">
            <v>4688</v>
          </cell>
          <cell r="BE157">
            <v>2568</v>
          </cell>
          <cell r="BF157">
            <v>3347</v>
          </cell>
          <cell r="BG157">
            <v>0</v>
          </cell>
          <cell r="BH157">
            <v>0</v>
          </cell>
          <cell r="BI157">
            <v>4195</v>
          </cell>
          <cell r="BJ157">
            <v>3017</v>
          </cell>
          <cell r="BK157">
            <v>3291</v>
          </cell>
          <cell r="BL157">
            <v>5116</v>
          </cell>
          <cell r="BM157">
            <v>3884</v>
          </cell>
          <cell r="BN157">
            <v>0</v>
          </cell>
          <cell r="BO157">
            <v>0</v>
          </cell>
          <cell r="BP157">
            <v>3153</v>
          </cell>
          <cell r="BQ157">
            <v>3139</v>
          </cell>
          <cell r="BW157">
            <v>70925</v>
          </cell>
          <cell r="BX157">
            <v>82745.833333333328</v>
          </cell>
          <cell r="CA157">
            <v>1</v>
          </cell>
        </row>
        <row r="158">
          <cell r="C158" t="str">
            <v xml:space="preserve">          montaż BUWS</v>
          </cell>
          <cell r="D158" t="str">
            <v/>
          </cell>
          <cell r="F158" t="str">
            <v xml:space="preserve">          AY BUWS</v>
          </cell>
          <cell r="G158">
            <v>4</v>
          </cell>
          <cell r="L158" t="str">
            <v>-</v>
          </cell>
          <cell r="M158" t="str">
            <v>-</v>
          </cell>
          <cell r="N158">
            <v>26640</v>
          </cell>
          <cell r="O158">
            <v>43665</v>
          </cell>
          <cell r="P158">
            <v>71884</v>
          </cell>
          <cell r="Q158">
            <v>41581</v>
          </cell>
          <cell r="R158">
            <v>62436</v>
          </cell>
          <cell r="S158">
            <v>51585</v>
          </cell>
          <cell r="T158">
            <v>59236</v>
          </cell>
          <cell r="U158">
            <v>50920</v>
          </cell>
          <cell r="V158">
            <v>60327</v>
          </cell>
          <cell r="W158">
            <v>37694</v>
          </cell>
          <cell r="X158">
            <v>43449</v>
          </cell>
          <cell r="Y158">
            <v>60131</v>
          </cell>
          <cell r="Z158">
            <v>52559</v>
          </cell>
          <cell r="AA158">
            <v>57176</v>
          </cell>
          <cell r="AB158">
            <v>43989</v>
          </cell>
          <cell r="AC158">
            <v>53624</v>
          </cell>
          <cell r="AD158">
            <v>54597</v>
          </cell>
          <cell r="AE158">
            <v>59968</v>
          </cell>
          <cell r="AF158">
            <v>47648</v>
          </cell>
          <cell r="AG158">
            <v>61416</v>
          </cell>
          <cell r="AH158">
            <v>64158</v>
          </cell>
          <cell r="AI158">
            <v>55639</v>
          </cell>
          <cell r="AJ158">
            <v>61803</v>
          </cell>
          <cell r="AK158">
            <v>58099</v>
          </cell>
          <cell r="AL158">
            <v>86797</v>
          </cell>
          <cell r="AM158">
            <v>54729</v>
          </cell>
          <cell r="AN158">
            <v>78898</v>
          </cell>
          <cell r="AO158">
            <v>87695</v>
          </cell>
          <cell r="AP158">
            <v>72980</v>
          </cell>
          <cell r="AQ158">
            <v>55941</v>
          </cell>
          <cell r="AR158">
            <v>6413</v>
          </cell>
          <cell r="AS158">
            <v>3650</v>
          </cell>
          <cell r="AT158">
            <v>0</v>
          </cell>
          <cell r="AU158">
            <v>5145</v>
          </cell>
          <cell r="AV158">
            <v>3468</v>
          </cell>
          <cell r="AW158">
            <v>4536</v>
          </cell>
          <cell r="AX158">
            <v>3759</v>
          </cell>
          <cell r="AY158">
            <v>3786</v>
          </cell>
          <cell r="AZ158">
            <v>2911</v>
          </cell>
          <cell r="BA158">
            <v>0</v>
          </cell>
          <cell r="BB158">
            <v>2790</v>
          </cell>
          <cell r="BC158">
            <v>2829</v>
          </cell>
          <cell r="BD158">
            <v>2590</v>
          </cell>
          <cell r="BE158">
            <v>3248</v>
          </cell>
          <cell r="BF158">
            <v>3048</v>
          </cell>
          <cell r="BG158">
            <v>1715</v>
          </cell>
          <cell r="BH158">
            <v>0</v>
          </cell>
          <cell r="BI158">
            <v>3305</v>
          </cell>
          <cell r="BJ158">
            <v>4149</v>
          </cell>
          <cell r="BK158">
            <v>3464</v>
          </cell>
          <cell r="BL158">
            <v>3239</v>
          </cell>
          <cell r="BM158">
            <v>3709</v>
          </cell>
          <cell r="BN158">
            <v>0</v>
          </cell>
          <cell r="BO158">
            <v>0</v>
          </cell>
          <cell r="BP158">
            <v>2581</v>
          </cell>
          <cell r="BQ158">
            <v>2857</v>
          </cell>
          <cell r="BW158">
            <v>73192</v>
          </cell>
          <cell r="BX158">
            <v>85390.666666666672</v>
          </cell>
          <cell r="CA158">
            <v>1</v>
          </cell>
        </row>
        <row r="159">
          <cell r="C159" t="str">
            <v>godziny wypracowane</v>
          </cell>
          <cell r="F159" t="str">
            <v>AttendenceTime</v>
          </cell>
          <cell r="G159" t="str">
            <v>VS9_ASSY</v>
          </cell>
          <cell r="L159" t="str">
            <v>-</v>
          </cell>
          <cell r="M159" t="str">
            <v>-</v>
          </cell>
          <cell r="N159" t="str">
            <v>-</v>
          </cell>
          <cell r="O159" t="str">
            <v>-</v>
          </cell>
          <cell r="P159">
            <v>4972</v>
          </cell>
          <cell r="Q159">
            <v>4047.4</v>
          </cell>
          <cell r="R159">
            <v>4458.3</v>
          </cell>
          <cell r="S159">
            <v>3420.15</v>
          </cell>
          <cell r="T159">
            <v>3876.3</v>
          </cell>
          <cell r="U159">
            <v>3645.8</v>
          </cell>
          <cell r="V159">
            <v>2539.8000000000002</v>
          </cell>
          <cell r="W159">
            <v>1636.1</v>
          </cell>
          <cell r="X159">
            <v>1925.6</v>
          </cell>
          <cell r="Y159">
            <v>2636.5</v>
          </cell>
          <cell r="Z159">
            <v>2255</v>
          </cell>
          <cell r="AA159">
            <v>2702.4</v>
          </cell>
          <cell r="AB159">
            <v>1912.6</v>
          </cell>
          <cell r="AC159">
            <v>2208</v>
          </cell>
          <cell r="AD159">
            <v>2096.9</v>
          </cell>
          <cell r="AE159">
            <v>2456</v>
          </cell>
          <cell r="AF159">
            <v>1938.5</v>
          </cell>
          <cell r="AG159">
            <v>1822.6</v>
          </cell>
          <cell r="AH159">
            <v>1884.3</v>
          </cell>
          <cell r="AI159">
            <v>1803</v>
          </cell>
          <cell r="AJ159">
            <v>1884.3</v>
          </cell>
          <cell r="AK159">
            <v>2224.3000000000002</v>
          </cell>
          <cell r="AL159">
            <v>2964.3</v>
          </cell>
          <cell r="AM159">
            <v>2199.8000000000002</v>
          </cell>
          <cell r="AN159">
            <v>2506</v>
          </cell>
          <cell r="AO159">
            <v>2494.3000000000002</v>
          </cell>
          <cell r="AP159">
            <v>3010</v>
          </cell>
          <cell r="AQ159">
            <v>2662</v>
          </cell>
          <cell r="AR159" t="str">
            <v>-</v>
          </cell>
          <cell r="AS159" t="str">
            <v>-</v>
          </cell>
          <cell r="AT159" t="str">
            <v>-</v>
          </cell>
          <cell r="AU159" t="str">
            <v>-</v>
          </cell>
          <cell r="AV159" t="str">
            <v>-</v>
          </cell>
          <cell r="AW159" t="str">
            <v>-</v>
          </cell>
          <cell r="AX159" t="str">
            <v>-</v>
          </cell>
          <cell r="AY159" t="str">
            <v>-</v>
          </cell>
          <cell r="AZ159" t="str">
            <v>-</v>
          </cell>
          <cell r="BA159" t="str">
            <v>-</v>
          </cell>
          <cell r="BB159" t="str">
            <v>-</v>
          </cell>
          <cell r="BC159" t="str">
            <v>-</v>
          </cell>
          <cell r="BD159" t="str">
            <v>-</v>
          </cell>
          <cell r="BE159" t="str">
            <v>-</v>
          </cell>
          <cell r="BF159" t="str">
            <v>-</v>
          </cell>
          <cell r="BG159" t="str">
            <v>-</v>
          </cell>
          <cell r="BH159" t="str">
            <v>-</v>
          </cell>
          <cell r="BI159" t="str">
            <v>-</v>
          </cell>
          <cell r="BJ159" t="str">
            <v>-</v>
          </cell>
          <cell r="BK159" t="str">
            <v>-</v>
          </cell>
          <cell r="BL159" t="str">
            <v>-</v>
          </cell>
          <cell r="BM159" t="str">
            <v>-</v>
          </cell>
          <cell r="BN159" t="str">
            <v>-</v>
          </cell>
          <cell r="BO159" t="str">
            <v>-</v>
          </cell>
          <cell r="BP159" t="str">
            <v>-</v>
          </cell>
          <cell r="BQ159" t="str">
            <v>-</v>
          </cell>
          <cell r="BR159" t="str">
            <v>-</v>
          </cell>
          <cell r="BS159" t="str">
            <v>-</v>
          </cell>
          <cell r="BT159" t="str">
            <v>-</v>
          </cell>
          <cell r="BU159" t="str">
            <v>-</v>
          </cell>
          <cell r="BW159">
            <v>0</v>
          </cell>
          <cell r="CA159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42979</v>
          </cell>
          <cell r="C2">
            <v>42980</v>
          </cell>
          <cell r="D2">
            <v>42981</v>
          </cell>
          <cell r="E2">
            <v>42982</v>
          </cell>
          <cell r="F2">
            <v>42983</v>
          </cell>
          <cell r="G2">
            <v>42984</v>
          </cell>
          <cell r="H2">
            <v>42985</v>
          </cell>
          <cell r="I2">
            <v>42986</v>
          </cell>
          <cell r="J2">
            <v>42987</v>
          </cell>
          <cell r="K2">
            <v>42988</v>
          </cell>
          <cell r="L2">
            <v>42989</v>
          </cell>
          <cell r="M2">
            <v>42990</v>
          </cell>
          <cell r="N2">
            <v>42991</v>
          </cell>
          <cell r="O2">
            <v>42992</v>
          </cell>
          <cell r="P2">
            <v>42993</v>
          </cell>
          <cell r="Q2">
            <v>42994</v>
          </cell>
          <cell r="R2">
            <v>42995</v>
          </cell>
          <cell r="S2">
            <v>42996</v>
          </cell>
          <cell r="T2">
            <v>42997</v>
          </cell>
          <cell r="U2">
            <v>42998</v>
          </cell>
          <cell r="V2">
            <v>42999</v>
          </cell>
          <cell r="W2">
            <v>43000</v>
          </cell>
          <cell r="X2">
            <v>43001</v>
          </cell>
          <cell r="Y2">
            <v>43002</v>
          </cell>
          <cell r="Z2">
            <v>43003</v>
          </cell>
          <cell r="AA2">
            <v>43004</v>
          </cell>
          <cell r="AB2">
            <v>43005</v>
          </cell>
          <cell r="AC2">
            <v>43006</v>
          </cell>
          <cell r="AD2">
            <v>43007</v>
          </cell>
          <cell r="AE2">
            <v>43008</v>
          </cell>
          <cell r="AF2" t="str">
            <v>wrzesień'2017</v>
          </cell>
        </row>
        <row r="3">
          <cell r="B3">
            <v>0.74564816711038295</v>
          </cell>
          <cell r="C3">
            <v>0.80616740088105732</v>
          </cell>
          <cell r="D3">
            <v>0.80616740088105732</v>
          </cell>
          <cell r="E3">
            <v>0.80616740088105732</v>
          </cell>
          <cell r="F3">
            <v>0.8066528066528067</v>
          </cell>
          <cell r="G3">
            <v>0.81492109038737448</v>
          </cell>
          <cell r="H3">
            <v>0.82405345211581293</v>
          </cell>
          <cell r="I3">
            <v>0.80720871751886003</v>
          </cell>
          <cell r="J3">
            <v>0.82891911238367932</v>
          </cell>
          <cell r="K3">
            <v>0.82891911238367932</v>
          </cell>
          <cell r="L3">
            <v>0.82891911238367932</v>
          </cell>
          <cell r="M3">
            <v>0.8385481852315394</v>
          </cell>
          <cell r="N3">
            <v>0.84561592253899942</v>
          </cell>
          <cell r="O3">
            <v>0.84596928982725528</v>
          </cell>
          <cell r="P3">
            <v>0.85514834205933687</v>
          </cell>
          <cell r="Q3">
            <v>0.83706070287539935</v>
          </cell>
          <cell r="R3">
            <v>0.83706070287539935</v>
          </cell>
          <cell r="S3">
            <v>0.83706070287539935</v>
          </cell>
          <cell r="T3">
            <v>0.81328097108175657</v>
          </cell>
          <cell r="U3">
            <v>0.80153649167733676</v>
          </cell>
          <cell r="V3">
            <v>0.80337247816922619</v>
          </cell>
          <cell r="W3">
            <v>0.80965909090909094</v>
          </cell>
          <cell r="X3">
            <v>0.81499999999999995</v>
          </cell>
          <cell r="Y3">
            <v>0.81499999999999995</v>
          </cell>
          <cell r="Z3">
            <v>0.81499999999999995</v>
          </cell>
          <cell r="AA3">
            <v>0.83492462311557791</v>
          </cell>
          <cell r="AB3">
            <v>0.80518867924528303</v>
          </cell>
          <cell r="AC3">
            <v>0.80848675348001797</v>
          </cell>
        </row>
        <row r="4">
          <cell r="B4">
            <v>0.85742111414102062</v>
          </cell>
          <cell r="C4">
            <v>0.92</v>
          </cell>
          <cell r="D4">
            <v>0.92</v>
          </cell>
          <cell r="E4">
            <v>0.92</v>
          </cell>
          <cell r="F4">
            <v>0.87072243346007605</v>
          </cell>
          <cell r="G4">
            <v>0.86582278481012653</v>
          </cell>
          <cell r="H4">
            <v>0.87077534791252487</v>
          </cell>
          <cell r="I4">
            <v>0.85962145110410093</v>
          </cell>
          <cell r="J4">
            <v>0.87225274725274726</v>
          </cell>
          <cell r="K4">
            <v>0.87225274725274726</v>
          </cell>
          <cell r="L4">
            <v>0.87225274725274726</v>
          </cell>
          <cell r="M4">
            <v>0.89167616875712652</v>
          </cell>
          <cell r="N4">
            <v>0.896484375</v>
          </cell>
          <cell r="O4">
            <v>0.89404553415061294</v>
          </cell>
          <cell r="P4">
            <v>0.89428347689898202</v>
          </cell>
          <cell r="Q4">
            <v>0.87491013659237959</v>
          </cell>
          <cell r="R4">
            <v>0.87491013659237959</v>
          </cell>
          <cell r="S4">
            <v>0.87491013659237959</v>
          </cell>
          <cell r="T4">
            <v>0.87018917155903452</v>
          </cell>
          <cell r="U4">
            <v>0.86535008976660677</v>
          </cell>
          <cell r="V4">
            <v>0.87007218212104387</v>
          </cell>
          <cell r="W4">
            <v>0.87362924281984333</v>
          </cell>
          <cell r="X4">
            <v>0.878</v>
          </cell>
          <cell r="Y4">
            <v>0.878</v>
          </cell>
          <cell r="Z4">
            <v>0.878</v>
          </cell>
          <cell r="AA4">
            <v>0.88717716357045762</v>
          </cell>
          <cell r="AB4">
            <v>0.86396588486140724</v>
          </cell>
          <cell r="AC4">
            <v>0.8667736757624398</v>
          </cell>
        </row>
        <row r="5">
          <cell r="B5">
            <v>0.78417169684775323</v>
          </cell>
          <cell r="C5">
            <v>0.84097859327217128</v>
          </cell>
          <cell r="D5">
            <v>0.84097859327217128</v>
          </cell>
          <cell r="E5">
            <v>0.84097859327217128</v>
          </cell>
          <cell r="F5">
            <v>0.82930107526881724</v>
          </cell>
          <cell r="G5">
            <v>0.83333333333333337</v>
          </cell>
          <cell r="H5">
            <v>0.8408279800142755</v>
          </cell>
          <cell r="I5">
            <v>0.82539682539682535</v>
          </cell>
          <cell r="J5">
            <v>0.84376470588235297</v>
          </cell>
          <cell r="K5">
            <v>0.84376470588235297</v>
          </cell>
          <cell r="L5">
            <v>0.84376470588235297</v>
          </cell>
          <cell r="M5">
            <v>0.85737373737373734</v>
          </cell>
          <cell r="N5">
            <v>0.86368366285119669</v>
          </cell>
          <cell r="O5">
            <v>0.86307311028500622</v>
          </cell>
          <cell r="P5">
            <v>0.86922430691683006</v>
          </cell>
          <cell r="Q5">
            <v>0.85065434949961505</v>
          </cell>
          <cell r="R5">
            <v>0.85065434949961505</v>
          </cell>
          <cell r="S5">
            <v>0.85065434949961505</v>
          </cell>
          <cell r="T5">
            <v>0.83348708487084866</v>
          </cell>
          <cell r="U5">
            <v>0.82384823848238486</v>
          </cell>
          <cell r="V5">
            <v>0.82689305230288834</v>
          </cell>
          <cell r="W5">
            <v>0.83226043774140146</v>
          </cell>
          <cell r="X5">
            <v>0.83699999999999997</v>
          </cell>
          <cell r="Y5">
            <v>0.83699999999999997</v>
          </cell>
          <cell r="Z5">
            <v>0.83699999999999997</v>
          </cell>
          <cell r="AA5">
            <v>0.85361124575860392</v>
          </cell>
          <cell r="AB5">
            <v>0.82617276453620769</v>
          </cell>
          <cell r="AC5">
            <v>0.82944732297063906</v>
          </cell>
        </row>
        <row r="6">
          <cell r="B6">
            <v>0.88189694482444136</v>
          </cell>
          <cell r="C6">
            <v>0.84057971014492749</v>
          </cell>
          <cell r="D6">
            <v>0.84057971014492749</v>
          </cell>
          <cell r="E6">
            <v>0.84057971014492749</v>
          </cell>
          <cell r="F6">
            <v>0.77586206896551724</v>
          </cell>
          <cell r="G6">
            <v>0.82962962962962961</v>
          </cell>
          <cell r="H6">
            <v>0.85522788203753353</v>
          </cell>
          <cell r="I6">
            <v>0.84769539078156309</v>
          </cell>
          <cell r="J6">
            <v>0.86006825938566556</v>
          </cell>
          <cell r="K6">
            <v>0.86006825938566556</v>
          </cell>
          <cell r="L6">
            <v>0.86006825938566556</v>
          </cell>
          <cell r="M6">
            <v>0.86389684813753587</v>
          </cell>
          <cell r="N6">
            <v>0.87856257744733579</v>
          </cell>
          <cell r="O6">
            <v>0.88457269700332963</v>
          </cell>
          <cell r="P6">
            <v>0.89384920634920639</v>
          </cell>
          <cell r="Q6">
            <v>0.87362637362637363</v>
          </cell>
          <cell r="R6">
            <v>0.87362637362637363</v>
          </cell>
          <cell r="S6">
            <v>0.87362637362637363</v>
          </cell>
          <cell r="T6">
            <v>0.87053941908713695</v>
          </cell>
          <cell r="U6">
            <v>0.87651515151515147</v>
          </cell>
          <cell r="V6">
            <v>0.87937187723054966</v>
          </cell>
          <cell r="W6">
            <v>0.88440860215053763</v>
          </cell>
          <cell r="X6">
            <v>0.89</v>
          </cell>
          <cell r="Y6">
            <v>0.89</v>
          </cell>
          <cell r="Z6">
            <v>0.89</v>
          </cell>
          <cell r="AA6">
            <v>0.88184931506849318</v>
          </cell>
          <cell r="AB6">
            <v>0.85234541577825162</v>
          </cell>
          <cell r="AC6">
            <v>0.85412474849094566</v>
          </cell>
        </row>
        <row r="7">
          <cell r="B7">
            <v>0.9151266255989049</v>
          </cell>
          <cell r="C7">
            <v>0.89090909090909087</v>
          </cell>
          <cell r="D7">
            <v>0.89090909090909087</v>
          </cell>
          <cell r="E7">
            <v>0.89090909090909087</v>
          </cell>
          <cell r="F7">
            <v>0.93793103448275861</v>
          </cell>
          <cell r="G7">
            <v>0.94444444444444442</v>
          </cell>
          <cell r="H7">
            <v>0.93515358361774747</v>
          </cell>
          <cell r="I7">
            <v>0.93351800554016617</v>
          </cell>
          <cell r="J7">
            <v>0.92470588235294116</v>
          </cell>
          <cell r="K7">
            <v>0.92470588235294116</v>
          </cell>
          <cell r="L7">
            <v>0.92470588235294116</v>
          </cell>
          <cell r="M7">
            <v>0.91428571428571426</v>
          </cell>
          <cell r="N7">
            <v>0.91419141914191415</v>
          </cell>
          <cell r="O7">
            <v>0.92352941176470593</v>
          </cell>
          <cell r="P7">
            <v>0.92817679558011046</v>
          </cell>
          <cell r="Q7">
            <v>0.89598997493734334</v>
          </cell>
          <cell r="R7">
            <v>0.89598997493734334</v>
          </cell>
          <cell r="S7">
            <v>0.89598997493734334</v>
          </cell>
          <cell r="T7">
            <v>0.88147295742232457</v>
          </cell>
          <cell r="U7">
            <v>0.86823289070480081</v>
          </cell>
          <cell r="V7">
            <v>0.87047619047619051</v>
          </cell>
          <cell r="W7">
            <v>0.8714153561517114</v>
          </cell>
          <cell r="X7">
            <v>0.86899999999999999</v>
          </cell>
          <cell r="Y7">
            <v>0.86899999999999999</v>
          </cell>
          <cell r="Z7">
            <v>0.86899999999999999</v>
          </cell>
          <cell r="AA7">
            <v>0.88254486133768351</v>
          </cell>
          <cell r="AB7">
            <v>0.85604900459418065</v>
          </cell>
          <cell r="AC7">
            <v>0.85313174946004322</v>
          </cell>
        </row>
        <row r="8">
          <cell r="B8">
            <v>0.91262798634812292</v>
          </cell>
          <cell r="C8">
            <v>0.98648648648648651</v>
          </cell>
          <cell r="D8">
            <v>0.98648648648648651</v>
          </cell>
          <cell r="E8">
            <v>0.98648648648648651</v>
          </cell>
          <cell r="F8">
            <v>0.97014925373134331</v>
          </cell>
          <cell r="G8">
            <v>0.96373056994818651</v>
          </cell>
          <cell r="H8">
            <v>0.9575289575289575</v>
          </cell>
          <cell r="I8">
            <v>0.96296296296296291</v>
          </cell>
          <cell r="J8">
            <v>0.96977329974811088</v>
          </cell>
          <cell r="K8">
            <v>0.96977329974811088</v>
          </cell>
          <cell r="L8">
            <v>0.96977329974811088</v>
          </cell>
          <cell r="M8">
            <v>0.97468354430379744</v>
          </cell>
          <cell r="N8">
            <v>0.97242647058823528</v>
          </cell>
          <cell r="O8">
            <v>0.97368421052631582</v>
          </cell>
          <cell r="P8">
            <v>0.97653958944281527</v>
          </cell>
          <cell r="Q8">
            <v>0.95739014647137155</v>
          </cell>
          <cell r="R8">
            <v>0.95739014647137155</v>
          </cell>
          <cell r="S8">
            <v>0.95739014647137155</v>
          </cell>
          <cell r="T8">
            <v>0.9457177322074789</v>
          </cell>
          <cell r="U8">
            <v>0.94444444444444442</v>
          </cell>
          <cell r="V8">
            <v>0.94347379239465567</v>
          </cell>
          <cell r="W8">
            <v>0.94455252918287935</v>
          </cell>
          <cell r="X8">
            <v>0.94399999999999995</v>
          </cell>
          <cell r="Y8">
            <v>0.94399999999999995</v>
          </cell>
          <cell r="Z8">
            <v>0.94399999999999995</v>
          </cell>
          <cell r="AA8">
            <v>0.93322203672787984</v>
          </cell>
          <cell r="AB8">
            <v>0.91563467492260064</v>
          </cell>
          <cell r="AC8">
            <v>0.91629629629629628</v>
          </cell>
        </row>
        <row r="9">
          <cell r="B9">
            <v>0.95364647713226203</v>
          </cell>
          <cell r="C9">
            <v>0.96969696969696972</v>
          </cell>
          <cell r="D9">
            <v>0.96969696969696972</v>
          </cell>
          <cell r="E9">
            <v>0.96969696969696972</v>
          </cell>
          <cell r="F9">
            <v>0.96402877697841727</v>
          </cell>
          <cell r="G9">
            <v>0.96818181818181814</v>
          </cell>
          <cell r="H9">
            <v>0.97222222222222221</v>
          </cell>
          <cell r="I9">
            <v>0.97540983606557374</v>
          </cell>
          <cell r="J9">
            <v>0.97757847533632292</v>
          </cell>
          <cell r="K9">
            <v>0.97757847533632292</v>
          </cell>
          <cell r="L9">
            <v>0.97757847533632292</v>
          </cell>
          <cell r="M9">
            <v>0.96635514018691593</v>
          </cell>
          <cell r="N9">
            <v>0.94788273615635177</v>
          </cell>
          <cell r="O9">
            <v>0.94452554744525552</v>
          </cell>
          <cell r="P9">
            <v>0.94682230869001294</v>
          </cell>
          <cell r="Q9">
            <v>0.92105263157894735</v>
          </cell>
          <cell r="R9">
            <v>0.92105263157894735</v>
          </cell>
          <cell r="S9">
            <v>0.92105263157894735</v>
          </cell>
          <cell r="T9">
            <v>0.9190031152647975</v>
          </cell>
          <cell r="U9">
            <v>0.91090047393364926</v>
          </cell>
          <cell r="V9">
            <v>0.91400709219858156</v>
          </cell>
          <cell r="W9">
            <v>0.91812865497076024</v>
          </cell>
          <cell r="X9">
            <v>0.92</v>
          </cell>
          <cell r="Y9">
            <v>0.92</v>
          </cell>
          <cell r="Z9">
            <v>0.92</v>
          </cell>
          <cell r="AA9">
            <v>0.92070175438596491</v>
          </cell>
          <cell r="AB9">
            <v>0.87442773054283851</v>
          </cell>
          <cell r="AC9">
            <v>0.87453416149068319</v>
          </cell>
        </row>
        <row r="10">
          <cell r="B10">
            <v>0.91265015571703989</v>
          </cell>
          <cell r="C10">
            <v>0.92105263157894735</v>
          </cell>
          <cell r="D10">
            <v>0.92105263157894735</v>
          </cell>
          <cell r="E10">
            <v>0.92105263157894735</v>
          </cell>
          <cell r="F10">
            <v>0.90252100840336136</v>
          </cell>
          <cell r="G10">
            <v>0.91906873614190687</v>
          </cell>
          <cell r="H10">
            <v>0.92351973684210531</v>
          </cell>
          <cell r="I10">
            <v>0.92144236960721182</v>
          </cell>
          <cell r="J10">
            <v>0.92626480086114105</v>
          </cell>
          <cell r="K10">
            <v>0.92626480086114105</v>
          </cell>
          <cell r="L10">
            <v>0.92626480086114105</v>
          </cell>
          <cell r="M10">
            <v>0.92352415026833634</v>
          </cell>
          <cell r="N10">
            <v>0.92313664596273293</v>
          </cell>
          <cell r="O10">
            <v>0.92673611111111109</v>
          </cell>
          <cell r="P10">
            <v>0.93199623942337828</v>
          </cell>
          <cell r="Q10">
            <v>0.9082646975291111</v>
          </cell>
          <cell r="R10">
            <v>0.9082646975291111</v>
          </cell>
          <cell r="S10">
            <v>0.9082646975291111</v>
          </cell>
          <cell r="T10">
            <v>0.9010847107438017</v>
          </cell>
          <cell r="U10">
            <v>0.89742990654205612</v>
          </cell>
          <cell r="V10">
            <v>0.89934210526315794</v>
          </cell>
          <cell r="W10">
            <v>0.90254060807996672</v>
          </cell>
          <cell r="X10">
            <v>0.90400000000000003</v>
          </cell>
          <cell r="Y10">
            <v>0.90400000000000003</v>
          </cell>
          <cell r="Z10">
            <v>0.90400000000000003</v>
          </cell>
          <cell r="AA10">
            <v>0.90265644499910858</v>
          </cell>
          <cell r="AB10">
            <v>0.87208915502328677</v>
          </cell>
          <cell r="AC10">
            <v>0.87204538291837375</v>
          </cell>
        </row>
        <row r="11">
          <cell r="B11">
            <v>0.8236724766923389</v>
          </cell>
          <cell r="C11">
            <v>0.8910891089108911</v>
          </cell>
          <cell r="D11">
            <v>0.8910891089108911</v>
          </cell>
          <cell r="E11">
            <v>0.8910891089108911</v>
          </cell>
          <cell r="F11">
            <v>0.90625</v>
          </cell>
          <cell r="G11">
            <v>0.85793871866295268</v>
          </cell>
          <cell r="H11">
            <v>0.87446808510638296</v>
          </cell>
          <cell r="I11">
            <v>0.8571428571428571</v>
          </cell>
          <cell r="J11">
            <v>0.85823170731707321</v>
          </cell>
          <cell r="K11">
            <v>0.85823170731707321</v>
          </cell>
          <cell r="L11">
            <v>0.85823170731707321</v>
          </cell>
          <cell r="M11">
            <v>0.84299516908212557</v>
          </cell>
          <cell r="N11">
            <v>0.82736842105263153</v>
          </cell>
          <cell r="O11">
            <v>0.83925233644859809</v>
          </cell>
          <cell r="P11">
            <v>0.84840654608096466</v>
          </cell>
          <cell r="Q11">
            <v>0.81466876971608837</v>
          </cell>
          <cell r="R11">
            <v>0.81466876971608837</v>
          </cell>
          <cell r="S11">
            <v>0.81466876971608837</v>
          </cell>
          <cell r="T11">
            <v>0.80539772727272729</v>
          </cell>
          <cell r="U11">
            <v>0.80786885245901641</v>
          </cell>
          <cell r="V11">
            <v>0.81109079829372333</v>
          </cell>
          <cell r="W11">
            <v>0.81734104046242773</v>
          </cell>
          <cell r="X11">
            <v>0.81899999999999995</v>
          </cell>
          <cell r="Y11">
            <v>0.81899999999999995</v>
          </cell>
          <cell r="Z11">
            <v>0.81899999999999995</v>
          </cell>
          <cell r="AA11">
            <v>0.82955715756951598</v>
          </cell>
          <cell r="AB11">
            <v>0.80638915779283638</v>
          </cell>
          <cell r="AC11">
            <v>0.80747922437673125</v>
          </cell>
        </row>
        <row r="12">
          <cell r="B12">
            <v>0.82315112540192925</v>
          </cell>
          <cell r="C12">
            <v>1</v>
          </cell>
          <cell r="D12">
            <v>1</v>
          </cell>
          <cell r="E12">
            <v>1</v>
          </cell>
          <cell r="F12">
            <v>0.84375</v>
          </cell>
          <cell r="G12">
            <v>0.8571428571428571</v>
          </cell>
          <cell r="H12">
            <v>0.8774193548387097</v>
          </cell>
          <cell r="I12">
            <v>0.84422110552763818</v>
          </cell>
          <cell r="J12">
            <v>0.85526315789473684</v>
          </cell>
          <cell r="K12">
            <v>0.85526315789473684</v>
          </cell>
          <cell r="L12">
            <v>0.85526315789473684</v>
          </cell>
          <cell r="M12">
            <v>0.86476868327402134</v>
          </cell>
          <cell r="N12">
            <v>0.86826347305389218</v>
          </cell>
          <cell r="O12">
            <v>0.86632390745501286</v>
          </cell>
          <cell r="P12">
            <v>0.87294117647058822</v>
          </cell>
          <cell r="Q12">
            <v>0.84154175588865099</v>
          </cell>
          <cell r="R12">
            <v>0.84154175588865099</v>
          </cell>
          <cell r="S12">
            <v>0.84154175588865099</v>
          </cell>
          <cell r="T12">
            <v>0.84063745019920322</v>
          </cell>
          <cell r="U12">
            <v>0.82570422535211263</v>
          </cell>
          <cell r="V12">
            <v>0.8341463414634146</v>
          </cell>
          <cell r="W12">
            <v>0.83611532625189677</v>
          </cell>
          <cell r="X12">
            <v>0.84099999999999997</v>
          </cell>
          <cell r="Y12">
            <v>0.84099999999999997</v>
          </cell>
          <cell r="Z12">
            <v>0.84099999999999997</v>
          </cell>
          <cell r="AA12">
            <v>0.86518324607329844</v>
          </cell>
          <cell r="AB12">
            <v>0.83660933660933656</v>
          </cell>
          <cell r="AC12">
            <v>0.83783783783783783</v>
          </cell>
        </row>
        <row r="13">
          <cell r="B13">
            <v>0.48595943837753508</v>
          </cell>
          <cell r="C13">
            <v>0.8666666666666667</v>
          </cell>
          <cell r="D13">
            <v>0.8666666666666667</v>
          </cell>
          <cell r="E13">
            <v>0.8666666666666667</v>
          </cell>
          <cell r="F13">
            <v>0.53658536585365857</v>
          </cell>
          <cell r="G13">
            <v>0.51538461538461533</v>
          </cell>
          <cell r="H13">
            <v>0.58499999999999996</v>
          </cell>
          <cell r="I13">
            <v>0.53623188405797106</v>
          </cell>
          <cell r="J13">
            <v>0.52252252252252251</v>
          </cell>
          <cell r="K13">
            <v>0.52252252252252251</v>
          </cell>
          <cell r="L13">
            <v>0.52252252252252251</v>
          </cell>
          <cell r="M13">
            <v>0.49029126213592233</v>
          </cell>
          <cell r="N13">
            <v>0.5010141987829615</v>
          </cell>
          <cell r="O13">
            <v>0.50174825174825177</v>
          </cell>
          <cell r="P13">
            <v>0.51256281407035176</v>
          </cell>
          <cell r="Q13">
            <v>0.48714069591527986</v>
          </cell>
          <cell r="R13">
            <v>0.48714069591527986</v>
          </cell>
          <cell r="S13">
            <v>0.48714069591527986</v>
          </cell>
          <cell r="T13">
            <v>0.42874109263657956</v>
          </cell>
          <cell r="U13">
            <v>0.43394308943089432</v>
          </cell>
          <cell r="V13">
            <v>0.43652968036529682</v>
          </cell>
          <cell r="W13">
            <v>0.44568006843455943</v>
          </cell>
          <cell r="X13">
            <v>0.45600000000000002</v>
          </cell>
          <cell r="Y13">
            <v>0.45600000000000002</v>
          </cell>
          <cell r="Z13">
            <v>0.45600000000000002</v>
          </cell>
          <cell r="AA13">
            <v>0.45390625000000001</v>
          </cell>
          <cell r="AB13">
            <v>0.47032640949554894</v>
          </cell>
          <cell r="AC13">
            <v>0.47676056338028167</v>
          </cell>
        </row>
        <row r="14">
          <cell r="B14">
            <v>0.9084759251890171</v>
          </cell>
          <cell r="C14">
            <v>0.95192307692307687</v>
          </cell>
          <cell r="D14">
            <v>0.95192307692307687</v>
          </cell>
          <cell r="E14">
            <v>0.95192307692307687</v>
          </cell>
          <cell r="F14">
            <v>0.93573264781491006</v>
          </cell>
          <cell r="G14">
            <v>0.92870201096892135</v>
          </cell>
          <cell r="H14">
            <v>0.92938802958977806</v>
          </cell>
          <cell r="I14">
            <v>0.92192881745120547</v>
          </cell>
          <cell r="J14">
            <v>0.91744933267424622</v>
          </cell>
          <cell r="K14">
            <v>0.91744933267424622</v>
          </cell>
          <cell r="L14">
            <v>0.91744933267424622</v>
          </cell>
          <cell r="M14">
            <v>0.89550473186119872</v>
          </cell>
          <cell r="N14">
            <v>0.89072847682119205</v>
          </cell>
          <cell r="O14">
            <v>0.89280426413976899</v>
          </cell>
          <cell r="P14">
            <v>0.89390210555099814</v>
          </cell>
          <cell r="Q14">
            <v>0.87254658385093165</v>
          </cell>
          <cell r="R14">
            <v>0.87254658385093165</v>
          </cell>
          <cell r="S14">
            <v>0.87254658385093165</v>
          </cell>
          <cell r="T14">
            <v>0.87273550724637683</v>
          </cell>
          <cell r="U14">
            <v>0.86151633449763709</v>
          </cell>
          <cell r="V14">
            <v>0.86399086931710101</v>
          </cell>
          <cell r="W14">
            <v>0.86749594375338024</v>
          </cell>
          <cell r="X14">
            <v>0.871</v>
          </cell>
          <cell r="Y14">
            <v>0.871</v>
          </cell>
          <cell r="Z14">
            <v>0.871</v>
          </cell>
          <cell r="AA14">
            <v>0.86840869973400092</v>
          </cell>
          <cell r="AB14">
            <v>0.86873996203825377</v>
          </cell>
          <cell r="AC14">
            <v>0.87392867016864806</v>
          </cell>
        </row>
        <row r="15">
          <cell r="B15">
            <v>0.8430296377607025</v>
          </cell>
          <cell r="C15">
            <v>0.90334928229665068</v>
          </cell>
          <cell r="D15">
            <v>0.90334928229665068</v>
          </cell>
          <cell r="E15">
            <v>0.90334928229665068</v>
          </cell>
          <cell r="F15">
            <v>0.87776437474869318</v>
          </cell>
          <cell r="G15">
            <v>0.8744917321767417</v>
          </cell>
          <cell r="H15">
            <v>0.8819233110164334</v>
          </cell>
          <cell r="I15">
            <v>0.86744449846054128</v>
          </cell>
          <cell r="J15">
            <v>0.87249065485255439</v>
          </cell>
          <cell r="K15">
            <v>0.87249065485255439</v>
          </cell>
          <cell r="L15">
            <v>0.87249065485255439</v>
          </cell>
          <cell r="M15">
            <v>0.86690237226277367</v>
          </cell>
          <cell r="N15">
            <v>0.86593213728549145</v>
          </cell>
          <cell r="O15">
            <v>0.86766238277179575</v>
          </cell>
          <cell r="P15">
            <v>0.87359149341374387</v>
          </cell>
          <cell r="Q15">
            <v>0.85071175662981424</v>
          </cell>
          <cell r="R15">
            <v>0.85071175662981424</v>
          </cell>
          <cell r="S15">
            <v>0.85071175662981424</v>
          </cell>
          <cell r="T15">
            <v>0.83727887617065555</v>
          </cell>
          <cell r="U15">
            <v>0.82921097467833849</v>
          </cell>
          <cell r="V15">
            <v>0.83107369341788762</v>
          </cell>
          <cell r="W15">
            <v>0.83524607113316796</v>
          </cell>
          <cell r="X15">
            <v>0.84</v>
          </cell>
          <cell r="Y15">
            <v>0.84</v>
          </cell>
          <cell r="Z15">
            <v>0.84</v>
          </cell>
          <cell r="AA15">
            <v>0.84550169109357387</v>
          </cell>
          <cell r="AB15">
            <v>0.82899999999999996</v>
          </cell>
          <cell r="AC15">
            <v>0.83148407770879229</v>
          </cell>
        </row>
        <row r="18">
          <cell r="B18">
            <v>42979</v>
          </cell>
          <cell r="C18">
            <v>42980</v>
          </cell>
          <cell r="D18">
            <v>42981</v>
          </cell>
          <cell r="E18">
            <v>42982</v>
          </cell>
          <cell r="F18">
            <v>42983</v>
          </cell>
          <cell r="G18">
            <v>42984</v>
          </cell>
          <cell r="H18">
            <v>42985</v>
          </cell>
          <cell r="I18">
            <v>42986</v>
          </cell>
          <cell r="J18">
            <v>42987</v>
          </cell>
          <cell r="K18">
            <v>42988</v>
          </cell>
          <cell r="L18">
            <v>42989</v>
          </cell>
          <cell r="M18">
            <v>42990</v>
          </cell>
          <cell r="N18">
            <v>42991</v>
          </cell>
          <cell r="O18">
            <v>42992</v>
          </cell>
          <cell r="P18">
            <v>42993</v>
          </cell>
          <cell r="Q18">
            <v>42994</v>
          </cell>
          <cell r="R18">
            <v>42995</v>
          </cell>
          <cell r="S18">
            <v>42996</v>
          </cell>
          <cell r="T18">
            <v>42997</v>
          </cell>
          <cell r="U18">
            <v>42998</v>
          </cell>
          <cell r="V18">
            <v>42999</v>
          </cell>
          <cell r="W18">
            <v>43000</v>
          </cell>
          <cell r="X18">
            <v>43001</v>
          </cell>
          <cell r="Y18">
            <v>43002</v>
          </cell>
          <cell r="Z18">
            <v>43003</v>
          </cell>
          <cell r="AA18">
            <v>43004</v>
          </cell>
          <cell r="AB18">
            <v>43005</v>
          </cell>
          <cell r="AC18">
            <v>43006</v>
          </cell>
          <cell r="AD18">
            <v>43007</v>
          </cell>
          <cell r="AE18">
            <v>43008</v>
          </cell>
          <cell r="AF18" t="str">
            <v>wrzesień'2017</v>
          </cell>
        </row>
        <row r="19">
          <cell r="B19">
            <v>179</v>
          </cell>
          <cell r="C19">
            <v>174</v>
          </cell>
          <cell r="D19">
            <v>174</v>
          </cell>
          <cell r="E19">
            <v>174</v>
          </cell>
          <cell r="F19">
            <v>174</v>
          </cell>
          <cell r="G19">
            <v>201</v>
          </cell>
          <cell r="H19">
            <v>201</v>
          </cell>
          <cell r="I19">
            <v>214</v>
          </cell>
          <cell r="J19">
            <v>228</v>
          </cell>
          <cell r="K19">
            <v>228</v>
          </cell>
          <cell r="L19">
            <v>228</v>
          </cell>
          <cell r="M19">
            <v>188</v>
          </cell>
          <cell r="N19">
            <v>188</v>
          </cell>
          <cell r="O19">
            <v>219</v>
          </cell>
          <cell r="P19">
            <v>232</v>
          </cell>
          <cell r="Q19">
            <v>196</v>
          </cell>
          <cell r="R19">
            <v>196</v>
          </cell>
          <cell r="S19">
            <v>196</v>
          </cell>
          <cell r="T19">
            <v>179</v>
          </cell>
          <cell r="U19">
            <v>183</v>
          </cell>
          <cell r="V19">
            <v>183</v>
          </cell>
          <cell r="W19">
            <v>188</v>
          </cell>
          <cell r="X19">
            <v>183</v>
          </cell>
          <cell r="Y19">
            <v>183</v>
          </cell>
          <cell r="Z19">
            <v>183</v>
          </cell>
          <cell r="AA19">
            <v>162</v>
          </cell>
          <cell r="AB19">
            <v>152</v>
          </cell>
          <cell r="AC19">
            <v>143</v>
          </cell>
        </row>
        <row r="20">
          <cell r="B20">
            <v>79</v>
          </cell>
          <cell r="C20">
            <v>87</v>
          </cell>
          <cell r="D20">
            <v>87</v>
          </cell>
          <cell r="E20">
            <v>87</v>
          </cell>
          <cell r="F20">
            <v>107</v>
          </cell>
          <cell r="G20">
            <v>116</v>
          </cell>
          <cell r="H20">
            <v>112</v>
          </cell>
          <cell r="I20">
            <v>95</v>
          </cell>
          <cell r="J20">
            <v>99</v>
          </cell>
          <cell r="K20">
            <v>99</v>
          </cell>
          <cell r="L20">
            <v>99</v>
          </cell>
          <cell r="M20">
            <v>128</v>
          </cell>
          <cell r="N20">
            <v>120</v>
          </cell>
          <cell r="O20">
            <v>128</v>
          </cell>
          <cell r="P20">
            <v>128</v>
          </cell>
          <cell r="Q20">
            <v>107</v>
          </cell>
          <cell r="R20">
            <v>107</v>
          </cell>
          <cell r="S20">
            <v>107</v>
          </cell>
          <cell r="T20">
            <v>102</v>
          </cell>
          <cell r="U20">
            <v>111</v>
          </cell>
          <cell r="V20">
            <v>115</v>
          </cell>
          <cell r="W20">
            <v>119</v>
          </cell>
          <cell r="X20">
            <v>94</v>
          </cell>
          <cell r="Y20">
            <v>94</v>
          </cell>
          <cell r="Z20">
            <v>94</v>
          </cell>
          <cell r="AA20">
            <v>122</v>
          </cell>
          <cell r="AB20">
            <v>117</v>
          </cell>
          <cell r="AC20">
            <v>95</v>
          </cell>
        </row>
        <row r="21">
          <cell r="B21">
            <v>79</v>
          </cell>
          <cell r="C21">
            <v>88</v>
          </cell>
          <cell r="D21">
            <v>88</v>
          </cell>
          <cell r="E21">
            <v>88</v>
          </cell>
          <cell r="F21">
            <v>75</v>
          </cell>
          <cell r="G21">
            <v>105</v>
          </cell>
          <cell r="H21">
            <v>100</v>
          </cell>
          <cell r="I21">
            <v>109</v>
          </cell>
          <cell r="J21">
            <v>92</v>
          </cell>
          <cell r="K21">
            <v>92</v>
          </cell>
          <cell r="L21">
            <v>92</v>
          </cell>
          <cell r="M21">
            <v>109</v>
          </cell>
          <cell r="N21">
            <v>100</v>
          </cell>
          <cell r="O21">
            <v>114</v>
          </cell>
          <cell r="P21">
            <v>144</v>
          </cell>
          <cell r="Q21">
            <v>131</v>
          </cell>
          <cell r="R21">
            <v>131</v>
          </cell>
          <cell r="S21">
            <v>131</v>
          </cell>
          <cell r="T21">
            <v>113</v>
          </cell>
          <cell r="U21">
            <v>130</v>
          </cell>
          <cell r="V21">
            <v>139</v>
          </cell>
          <cell r="W21">
            <v>143</v>
          </cell>
          <cell r="X21">
            <v>126</v>
          </cell>
          <cell r="Y21">
            <v>126</v>
          </cell>
          <cell r="Z21">
            <v>126</v>
          </cell>
          <cell r="AA21">
            <v>152</v>
          </cell>
          <cell r="AB21">
            <v>150</v>
          </cell>
          <cell r="AC21">
            <v>129</v>
          </cell>
        </row>
        <row r="22">
          <cell r="B22">
            <v>121</v>
          </cell>
          <cell r="C22">
            <v>91</v>
          </cell>
          <cell r="D22">
            <v>91</v>
          </cell>
          <cell r="E22">
            <v>91</v>
          </cell>
          <cell r="F22">
            <v>79</v>
          </cell>
          <cell r="G22">
            <v>79</v>
          </cell>
          <cell r="H22">
            <v>79</v>
          </cell>
          <cell r="I22">
            <v>85</v>
          </cell>
          <cell r="J22">
            <v>85</v>
          </cell>
          <cell r="K22">
            <v>85</v>
          </cell>
          <cell r="L22">
            <v>85</v>
          </cell>
          <cell r="M22">
            <v>91</v>
          </cell>
          <cell r="N22">
            <v>79</v>
          </cell>
          <cell r="O22">
            <v>85</v>
          </cell>
          <cell r="P22">
            <v>103</v>
          </cell>
          <cell r="Q22">
            <v>150</v>
          </cell>
          <cell r="R22">
            <v>150</v>
          </cell>
          <cell r="S22">
            <v>150</v>
          </cell>
          <cell r="T22">
            <v>126</v>
          </cell>
          <cell r="U22">
            <v>156</v>
          </cell>
          <cell r="V22">
            <v>168</v>
          </cell>
          <cell r="W22">
            <v>158</v>
          </cell>
          <cell r="X22">
            <v>133</v>
          </cell>
          <cell r="Y22">
            <v>133</v>
          </cell>
          <cell r="Z22">
            <v>133</v>
          </cell>
          <cell r="AA22">
            <v>128</v>
          </cell>
          <cell r="AB22">
            <v>122</v>
          </cell>
          <cell r="AC22">
            <v>91</v>
          </cell>
        </row>
        <row r="23">
          <cell r="B23">
            <v>625</v>
          </cell>
          <cell r="C23">
            <v>688</v>
          </cell>
          <cell r="D23">
            <v>688</v>
          </cell>
          <cell r="E23">
            <v>688</v>
          </cell>
          <cell r="F23">
            <v>750</v>
          </cell>
          <cell r="G23">
            <v>750</v>
          </cell>
          <cell r="H23">
            <v>625</v>
          </cell>
          <cell r="I23">
            <v>563</v>
          </cell>
          <cell r="J23">
            <v>563</v>
          </cell>
          <cell r="K23">
            <v>563</v>
          </cell>
          <cell r="L23">
            <v>563</v>
          </cell>
          <cell r="M23">
            <v>563</v>
          </cell>
          <cell r="N23">
            <v>563</v>
          </cell>
          <cell r="O23">
            <v>688</v>
          </cell>
          <cell r="P23">
            <v>688</v>
          </cell>
          <cell r="Q23">
            <v>688</v>
          </cell>
          <cell r="R23">
            <v>688</v>
          </cell>
          <cell r="S23">
            <v>688</v>
          </cell>
          <cell r="T23">
            <v>625</v>
          </cell>
          <cell r="U23">
            <v>625</v>
          </cell>
          <cell r="V23">
            <v>625</v>
          </cell>
          <cell r="W23">
            <v>688</v>
          </cell>
          <cell r="X23">
            <v>688</v>
          </cell>
          <cell r="Y23">
            <v>688</v>
          </cell>
          <cell r="Z23">
            <v>688</v>
          </cell>
          <cell r="AA23">
            <v>450</v>
          </cell>
          <cell r="AB23">
            <v>450</v>
          </cell>
          <cell r="AC23">
            <v>417</v>
          </cell>
        </row>
        <row r="24">
          <cell r="B24">
            <v>89</v>
          </cell>
          <cell r="C24">
            <v>100</v>
          </cell>
          <cell r="D24">
            <v>100</v>
          </cell>
          <cell r="E24">
            <v>100</v>
          </cell>
          <cell r="F24">
            <v>98</v>
          </cell>
          <cell r="G24">
            <v>93</v>
          </cell>
          <cell r="H24">
            <v>99</v>
          </cell>
          <cell r="I24">
            <v>93</v>
          </cell>
          <cell r="J24">
            <v>94</v>
          </cell>
          <cell r="K24">
            <v>94</v>
          </cell>
          <cell r="L24">
            <v>94</v>
          </cell>
          <cell r="M24">
            <v>101</v>
          </cell>
          <cell r="N24">
            <v>103</v>
          </cell>
          <cell r="O24">
            <v>97</v>
          </cell>
          <cell r="P24">
            <v>87</v>
          </cell>
          <cell r="Q24">
            <v>83</v>
          </cell>
          <cell r="R24">
            <v>83</v>
          </cell>
          <cell r="S24">
            <v>83</v>
          </cell>
          <cell r="T24">
            <v>88</v>
          </cell>
          <cell r="U24">
            <v>94</v>
          </cell>
          <cell r="V24">
            <v>103</v>
          </cell>
          <cell r="W24">
            <v>103</v>
          </cell>
          <cell r="X24">
            <v>95</v>
          </cell>
          <cell r="Y24">
            <v>95</v>
          </cell>
          <cell r="Z24">
            <v>95</v>
          </cell>
          <cell r="AA24">
            <v>95</v>
          </cell>
          <cell r="AB24">
            <v>94</v>
          </cell>
          <cell r="AC24">
            <v>86</v>
          </cell>
        </row>
        <row r="25">
          <cell r="P25">
            <v>124</v>
          </cell>
          <cell r="Q25">
            <v>124</v>
          </cell>
          <cell r="R25">
            <v>124</v>
          </cell>
          <cell r="S25">
            <v>124</v>
          </cell>
          <cell r="T25">
            <v>112</v>
          </cell>
          <cell r="U25">
            <v>122</v>
          </cell>
          <cell r="V25">
            <v>129</v>
          </cell>
          <cell r="W25">
            <v>130</v>
          </cell>
          <cell r="AA25">
            <v>128</v>
          </cell>
          <cell r="AB25">
            <v>126</v>
          </cell>
          <cell r="AC25">
            <v>111</v>
          </cell>
        </row>
        <row r="28">
          <cell r="B28">
            <v>42979</v>
          </cell>
          <cell r="C28">
            <v>42980</v>
          </cell>
          <cell r="D28">
            <v>42981</v>
          </cell>
          <cell r="E28">
            <v>42982</v>
          </cell>
          <cell r="F28">
            <v>42983</v>
          </cell>
          <cell r="G28">
            <v>42984</v>
          </cell>
          <cell r="H28">
            <v>42985</v>
          </cell>
          <cell r="I28">
            <v>42986</v>
          </cell>
          <cell r="J28">
            <v>42987</v>
          </cell>
          <cell r="K28">
            <v>42988</v>
          </cell>
          <cell r="L28">
            <v>42989</v>
          </cell>
          <cell r="M28">
            <v>42990</v>
          </cell>
          <cell r="N28">
            <v>42991</v>
          </cell>
          <cell r="O28">
            <v>42992</v>
          </cell>
          <cell r="P28">
            <v>42993</v>
          </cell>
          <cell r="Q28">
            <v>42994</v>
          </cell>
          <cell r="R28">
            <v>42995</v>
          </cell>
          <cell r="S28">
            <v>42996</v>
          </cell>
          <cell r="T28">
            <v>42997</v>
          </cell>
          <cell r="U28">
            <v>42998</v>
          </cell>
          <cell r="V28">
            <v>42999</v>
          </cell>
          <cell r="W28">
            <v>43000</v>
          </cell>
          <cell r="X28">
            <v>43001</v>
          </cell>
          <cell r="Y28">
            <v>43002</v>
          </cell>
          <cell r="Z28">
            <v>43003</v>
          </cell>
          <cell r="AA28">
            <v>43004</v>
          </cell>
          <cell r="AB28">
            <v>43005</v>
          </cell>
          <cell r="AC28">
            <v>43006</v>
          </cell>
          <cell r="AD28">
            <v>43007</v>
          </cell>
          <cell r="AE28">
            <v>43008</v>
          </cell>
          <cell r="AF28" t="str">
            <v>wrzesień'2017</v>
          </cell>
        </row>
        <row r="29">
          <cell r="B29">
            <v>63</v>
          </cell>
          <cell r="C29">
            <v>64</v>
          </cell>
          <cell r="D29">
            <v>65</v>
          </cell>
          <cell r="E29">
            <v>66</v>
          </cell>
          <cell r="F29">
            <v>67</v>
          </cell>
          <cell r="G29">
            <v>68</v>
          </cell>
          <cell r="H29">
            <v>69</v>
          </cell>
          <cell r="I29">
            <v>70</v>
          </cell>
          <cell r="J29">
            <v>71</v>
          </cell>
          <cell r="K29">
            <v>72</v>
          </cell>
          <cell r="L29">
            <v>73</v>
          </cell>
          <cell r="M29">
            <v>74</v>
          </cell>
          <cell r="N29">
            <v>68</v>
          </cell>
          <cell r="O29">
            <v>69</v>
          </cell>
          <cell r="P29">
            <v>70</v>
          </cell>
          <cell r="Q29">
            <v>51</v>
          </cell>
          <cell r="R29">
            <v>52</v>
          </cell>
          <cell r="S29">
            <v>53</v>
          </cell>
          <cell r="T29">
            <v>47</v>
          </cell>
          <cell r="U29">
            <v>48</v>
          </cell>
          <cell r="V29">
            <v>49</v>
          </cell>
          <cell r="W29">
            <v>50</v>
          </cell>
          <cell r="X29">
            <v>53</v>
          </cell>
          <cell r="Y29">
            <v>53</v>
          </cell>
          <cell r="Z29">
            <v>53</v>
          </cell>
          <cell r="AA29">
            <v>54</v>
          </cell>
          <cell r="AB29">
            <v>55</v>
          </cell>
          <cell r="AC29">
            <v>56</v>
          </cell>
        </row>
        <row r="30">
          <cell r="B30">
            <v>36</v>
          </cell>
          <cell r="C30">
            <v>37</v>
          </cell>
          <cell r="D30">
            <v>8</v>
          </cell>
          <cell r="E30">
            <v>39</v>
          </cell>
          <cell r="F30">
            <v>39</v>
          </cell>
          <cell r="G30">
            <v>40</v>
          </cell>
          <cell r="H30">
            <v>41</v>
          </cell>
          <cell r="I30">
            <v>42</v>
          </cell>
          <cell r="J30">
            <v>43</v>
          </cell>
          <cell r="K30">
            <v>44</v>
          </cell>
          <cell r="L30">
            <v>45</v>
          </cell>
          <cell r="M30">
            <v>46</v>
          </cell>
          <cell r="N30">
            <v>47</v>
          </cell>
          <cell r="O30">
            <v>48</v>
          </cell>
          <cell r="P30">
            <v>49</v>
          </cell>
          <cell r="Q30">
            <v>45</v>
          </cell>
          <cell r="R30">
            <v>46</v>
          </cell>
          <cell r="S30">
            <v>47</v>
          </cell>
          <cell r="T30">
            <v>48</v>
          </cell>
          <cell r="U30">
            <v>49</v>
          </cell>
          <cell r="V30">
            <v>50</v>
          </cell>
          <cell r="W30">
            <v>51</v>
          </cell>
          <cell r="X30">
            <v>54</v>
          </cell>
          <cell r="Y30">
            <v>54</v>
          </cell>
          <cell r="Z30">
            <v>54</v>
          </cell>
          <cell r="AA30">
            <v>43</v>
          </cell>
          <cell r="AB30">
            <v>44</v>
          </cell>
          <cell r="AC30">
            <v>45</v>
          </cell>
        </row>
        <row r="31">
          <cell r="B31">
            <v>29</v>
          </cell>
          <cell r="C31">
            <v>30</v>
          </cell>
          <cell r="D31">
            <v>31</v>
          </cell>
          <cell r="E31">
            <v>32</v>
          </cell>
          <cell r="F31">
            <v>33</v>
          </cell>
          <cell r="G31">
            <v>34</v>
          </cell>
          <cell r="H31">
            <v>35</v>
          </cell>
          <cell r="I31">
            <v>36</v>
          </cell>
          <cell r="J31">
            <v>37</v>
          </cell>
          <cell r="K31">
            <v>38</v>
          </cell>
          <cell r="L31">
            <v>39</v>
          </cell>
          <cell r="M31">
            <v>40</v>
          </cell>
          <cell r="N31">
            <v>41</v>
          </cell>
          <cell r="O31">
            <v>42</v>
          </cell>
          <cell r="P31">
            <v>43</v>
          </cell>
          <cell r="Q31">
            <v>43</v>
          </cell>
          <cell r="R31">
            <v>44</v>
          </cell>
          <cell r="S31">
            <v>45</v>
          </cell>
          <cell r="T31">
            <v>46</v>
          </cell>
          <cell r="U31">
            <v>47</v>
          </cell>
          <cell r="V31">
            <v>48</v>
          </cell>
          <cell r="W31">
            <v>49</v>
          </cell>
          <cell r="X31">
            <v>47</v>
          </cell>
          <cell r="Y31">
            <v>47</v>
          </cell>
          <cell r="Z31">
            <v>47</v>
          </cell>
          <cell r="AA31">
            <v>48</v>
          </cell>
          <cell r="AB31">
            <v>49</v>
          </cell>
          <cell r="AC31">
            <v>50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65</v>
          </cell>
          <cell r="C32">
            <v>66</v>
          </cell>
          <cell r="D32">
            <v>67</v>
          </cell>
          <cell r="E32">
            <v>68</v>
          </cell>
          <cell r="F32">
            <v>69</v>
          </cell>
          <cell r="G32">
            <v>70</v>
          </cell>
          <cell r="H32">
            <v>71</v>
          </cell>
          <cell r="I32">
            <v>72</v>
          </cell>
          <cell r="J32">
            <v>73</v>
          </cell>
          <cell r="K32">
            <v>74</v>
          </cell>
          <cell r="L32">
            <v>75</v>
          </cell>
          <cell r="M32">
            <v>76</v>
          </cell>
          <cell r="N32">
            <v>77</v>
          </cell>
          <cell r="O32">
            <v>78</v>
          </cell>
          <cell r="P32">
            <v>79</v>
          </cell>
          <cell r="Q32">
            <v>80</v>
          </cell>
          <cell r="R32">
            <v>81</v>
          </cell>
          <cell r="S32">
            <v>82</v>
          </cell>
          <cell r="T32">
            <v>83</v>
          </cell>
          <cell r="U32">
            <v>84</v>
          </cell>
          <cell r="V32">
            <v>85</v>
          </cell>
          <cell r="W32">
            <v>86</v>
          </cell>
          <cell r="X32">
            <v>89</v>
          </cell>
          <cell r="Y32">
            <v>89</v>
          </cell>
          <cell r="Z32">
            <v>89</v>
          </cell>
          <cell r="AA32">
            <v>90</v>
          </cell>
          <cell r="AB32">
            <v>91</v>
          </cell>
          <cell r="AC32">
            <v>92</v>
          </cell>
        </row>
        <row r="33">
          <cell r="B33">
            <v>57</v>
          </cell>
          <cell r="C33">
            <v>58</v>
          </cell>
          <cell r="D33">
            <v>59</v>
          </cell>
          <cell r="E33">
            <v>60</v>
          </cell>
          <cell r="F33">
            <v>61</v>
          </cell>
          <cell r="G33">
            <v>62</v>
          </cell>
          <cell r="H33">
            <v>42</v>
          </cell>
          <cell r="I33">
            <v>39</v>
          </cell>
          <cell r="J33">
            <v>40</v>
          </cell>
          <cell r="K33">
            <v>41</v>
          </cell>
          <cell r="L33">
            <v>42</v>
          </cell>
          <cell r="M33">
            <v>42</v>
          </cell>
          <cell r="N33">
            <v>43</v>
          </cell>
          <cell r="O33">
            <v>44</v>
          </cell>
          <cell r="P33">
            <v>45</v>
          </cell>
          <cell r="Q33">
            <v>43</v>
          </cell>
          <cell r="R33">
            <v>44</v>
          </cell>
          <cell r="S33">
            <v>45</v>
          </cell>
          <cell r="T33">
            <v>46</v>
          </cell>
          <cell r="U33">
            <v>47</v>
          </cell>
          <cell r="V33">
            <v>48</v>
          </cell>
          <cell r="W33">
            <v>49</v>
          </cell>
          <cell r="X33">
            <v>52</v>
          </cell>
          <cell r="Y33">
            <v>52</v>
          </cell>
          <cell r="Z33">
            <v>52</v>
          </cell>
          <cell r="AA33">
            <v>53</v>
          </cell>
          <cell r="AB33">
            <v>54</v>
          </cell>
          <cell r="AC33">
            <v>55</v>
          </cell>
        </row>
        <row r="34">
          <cell r="B34">
            <v>108</v>
          </cell>
          <cell r="C34">
            <v>109</v>
          </cell>
          <cell r="D34">
            <v>110</v>
          </cell>
          <cell r="E34">
            <v>111</v>
          </cell>
          <cell r="F34">
            <v>112</v>
          </cell>
          <cell r="G34">
            <v>113</v>
          </cell>
          <cell r="H34">
            <v>114</v>
          </cell>
          <cell r="I34">
            <v>115</v>
          </cell>
          <cell r="J34">
            <v>116</v>
          </cell>
          <cell r="K34">
            <v>117</v>
          </cell>
          <cell r="L34">
            <v>118</v>
          </cell>
          <cell r="M34">
            <v>119</v>
          </cell>
          <cell r="N34">
            <v>110</v>
          </cell>
          <cell r="O34">
            <v>111</v>
          </cell>
          <cell r="P34">
            <v>112</v>
          </cell>
          <cell r="Q34">
            <v>95</v>
          </cell>
          <cell r="R34">
            <v>96</v>
          </cell>
          <cell r="S34">
            <v>97</v>
          </cell>
          <cell r="T34">
            <v>98</v>
          </cell>
          <cell r="U34">
            <v>78</v>
          </cell>
          <cell r="V34">
            <v>79</v>
          </cell>
          <cell r="W34">
            <v>80</v>
          </cell>
          <cell r="X34">
            <v>83</v>
          </cell>
          <cell r="Y34">
            <v>83</v>
          </cell>
          <cell r="Z34">
            <v>83</v>
          </cell>
          <cell r="AA34">
            <v>84</v>
          </cell>
          <cell r="AB34">
            <v>85</v>
          </cell>
          <cell r="AC34">
            <v>86</v>
          </cell>
        </row>
        <row r="35">
          <cell r="B35">
            <v>108</v>
          </cell>
          <cell r="C35">
            <v>109</v>
          </cell>
          <cell r="D35">
            <v>110</v>
          </cell>
          <cell r="E35">
            <v>111</v>
          </cell>
          <cell r="F35">
            <v>112</v>
          </cell>
          <cell r="G35">
            <v>113</v>
          </cell>
          <cell r="H35">
            <v>114</v>
          </cell>
          <cell r="I35">
            <v>115</v>
          </cell>
          <cell r="J35">
            <v>116</v>
          </cell>
          <cell r="K35">
            <v>117</v>
          </cell>
          <cell r="L35">
            <v>118</v>
          </cell>
          <cell r="M35">
            <v>119</v>
          </cell>
          <cell r="N35">
            <v>110</v>
          </cell>
          <cell r="O35">
            <v>111</v>
          </cell>
          <cell r="P35">
            <v>112</v>
          </cell>
          <cell r="Q35">
            <v>95</v>
          </cell>
          <cell r="R35">
            <v>96</v>
          </cell>
          <cell r="S35">
            <v>97</v>
          </cell>
          <cell r="T35">
            <v>98</v>
          </cell>
          <cell r="U35">
            <v>84</v>
          </cell>
          <cell r="V35">
            <v>85</v>
          </cell>
          <cell r="W35">
            <v>86</v>
          </cell>
          <cell r="X35">
            <v>89</v>
          </cell>
          <cell r="Y35">
            <v>89</v>
          </cell>
          <cell r="Z35">
            <v>89</v>
          </cell>
          <cell r="AA35">
            <v>90</v>
          </cell>
          <cell r="AB35">
            <v>91</v>
          </cell>
          <cell r="AC35">
            <v>92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B37">
            <v>29</v>
          </cell>
          <cell r="C37">
            <v>30</v>
          </cell>
          <cell r="D37">
            <v>31</v>
          </cell>
          <cell r="E37">
            <v>32</v>
          </cell>
          <cell r="F37">
            <v>33</v>
          </cell>
          <cell r="G37">
            <v>34</v>
          </cell>
          <cell r="H37">
            <v>35</v>
          </cell>
          <cell r="I37">
            <v>36</v>
          </cell>
          <cell r="J37">
            <v>37</v>
          </cell>
          <cell r="K37">
            <v>38</v>
          </cell>
          <cell r="L37">
            <v>39</v>
          </cell>
          <cell r="M37">
            <v>40</v>
          </cell>
          <cell r="N37">
            <v>41</v>
          </cell>
          <cell r="O37">
            <v>42</v>
          </cell>
          <cell r="P37">
            <v>43</v>
          </cell>
          <cell r="Q37">
            <v>33</v>
          </cell>
          <cell r="R37">
            <v>34</v>
          </cell>
          <cell r="S37">
            <v>35</v>
          </cell>
          <cell r="T37">
            <v>36</v>
          </cell>
          <cell r="U37">
            <v>37</v>
          </cell>
          <cell r="V37">
            <v>38</v>
          </cell>
          <cell r="W37">
            <v>39</v>
          </cell>
          <cell r="X37">
            <v>21</v>
          </cell>
          <cell r="Y37">
            <v>21</v>
          </cell>
          <cell r="Z37">
            <v>21</v>
          </cell>
          <cell r="AA37">
            <v>22</v>
          </cell>
          <cell r="AB37">
            <v>23</v>
          </cell>
          <cell r="AC37">
            <v>24</v>
          </cell>
        </row>
        <row r="38">
          <cell r="B38">
            <v>28</v>
          </cell>
          <cell r="C38">
            <v>29</v>
          </cell>
          <cell r="D38">
            <v>30</v>
          </cell>
          <cell r="E38">
            <v>31</v>
          </cell>
          <cell r="F38">
            <v>32</v>
          </cell>
          <cell r="G38">
            <v>33</v>
          </cell>
          <cell r="H38">
            <v>34</v>
          </cell>
          <cell r="I38">
            <v>35</v>
          </cell>
          <cell r="J38">
            <v>36</v>
          </cell>
          <cell r="K38">
            <v>37</v>
          </cell>
          <cell r="L38">
            <v>38</v>
          </cell>
          <cell r="M38">
            <v>39</v>
          </cell>
          <cell r="N38">
            <v>40</v>
          </cell>
          <cell r="O38">
            <v>41</v>
          </cell>
          <cell r="P38">
            <v>42</v>
          </cell>
          <cell r="Q38">
            <v>43</v>
          </cell>
          <cell r="R38">
            <v>44</v>
          </cell>
          <cell r="S38">
            <v>45</v>
          </cell>
          <cell r="T38">
            <v>46</v>
          </cell>
          <cell r="U38">
            <v>47</v>
          </cell>
          <cell r="V38">
            <v>48</v>
          </cell>
          <cell r="W38">
            <v>49</v>
          </cell>
          <cell r="X38">
            <v>47</v>
          </cell>
          <cell r="Y38">
            <v>47</v>
          </cell>
          <cell r="Z38">
            <v>47</v>
          </cell>
          <cell r="AA38">
            <v>48</v>
          </cell>
          <cell r="AB38">
            <v>49</v>
          </cell>
          <cell r="AC38">
            <v>50</v>
          </cell>
        </row>
        <row r="41">
          <cell r="B41">
            <v>42979</v>
          </cell>
          <cell r="C41">
            <v>42980</v>
          </cell>
          <cell r="D41">
            <v>42981</v>
          </cell>
          <cell r="E41">
            <v>42982</v>
          </cell>
          <cell r="F41">
            <v>42983</v>
          </cell>
          <cell r="G41">
            <v>42984</v>
          </cell>
          <cell r="H41">
            <v>42985</v>
          </cell>
          <cell r="I41">
            <v>42986</v>
          </cell>
          <cell r="J41">
            <v>42987</v>
          </cell>
          <cell r="K41">
            <v>42988</v>
          </cell>
          <cell r="L41">
            <v>42989</v>
          </cell>
          <cell r="M41">
            <v>42990</v>
          </cell>
          <cell r="N41">
            <v>42991</v>
          </cell>
          <cell r="O41">
            <v>42992</v>
          </cell>
          <cell r="P41">
            <v>42993</v>
          </cell>
          <cell r="Q41">
            <v>42994</v>
          </cell>
          <cell r="R41">
            <v>42995</v>
          </cell>
          <cell r="S41">
            <v>42996</v>
          </cell>
          <cell r="T41">
            <v>42997</v>
          </cell>
          <cell r="U41">
            <v>42998</v>
          </cell>
          <cell r="V41">
            <v>42999</v>
          </cell>
          <cell r="W41">
            <v>43000</v>
          </cell>
          <cell r="X41">
            <v>43001</v>
          </cell>
          <cell r="Y41">
            <v>43002</v>
          </cell>
          <cell r="Z41">
            <v>43003</v>
          </cell>
          <cell r="AA41">
            <v>43004</v>
          </cell>
          <cell r="AB41">
            <v>43005</v>
          </cell>
          <cell r="AC41">
            <v>43006</v>
          </cell>
          <cell r="AD41">
            <v>43007</v>
          </cell>
          <cell r="AE41">
            <v>43008</v>
          </cell>
          <cell r="AF41" t="str">
            <v>wrzesień'2017</v>
          </cell>
        </row>
        <row r="42">
          <cell r="B42">
            <v>583</v>
          </cell>
          <cell r="C42">
            <v>546</v>
          </cell>
          <cell r="D42">
            <v>546</v>
          </cell>
          <cell r="E42">
            <v>546</v>
          </cell>
          <cell r="F42">
            <v>496</v>
          </cell>
          <cell r="G42">
            <v>485</v>
          </cell>
          <cell r="H42">
            <v>464</v>
          </cell>
          <cell r="I42">
            <v>412</v>
          </cell>
          <cell r="J42">
            <v>441</v>
          </cell>
          <cell r="K42">
            <v>441</v>
          </cell>
          <cell r="L42">
            <v>441</v>
          </cell>
          <cell r="M42">
            <v>500</v>
          </cell>
          <cell r="N42">
            <v>536</v>
          </cell>
          <cell r="O42">
            <v>506</v>
          </cell>
          <cell r="P42">
            <v>592</v>
          </cell>
          <cell r="Q42">
            <v>643</v>
          </cell>
          <cell r="R42">
            <v>643</v>
          </cell>
          <cell r="S42">
            <v>643</v>
          </cell>
          <cell r="T42">
            <v>506</v>
          </cell>
          <cell r="U42">
            <v>407</v>
          </cell>
          <cell r="V42">
            <v>410</v>
          </cell>
          <cell r="W42">
            <v>425</v>
          </cell>
          <cell r="X42">
            <v>539</v>
          </cell>
          <cell r="Y42">
            <v>539</v>
          </cell>
          <cell r="Z42">
            <v>539</v>
          </cell>
          <cell r="AA42">
            <v>434</v>
          </cell>
          <cell r="AB42">
            <v>412</v>
          </cell>
          <cell r="AC42">
            <v>386</v>
          </cell>
        </row>
        <row r="43">
          <cell r="B43">
            <v>265</v>
          </cell>
          <cell r="C43">
            <v>267</v>
          </cell>
          <cell r="D43">
            <v>267</v>
          </cell>
          <cell r="E43">
            <v>267</v>
          </cell>
          <cell r="F43">
            <v>241</v>
          </cell>
          <cell r="G43">
            <v>306</v>
          </cell>
          <cell r="H43">
            <v>274</v>
          </cell>
          <cell r="I43">
            <v>242</v>
          </cell>
          <cell r="J43">
            <v>248</v>
          </cell>
          <cell r="K43">
            <v>248</v>
          </cell>
          <cell r="L43">
            <v>248</v>
          </cell>
          <cell r="M43">
            <v>249</v>
          </cell>
          <cell r="N43">
            <v>271</v>
          </cell>
          <cell r="O43">
            <v>288</v>
          </cell>
          <cell r="P43">
            <v>336</v>
          </cell>
          <cell r="Q43">
            <v>360</v>
          </cell>
          <cell r="R43">
            <v>360</v>
          </cell>
          <cell r="S43">
            <v>360</v>
          </cell>
          <cell r="T43">
            <v>356</v>
          </cell>
          <cell r="U43">
            <v>349</v>
          </cell>
          <cell r="V43">
            <v>398</v>
          </cell>
          <cell r="W43">
            <v>428</v>
          </cell>
          <cell r="X43">
            <v>504</v>
          </cell>
          <cell r="Y43">
            <v>504</v>
          </cell>
          <cell r="Z43">
            <v>504</v>
          </cell>
          <cell r="AA43">
            <v>323</v>
          </cell>
          <cell r="AB43">
            <v>259</v>
          </cell>
          <cell r="AC43">
            <v>245</v>
          </cell>
        </row>
        <row r="44">
          <cell r="B44">
            <v>175</v>
          </cell>
          <cell r="C44">
            <v>194</v>
          </cell>
          <cell r="D44">
            <v>194</v>
          </cell>
          <cell r="E44">
            <v>194</v>
          </cell>
          <cell r="F44">
            <v>229</v>
          </cell>
          <cell r="G44">
            <v>221</v>
          </cell>
          <cell r="H44">
            <v>234</v>
          </cell>
          <cell r="I44">
            <v>227</v>
          </cell>
          <cell r="J44">
            <v>229</v>
          </cell>
          <cell r="K44">
            <v>229</v>
          </cell>
          <cell r="L44">
            <v>229</v>
          </cell>
          <cell r="M44">
            <v>204</v>
          </cell>
          <cell r="N44">
            <v>198</v>
          </cell>
          <cell r="O44">
            <v>223</v>
          </cell>
          <cell r="P44">
            <v>262</v>
          </cell>
          <cell r="Q44">
            <v>250</v>
          </cell>
          <cell r="R44">
            <v>250</v>
          </cell>
          <cell r="S44">
            <v>250</v>
          </cell>
          <cell r="T44">
            <v>224</v>
          </cell>
          <cell r="U44">
            <v>240</v>
          </cell>
          <cell r="V44">
            <v>246</v>
          </cell>
          <cell r="W44">
            <v>279</v>
          </cell>
          <cell r="X44">
            <v>285</v>
          </cell>
          <cell r="Y44">
            <v>285</v>
          </cell>
          <cell r="Z44">
            <v>285</v>
          </cell>
          <cell r="AA44">
            <v>259</v>
          </cell>
          <cell r="AB44">
            <v>277</v>
          </cell>
          <cell r="AC44">
            <v>272</v>
          </cell>
        </row>
        <row r="45">
          <cell r="B45">
            <v>96</v>
          </cell>
          <cell r="C45">
            <v>100</v>
          </cell>
          <cell r="D45">
            <v>100</v>
          </cell>
          <cell r="E45">
            <v>100</v>
          </cell>
          <cell r="F45">
            <v>94</v>
          </cell>
          <cell r="G45">
            <v>88</v>
          </cell>
          <cell r="H45">
            <v>92</v>
          </cell>
          <cell r="I45">
            <v>81</v>
          </cell>
          <cell r="J45">
            <v>95</v>
          </cell>
          <cell r="K45">
            <v>95</v>
          </cell>
          <cell r="L45">
            <v>95</v>
          </cell>
          <cell r="M45">
            <v>88</v>
          </cell>
          <cell r="N45">
            <v>88</v>
          </cell>
          <cell r="O45">
            <v>78</v>
          </cell>
          <cell r="P45">
            <v>94</v>
          </cell>
          <cell r="Q45">
            <v>102</v>
          </cell>
          <cell r="R45">
            <v>102</v>
          </cell>
          <cell r="S45">
            <v>102</v>
          </cell>
          <cell r="T45">
            <v>111</v>
          </cell>
          <cell r="U45">
            <v>107</v>
          </cell>
          <cell r="V45">
            <v>108</v>
          </cell>
          <cell r="W45">
            <v>116</v>
          </cell>
          <cell r="X45">
            <v>137</v>
          </cell>
          <cell r="Y45">
            <v>137</v>
          </cell>
          <cell r="Z45">
            <v>137</v>
          </cell>
          <cell r="AA45">
            <v>133</v>
          </cell>
          <cell r="AB45">
            <v>142</v>
          </cell>
          <cell r="AC45">
            <v>137</v>
          </cell>
        </row>
        <row r="46">
          <cell r="B46">
            <v>404</v>
          </cell>
          <cell r="C46">
            <v>448</v>
          </cell>
          <cell r="D46">
            <v>448</v>
          </cell>
          <cell r="E46">
            <v>448</v>
          </cell>
          <cell r="F46">
            <v>465</v>
          </cell>
          <cell r="G46">
            <v>484</v>
          </cell>
          <cell r="H46">
            <v>509</v>
          </cell>
          <cell r="I46">
            <v>493</v>
          </cell>
          <cell r="J46">
            <v>487</v>
          </cell>
          <cell r="K46">
            <v>487</v>
          </cell>
          <cell r="L46">
            <v>487</v>
          </cell>
          <cell r="M46">
            <v>473</v>
          </cell>
          <cell r="N46">
            <v>481</v>
          </cell>
          <cell r="O46">
            <v>479</v>
          </cell>
          <cell r="P46">
            <v>514</v>
          </cell>
          <cell r="Q46">
            <v>480</v>
          </cell>
          <cell r="R46">
            <v>480</v>
          </cell>
          <cell r="S46">
            <v>480</v>
          </cell>
          <cell r="T46">
            <v>373</v>
          </cell>
          <cell r="U46">
            <v>308</v>
          </cell>
          <cell r="V46">
            <v>269</v>
          </cell>
          <cell r="W46">
            <v>276</v>
          </cell>
          <cell r="X46">
            <v>305</v>
          </cell>
          <cell r="Y46">
            <v>305</v>
          </cell>
          <cell r="Z46">
            <v>305</v>
          </cell>
          <cell r="AA46">
            <v>304</v>
          </cell>
          <cell r="AB46">
            <v>339</v>
          </cell>
          <cell r="AC46">
            <v>347</v>
          </cell>
        </row>
        <row r="47">
          <cell r="B47">
            <v>538</v>
          </cell>
          <cell r="C47">
            <v>571</v>
          </cell>
          <cell r="D47">
            <v>571</v>
          </cell>
          <cell r="E47">
            <v>571</v>
          </cell>
          <cell r="F47">
            <v>612</v>
          </cell>
          <cell r="G47">
            <v>650</v>
          </cell>
          <cell r="H47">
            <v>659</v>
          </cell>
          <cell r="I47">
            <v>674</v>
          </cell>
          <cell r="J47">
            <v>644</v>
          </cell>
          <cell r="K47">
            <v>644</v>
          </cell>
          <cell r="L47">
            <v>644</v>
          </cell>
          <cell r="M47">
            <v>598</v>
          </cell>
          <cell r="N47">
            <v>563</v>
          </cell>
          <cell r="O47">
            <v>549</v>
          </cell>
          <cell r="P47">
            <v>578</v>
          </cell>
          <cell r="Q47">
            <v>586</v>
          </cell>
          <cell r="R47">
            <v>586</v>
          </cell>
          <cell r="S47">
            <v>586</v>
          </cell>
          <cell r="T47">
            <v>563</v>
          </cell>
          <cell r="U47">
            <v>504</v>
          </cell>
          <cell r="V47">
            <v>473</v>
          </cell>
          <cell r="W47">
            <v>516</v>
          </cell>
          <cell r="X47">
            <v>585</v>
          </cell>
          <cell r="Y47">
            <v>585</v>
          </cell>
          <cell r="Z47">
            <v>585</v>
          </cell>
          <cell r="AA47">
            <v>560</v>
          </cell>
          <cell r="AB47">
            <v>560</v>
          </cell>
          <cell r="AC47">
            <v>586</v>
          </cell>
        </row>
        <row r="48">
          <cell r="B48">
            <v>2061</v>
          </cell>
          <cell r="C48">
            <v>2126</v>
          </cell>
          <cell r="D48">
            <v>2126</v>
          </cell>
          <cell r="E48">
            <v>2126</v>
          </cell>
          <cell r="F48">
            <v>2137</v>
          </cell>
          <cell r="G48">
            <v>2234</v>
          </cell>
          <cell r="H48">
            <v>2232</v>
          </cell>
          <cell r="I48">
            <v>2129</v>
          </cell>
          <cell r="J48">
            <v>2144</v>
          </cell>
          <cell r="K48">
            <v>2144</v>
          </cell>
          <cell r="L48">
            <v>2144</v>
          </cell>
          <cell r="M48">
            <v>2112</v>
          </cell>
          <cell r="N48">
            <v>2137</v>
          </cell>
          <cell r="O48">
            <v>2123</v>
          </cell>
          <cell r="P48">
            <v>2376</v>
          </cell>
          <cell r="Q48">
            <v>2421</v>
          </cell>
          <cell r="R48">
            <v>2421</v>
          </cell>
          <cell r="S48">
            <v>2421</v>
          </cell>
          <cell r="T48">
            <v>2133</v>
          </cell>
          <cell r="U48">
            <v>1915</v>
          </cell>
          <cell r="V48">
            <v>1904</v>
          </cell>
          <cell r="W48">
            <v>2040</v>
          </cell>
          <cell r="X48">
            <v>2355</v>
          </cell>
          <cell r="Y48">
            <v>2355</v>
          </cell>
          <cell r="Z48">
            <v>2355</v>
          </cell>
          <cell r="AA48">
            <v>2013</v>
          </cell>
          <cell r="AB48">
            <v>1989</v>
          </cell>
          <cell r="AC48">
            <v>1973</v>
          </cell>
          <cell r="AD48">
            <v>0</v>
          </cell>
          <cell r="AE48">
            <v>0</v>
          </cell>
          <cell r="AF48">
            <v>0</v>
          </cell>
        </row>
        <row r="49">
          <cell r="C49">
            <v>65</v>
          </cell>
          <cell r="D49">
            <v>0</v>
          </cell>
          <cell r="E49">
            <v>0</v>
          </cell>
          <cell r="F49">
            <v>11</v>
          </cell>
          <cell r="G49">
            <v>97</v>
          </cell>
          <cell r="H49">
            <v>-2</v>
          </cell>
          <cell r="I49">
            <v>-103</v>
          </cell>
          <cell r="J49">
            <v>15</v>
          </cell>
          <cell r="K49">
            <v>0</v>
          </cell>
          <cell r="L49">
            <v>0</v>
          </cell>
          <cell r="M49">
            <v>-32</v>
          </cell>
          <cell r="N49">
            <v>25</v>
          </cell>
          <cell r="O49">
            <v>-14</v>
          </cell>
          <cell r="P49">
            <v>253</v>
          </cell>
          <cell r="Q49">
            <v>45</v>
          </cell>
          <cell r="R49">
            <v>0</v>
          </cell>
          <cell r="S49">
            <v>0</v>
          </cell>
          <cell r="T49">
            <v>-288</v>
          </cell>
          <cell r="U49">
            <v>-218</v>
          </cell>
          <cell r="V49">
            <v>-11</v>
          </cell>
          <cell r="W49">
            <v>136</v>
          </cell>
          <cell r="X49">
            <v>315</v>
          </cell>
          <cell r="Y49">
            <v>0</v>
          </cell>
          <cell r="Z49">
            <v>0</v>
          </cell>
          <cell r="AA49">
            <v>-342</v>
          </cell>
          <cell r="AB49">
            <v>-24</v>
          </cell>
          <cell r="AC49">
            <v>-16</v>
          </cell>
          <cell r="AD49">
            <v>-1973</v>
          </cell>
          <cell r="AE49">
            <v>0</v>
          </cell>
          <cell r="AF49">
            <v>0</v>
          </cell>
        </row>
        <row r="51">
          <cell r="B51">
            <v>42979</v>
          </cell>
          <cell r="C51">
            <v>42980</v>
          </cell>
          <cell r="D51">
            <v>42981</v>
          </cell>
          <cell r="E51">
            <v>42982</v>
          </cell>
          <cell r="F51">
            <v>42983</v>
          </cell>
          <cell r="G51">
            <v>42984</v>
          </cell>
          <cell r="H51">
            <v>42985</v>
          </cell>
          <cell r="I51">
            <v>42986</v>
          </cell>
          <cell r="J51">
            <v>42987</v>
          </cell>
          <cell r="K51">
            <v>42988</v>
          </cell>
          <cell r="L51">
            <v>42989</v>
          </cell>
          <cell r="M51">
            <v>42990</v>
          </cell>
          <cell r="N51">
            <v>42991</v>
          </cell>
          <cell r="O51">
            <v>42992</v>
          </cell>
          <cell r="P51">
            <v>42993</v>
          </cell>
          <cell r="Q51">
            <v>42994</v>
          </cell>
          <cell r="R51">
            <v>42995</v>
          </cell>
          <cell r="S51">
            <v>42996</v>
          </cell>
          <cell r="T51">
            <v>42997</v>
          </cell>
          <cell r="U51">
            <v>42998</v>
          </cell>
          <cell r="V51">
            <v>42999</v>
          </cell>
          <cell r="W51">
            <v>43000</v>
          </cell>
          <cell r="X51">
            <v>43001</v>
          </cell>
          <cell r="Y51">
            <v>43002</v>
          </cell>
          <cell r="Z51">
            <v>43003</v>
          </cell>
          <cell r="AA51">
            <v>43004</v>
          </cell>
          <cell r="AB51">
            <v>43005</v>
          </cell>
          <cell r="AC51">
            <v>43006</v>
          </cell>
          <cell r="AD51">
            <v>43007</v>
          </cell>
          <cell r="AE51">
            <v>43008</v>
          </cell>
          <cell r="AF51" t="str">
            <v>wrzesień'2017</v>
          </cell>
        </row>
        <row r="52">
          <cell r="B52">
            <v>1.6</v>
          </cell>
          <cell r="C52">
            <v>1.2</v>
          </cell>
          <cell r="D52">
            <v>1.2</v>
          </cell>
          <cell r="E52">
            <v>1.2</v>
          </cell>
          <cell r="F52">
            <v>1.3</v>
          </cell>
          <cell r="G52">
            <v>1.4</v>
          </cell>
          <cell r="H52">
            <v>1.2</v>
          </cell>
          <cell r="I52">
            <v>1.1000000000000001</v>
          </cell>
          <cell r="J52">
            <v>0.9</v>
          </cell>
          <cell r="K52">
            <v>0.9</v>
          </cell>
          <cell r="L52">
            <v>0.9</v>
          </cell>
          <cell r="M52">
            <v>0.9</v>
          </cell>
          <cell r="N52">
            <v>1.1000000000000001</v>
          </cell>
          <cell r="O52">
            <v>1</v>
          </cell>
          <cell r="P52">
            <v>1.1000000000000001</v>
          </cell>
          <cell r="Q52">
            <v>1.3</v>
          </cell>
          <cell r="R52">
            <v>1.3</v>
          </cell>
          <cell r="S52">
            <v>1.3</v>
          </cell>
          <cell r="T52">
            <v>1</v>
          </cell>
          <cell r="U52">
            <v>0.8</v>
          </cell>
          <cell r="V52">
            <v>0.8</v>
          </cell>
          <cell r="W52">
            <v>0.9</v>
          </cell>
          <cell r="X52">
            <v>0.9</v>
          </cell>
          <cell r="Y52">
            <v>0.9</v>
          </cell>
          <cell r="Z52">
            <v>0.9</v>
          </cell>
          <cell r="AA52">
            <v>0.8</v>
          </cell>
          <cell r="AB52">
            <v>0.9</v>
          </cell>
          <cell r="AC52">
            <v>0.8</v>
          </cell>
        </row>
        <row r="53">
          <cell r="B53">
            <v>1.4</v>
          </cell>
          <cell r="C53">
            <v>1.1000000000000001</v>
          </cell>
          <cell r="D53">
            <v>1.1000000000000001</v>
          </cell>
          <cell r="E53">
            <v>1.1000000000000001</v>
          </cell>
          <cell r="F53">
            <v>1</v>
          </cell>
          <cell r="G53">
            <v>1.1000000000000001</v>
          </cell>
          <cell r="H53">
            <v>1.1000000000000001</v>
          </cell>
          <cell r="I53">
            <v>1.1000000000000001</v>
          </cell>
          <cell r="J53">
            <v>1.3</v>
          </cell>
          <cell r="K53">
            <v>1.3</v>
          </cell>
          <cell r="L53">
            <v>1.3</v>
          </cell>
          <cell r="M53">
            <v>1.4</v>
          </cell>
          <cell r="N53">
            <v>1.3</v>
          </cell>
          <cell r="O53">
            <v>1.3</v>
          </cell>
          <cell r="P53">
            <v>1.3</v>
          </cell>
          <cell r="Q53">
            <v>1.5</v>
          </cell>
          <cell r="R53">
            <v>1.5</v>
          </cell>
          <cell r="S53">
            <v>1.5</v>
          </cell>
          <cell r="T53">
            <v>1.5</v>
          </cell>
          <cell r="U53">
            <v>1.5</v>
          </cell>
          <cell r="V53">
            <v>1.4</v>
          </cell>
          <cell r="W53">
            <v>1.4</v>
          </cell>
          <cell r="X53">
            <v>1.5</v>
          </cell>
          <cell r="Y53">
            <v>1.5</v>
          </cell>
          <cell r="Z53">
            <v>1.5</v>
          </cell>
          <cell r="AA53">
            <v>1.4</v>
          </cell>
          <cell r="AB53">
            <v>1.2</v>
          </cell>
          <cell r="AC53">
            <v>1.3</v>
          </cell>
        </row>
        <row r="54">
          <cell r="B54">
            <v>1.2</v>
          </cell>
          <cell r="C54">
            <v>1.2</v>
          </cell>
          <cell r="D54">
            <v>1.2</v>
          </cell>
          <cell r="E54">
            <v>1.2</v>
          </cell>
          <cell r="F54">
            <v>2</v>
          </cell>
          <cell r="G54">
            <v>1.9</v>
          </cell>
          <cell r="H54">
            <v>2.2000000000000002</v>
          </cell>
          <cell r="I54">
            <v>2.2999999999999998</v>
          </cell>
          <cell r="J54">
            <v>2</v>
          </cell>
          <cell r="K54">
            <v>2</v>
          </cell>
          <cell r="L54">
            <v>2</v>
          </cell>
          <cell r="M54">
            <v>2.5</v>
          </cell>
          <cell r="N54">
            <v>2.6</v>
          </cell>
          <cell r="O54">
            <v>2.6</v>
          </cell>
          <cell r="P54">
            <v>3.1</v>
          </cell>
          <cell r="Q54">
            <v>3.1</v>
          </cell>
          <cell r="R54">
            <v>3.1</v>
          </cell>
          <cell r="S54">
            <v>3.1</v>
          </cell>
          <cell r="T54">
            <v>3.1</v>
          </cell>
          <cell r="U54">
            <v>3.2</v>
          </cell>
          <cell r="V54">
            <v>3.1</v>
          </cell>
          <cell r="W54">
            <v>3.2</v>
          </cell>
          <cell r="X54">
            <v>2.9</v>
          </cell>
          <cell r="Y54">
            <v>2.9</v>
          </cell>
          <cell r="Z54">
            <v>2.9</v>
          </cell>
          <cell r="AA54">
            <v>3.2</v>
          </cell>
          <cell r="AB54">
            <v>3.2</v>
          </cell>
          <cell r="AC54">
            <v>3.1</v>
          </cell>
        </row>
        <row r="55">
          <cell r="B55">
            <v>2.2999999999999998</v>
          </cell>
          <cell r="C55">
            <v>1.9</v>
          </cell>
          <cell r="D55">
            <v>1.9</v>
          </cell>
          <cell r="E55">
            <v>1.9</v>
          </cell>
          <cell r="F55">
            <v>2.2000000000000002</v>
          </cell>
          <cell r="G55">
            <v>2.2000000000000002</v>
          </cell>
          <cell r="H55">
            <v>2.2999999999999998</v>
          </cell>
          <cell r="I55">
            <v>2.1</v>
          </cell>
          <cell r="J55">
            <v>2</v>
          </cell>
          <cell r="K55">
            <v>2</v>
          </cell>
          <cell r="L55">
            <v>2</v>
          </cell>
          <cell r="M55">
            <v>1.9</v>
          </cell>
          <cell r="N55">
            <v>2.1</v>
          </cell>
          <cell r="O55">
            <v>2</v>
          </cell>
          <cell r="P55">
            <v>2.2999999999999998</v>
          </cell>
          <cell r="Q55">
            <v>2</v>
          </cell>
          <cell r="R55">
            <v>2</v>
          </cell>
          <cell r="S55">
            <v>2</v>
          </cell>
          <cell r="T55">
            <v>2</v>
          </cell>
          <cell r="U55">
            <v>2.2000000000000002</v>
          </cell>
          <cell r="V55">
            <v>2.2000000000000002</v>
          </cell>
          <cell r="W55">
            <v>2</v>
          </cell>
          <cell r="X55">
            <v>2</v>
          </cell>
          <cell r="Y55">
            <v>2</v>
          </cell>
          <cell r="Z55">
            <v>2</v>
          </cell>
          <cell r="AA55">
            <v>1.8</v>
          </cell>
          <cell r="AB55">
            <v>2.1</v>
          </cell>
          <cell r="AC55">
            <v>2.2000000000000002</v>
          </cell>
        </row>
        <row r="56">
          <cell r="B56">
            <v>4.8</v>
          </cell>
          <cell r="C56">
            <v>5.5</v>
          </cell>
          <cell r="D56">
            <v>5.5</v>
          </cell>
          <cell r="E56">
            <v>5.5</v>
          </cell>
          <cell r="F56">
            <v>6.2</v>
          </cell>
          <cell r="G56">
            <v>6.2</v>
          </cell>
          <cell r="H56">
            <v>6.4</v>
          </cell>
          <cell r="I56">
            <v>5.9</v>
          </cell>
          <cell r="J56">
            <v>5.5</v>
          </cell>
          <cell r="K56">
            <v>5.5</v>
          </cell>
          <cell r="L56">
            <v>5.5</v>
          </cell>
          <cell r="M56">
            <v>5.0999999999999996</v>
          </cell>
          <cell r="N56">
            <v>5</v>
          </cell>
          <cell r="O56">
            <v>5.5</v>
          </cell>
          <cell r="P56">
            <v>5.7</v>
          </cell>
          <cell r="Q56">
            <v>5.2</v>
          </cell>
          <cell r="R56">
            <v>5.2</v>
          </cell>
          <cell r="S56">
            <v>5.2</v>
          </cell>
          <cell r="T56">
            <v>4.3</v>
          </cell>
          <cell r="U56">
            <v>4.0999999999999996</v>
          </cell>
          <cell r="V56">
            <v>3.7</v>
          </cell>
          <cell r="W56">
            <v>3.7</v>
          </cell>
          <cell r="X56">
            <v>3.3</v>
          </cell>
          <cell r="Y56">
            <v>3.3</v>
          </cell>
          <cell r="Z56">
            <v>3.3</v>
          </cell>
          <cell r="AA56">
            <v>3.2</v>
          </cell>
          <cell r="AB56">
            <v>3.8</v>
          </cell>
          <cell r="AC56">
            <v>3.9</v>
          </cell>
        </row>
        <row r="57">
          <cell r="B57">
            <v>1.2</v>
          </cell>
          <cell r="C57">
            <v>0.9</v>
          </cell>
          <cell r="D57">
            <v>0.9</v>
          </cell>
          <cell r="E57">
            <v>0.9</v>
          </cell>
          <cell r="F57">
            <v>1</v>
          </cell>
          <cell r="G57">
            <v>1.1000000000000001</v>
          </cell>
          <cell r="H57">
            <v>1.1000000000000001</v>
          </cell>
          <cell r="I57">
            <v>1.1000000000000001</v>
          </cell>
          <cell r="J57">
            <v>1.1000000000000001</v>
          </cell>
          <cell r="K57">
            <v>1.1000000000000001</v>
          </cell>
          <cell r="L57">
            <v>1.1000000000000001</v>
          </cell>
          <cell r="M57">
            <v>1</v>
          </cell>
          <cell r="N57">
            <v>1</v>
          </cell>
          <cell r="O57">
            <v>1</v>
          </cell>
          <cell r="P57">
            <v>1.1000000000000001</v>
          </cell>
          <cell r="Q57">
            <v>1</v>
          </cell>
          <cell r="R57">
            <v>1</v>
          </cell>
          <cell r="S57">
            <v>1</v>
          </cell>
          <cell r="T57">
            <v>1.1000000000000001</v>
          </cell>
          <cell r="U57">
            <v>1</v>
          </cell>
          <cell r="V57">
            <v>1</v>
          </cell>
          <cell r="W57">
            <v>1</v>
          </cell>
          <cell r="X57">
            <v>1.1000000000000001</v>
          </cell>
          <cell r="Y57">
            <v>1.1000000000000001</v>
          </cell>
          <cell r="Z57">
            <v>1.1000000000000001</v>
          </cell>
          <cell r="AA57">
            <v>1.2</v>
          </cell>
          <cell r="AB57">
            <v>1.1000000000000001</v>
          </cell>
          <cell r="AC57">
            <v>1.2</v>
          </cell>
        </row>
        <row r="58">
          <cell r="P58">
            <v>1.8</v>
          </cell>
          <cell r="Q58">
            <v>1.8</v>
          </cell>
          <cell r="R58">
            <v>1.8</v>
          </cell>
          <cell r="S58">
            <v>1.8</v>
          </cell>
          <cell r="T58">
            <v>1.7</v>
          </cell>
          <cell r="U58">
            <v>1.7</v>
          </cell>
          <cell r="V58">
            <v>1.6</v>
          </cell>
          <cell r="W58">
            <v>1.6</v>
          </cell>
          <cell r="AA58">
            <v>1.6</v>
          </cell>
          <cell r="AB58">
            <v>1.6</v>
          </cell>
          <cell r="AC58">
            <v>1.7</v>
          </cell>
        </row>
        <row r="61">
          <cell r="B61">
            <v>42979</v>
          </cell>
          <cell r="C61">
            <v>42980</v>
          </cell>
          <cell r="D61">
            <v>42981</v>
          </cell>
          <cell r="E61">
            <v>42982</v>
          </cell>
          <cell r="F61">
            <v>42983</v>
          </cell>
          <cell r="G61">
            <v>42984</v>
          </cell>
          <cell r="H61">
            <v>42985</v>
          </cell>
          <cell r="I61">
            <v>42986</v>
          </cell>
          <cell r="J61">
            <v>42987</v>
          </cell>
          <cell r="K61">
            <v>42988</v>
          </cell>
          <cell r="L61">
            <v>42989</v>
          </cell>
          <cell r="M61">
            <v>42990</v>
          </cell>
          <cell r="N61">
            <v>42991</v>
          </cell>
          <cell r="O61">
            <v>42992</v>
          </cell>
          <cell r="P61">
            <v>42993</v>
          </cell>
          <cell r="Q61">
            <v>42994</v>
          </cell>
          <cell r="R61">
            <v>42995</v>
          </cell>
          <cell r="S61">
            <v>42996</v>
          </cell>
          <cell r="T61">
            <v>42997</v>
          </cell>
          <cell r="U61">
            <v>42998</v>
          </cell>
          <cell r="V61">
            <v>42999</v>
          </cell>
          <cell r="W61">
            <v>43000</v>
          </cell>
          <cell r="X61">
            <v>43001</v>
          </cell>
          <cell r="Y61">
            <v>43002</v>
          </cell>
          <cell r="Z61">
            <v>43003</v>
          </cell>
          <cell r="AA61">
            <v>43004</v>
          </cell>
          <cell r="AB61">
            <v>43005</v>
          </cell>
          <cell r="AC61">
            <v>43006</v>
          </cell>
          <cell r="AD61">
            <v>43007</v>
          </cell>
          <cell r="AE61">
            <v>43008</v>
          </cell>
          <cell r="AF61" t="str">
            <v>wrzesień'2017</v>
          </cell>
        </row>
        <row r="62">
          <cell r="B62">
            <v>69474.800000000047</v>
          </cell>
          <cell r="C62">
            <v>61758.320000000043</v>
          </cell>
          <cell r="D62">
            <v>61758.320000000043</v>
          </cell>
          <cell r="E62">
            <v>61758.320000000043</v>
          </cell>
          <cell r="F62">
            <v>64551.310000000027</v>
          </cell>
          <cell r="G62">
            <v>70656.520000000048</v>
          </cell>
          <cell r="H62">
            <v>58484.46000000005</v>
          </cell>
          <cell r="I62">
            <v>52863</v>
          </cell>
          <cell r="J62">
            <v>45014.230000000047</v>
          </cell>
          <cell r="K62">
            <v>45014.230000000047</v>
          </cell>
          <cell r="L62">
            <v>45014.230000000047</v>
          </cell>
          <cell r="M62">
            <v>46481.69000000001</v>
          </cell>
          <cell r="N62">
            <v>54143.199999999939</v>
          </cell>
          <cell r="O62">
            <v>49856.269999999924</v>
          </cell>
          <cell r="P62">
            <v>54397.079999999907</v>
          </cell>
          <cell r="Q62">
            <v>62292.42999999992</v>
          </cell>
          <cell r="R62">
            <v>62292.42999999992</v>
          </cell>
          <cell r="S62">
            <v>62292.42999999992</v>
          </cell>
          <cell r="T62">
            <v>50891.919999999969</v>
          </cell>
          <cell r="U62">
            <v>41684.060000000027</v>
          </cell>
          <cell r="V62">
            <v>41870.229999999996</v>
          </cell>
          <cell r="W62">
            <v>44529.65</v>
          </cell>
          <cell r="X62">
            <v>42495</v>
          </cell>
          <cell r="Y62">
            <v>42495</v>
          </cell>
          <cell r="Z62">
            <v>42495</v>
          </cell>
          <cell r="AA62">
            <v>40211</v>
          </cell>
          <cell r="AB62">
            <v>46494</v>
          </cell>
          <cell r="AC62">
            <v>40580</v>
          </cell>
        </row>
        <row r="63">
          <cell r="B63">
            <v>49506.720000000001</v>
          </cell>
          <cell r="C63">
            <v>43222.29</v>
          </cell>
          <cell r="D63">
            <v>43222.29</v>
          </cell>
          <cell r="E63">
            <v>43222.29</v>
          </cell>
          <cell r="F63">
            <v>42010.959999999985</v>
          </cell>
          <cell r="G63">
            <v>45643.959999999992</v>
          </cell>
          <cell r="H63">
            <v>46476.509999999987</v>
          </cell>
          <cell r="I63">
            <v>45127</v>
          </cell>
          <cell r="J63">
            <v>51410.569999999992</v>
          </cell>
          <cell r="K63">
            <v>51410.569999999992</v>
          </cell>
          <cell r="L63">
            <v>51410.569999999992</v>
          </cell>
          <cell r="M63">
            <v>56652.639999999941</v>
          </cell>
          <cell r="N63">
            <v>55159.429999999986</v>
          </cell>
          <cell r="O63">
            <v>53500.809999999969</v>
          </cell>
          <cell r="P63">
            <v>53547.829999999958</v>
          </cell>
          <cell r="Q63">
            <v>60730.77999999997</v>
          </cell>
          <cell r="R63">
            <v>60730.77999999997</v>
          </cell>
          <cell r="S63">
            <v>60730.77999999997</v>
          </cell>
          <cell r="T63">
            <v>61007.759999999987</v>
          </cell>
          <cell r="U63">
            <v>63368.459999999963</v>
          </cell>
          <cell r="V63">
            <v>59443.499999999978</v>
          </cell>
          <cell r="W63">
            <v>58675.209999999992</v>
          </cell>
          <cell r="X63">
            <v>61974</v>
          </cell>
          <cell r="Y63">
            <v>61974</v>
          </cell>
          <cell r="Z63">
            <v>61974</v>
          </cell>
          <cell r="AA63">
            <v>57936</v>
          </cell>
          <cell r="AB63">
            <v>50635</v>
          </cell>
          <cell r="AC63">
            <v>51291</v>
          </cell>
        </row>
        <row r="64">
          <cell r="B64">
            <v>35655.550000000003</v>
          </cell>
          <cell r="C64">
            <v>38820.759999999995</v>
          </cell>
          <cell r="D64">
            <v>38820.759999999995</v>
          </cell>
          <cell r="E64">
            <v>38820.759999999995</v>
          </cell>
          <cell r="F64">
            <v>66690.960000000006</v>
          </cell>
          <cell r="G64">
            <v>65261.10000000002</v>
          </cell>
          <cell r="H64">
            <v>73342.070000000022</v>
          </cell>
          <cell r="I64">
            <v>76777</v>
          </cell>
          <cell r="J64">
            <v>65828.39</v>
          </cell>
          <cell r="K64">
            <v>65828.39</v>
          </cell>
          <cell r="L64">
            <v>65828.39</v>
          </cell>
          <cell r="M64">
            <v>84469.530000000013</v>
          </cell>
          <cell r="N64">
            <v>86791.739999999947</v>
          </cell>
          <cell r="O64">
            <v>87389.539999999964</v>
          </cell>
          <cell r="P64">
            <v>105709.80999999998</v>
          </cell>
          <cell r="Q64">
            <v>103889.81000000003</v>
          </cell>
          <cell r="R64">
            <v>103889.81000000003</v>
          </cell>
          <cell r="S64">
            <v>103889.81000000003</v>
          </cell>
          <cell r="T64">
            <v>105125.41000000003</v>
          </cell>
          <cell r="U64">
            <v>108445.80000000002</v>
          </cell>
          <cell r="V64">
            <v>105668.25000000003</v>
          </cell>
          <cell r="W64">
            <v>106539.13000000002</v>
          </cell>
          <cell r="X64">
            <v>98357</v>
          </cell>
          <cell r="Y64">
            <v>98357</v>
          </cell>
          <cell r="Z64">
            <v>98357</v>
          </cell>
          <cell r="AA64">
            <v>106924</v>
          </cell>
          <cell r="AB64">
            <v>108486</v>
          </cell>
          <cell r="AC64">
            <v>106210</v>
          </cell>
          <cell r="AD64">
            <v>0</v>
          </cell>
          <cell r="AE64">
            <v>0</v>
          </cell>
          <cell r="AF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>
            <v>70069.880000000019</v>
          </cell>
          <cell r="C66">
            <v>85051.139999999956</v>
          </cell>
          <cell r="D66">
            <v>85051.139999999956</v>
          </cell>
          <cell r="E66">
            <v>85051.139999999956</v>
          </cell>
          <cell r="F66">
            <v>95915.990000000049</v>
          </cell>
          <cell r="G66">
            <v>96805.590000000084</v>
          </cell>
          <cell r="H66">
            <v>99255.060000000129</v>
          </cell>
          <cell r="I66">
            <v>91081</v>
          </cell>
          <cell r="J66">
            <v>85601.010000000009</v>
          </cell>
          <cell r="K66">
            <v>85601.010000000009</v>
          </cell>
          <cell r="L66">
            <v>85601.010000000009</v>
          </cell>
          <cell r="M66">
            <v>79677.520000000019</v>
          </cell>
          <cell r="N66">
            <v>78174.380000000019</v>
          </cell>
          <cell r="O66">
            <v>85039.989999999918</v>
          </cell>
          <cell r="P66">
            <v>87829.489999999947</v>
          </cell>
          <cell r="Q66">
            <v>79996.76999999996</v>
          </cell>
          <cell r="R66">
            <v>79996.76999999996</v>
          </cell>
          <cell r="S66">
            <v>79996.76999999996</v>
          </cell>
          <cell r="T66">
            <v>66488.180000000051</v>
          </cell>
          <cell r="U66">
            <v>63088.06000000007</v>
          </cell>
          <cell r="V66">
            <v>57019.14000000005</v>
          </cell>
          <cell r="W66">
            <v>57083.53000000005</v>
          </cell>
          <cell r="X66">
            <v>50668</v>
          </cell>
          <cell r="Y66">
            <v>50668</v>
          </cell>
          <cell r="Z66">
            <v>50668</v>
          </cell>
          <cell r="AA66">
            <v>49767</v>
          </cell>
          <cell r="AB66">
            <v>59602</v>
          </cell>
          <cell r="AC66">
            <v>60164</v>
          </cell>
        </row>
        <row r="67">
          <cell r="B67">
            <v>499.75</v>
          </cell>
          <cell r="C67">
            <v>632.5</v>
          </cell>
          <cell r="D67">
            <v>632.5</v>
          </cell>
          <cell r="E67">
            <v>632.5</v>
          </cell>
          <cell r="F67">
            <v>3328.2599999999998</v>
          </cell>
          <cell r="G67">
            <v>3532</v>
          </cell>
          <cell r="H67">
            <v>3532</v>
          </cell>
          <cell r="I67">
            <v>3552</v>
          </cell>
          <cell r="J67">
            <v>3155.8900000000003</v>
          </cell>
          <cell r="K67">
            <v>3155.8900000000003</v>
          </cell>
          <cell r="L67">
            <v>3155.8900000000003</v>
          </cell>
          <cell r="M67">
            <v>11748.38</v>
          </cell>
          <cell r="N67">
            <v>15953.689999999999</v>
          </cell>
          <cell r="O67">
            <v>15522.65</v>
          </cell>
          <cell r="P67">
            <v>15851.41</v>
          </cell>
          <cell r="Q67">
            <v>17990.599999999999</v>
          </cell>
          <cell r="R67">
            <v>17990.599999999999</v>
          </cell>
          <cell r="S67">
            <v>17990.599999999999</v>
          </cell>
          <cell r="T67">
            <v>27633.379999999997</v>
          </cell>
          <cell r="U67">
            <v>29472.489999999998</v>
          </cell>
          <cell r="V67">
            <v>27080.899999999998</v>
          </cell>
          <cell r="W67">
            <v>27051.77</v>
          </cell>
          <cell r="X67">
            <v>20609</v>
          </cell>
          <cell r="Y67">
            <v>20609</v>
          </cell>
          <cell r="Z67">
            <v>20609</v>
          </cell>
          <cell r="AA67">
            <v>29399</v>
          </cell>
          <cell r="AB67">
            <v>30625</v>
          </cell>
          <cell r="AC67">
            <v>23571</v>
          </cell>
        </row>
        <row r="68">
          <cell r="B68">
            <v>35155.800000000003</v>
          </cell>
          <cell r="C68">
            <v>38188.259999999995</v>
          </cell>
          <cell r="D68">
            <v>38188.259999999995</v>
          </cell>
          <cell r="E68">
            <v>38188.259999999995</v>
          </cell>
          <cell r="F68">
            <v>63362.700000000012</v>
          </cell>
          <cell r="G68">
            <v>61729.10000000002</v>
          </cell>
          <cell r="H68">
            <v>69810.070000000022</v>
          </cell>
          <cell r="I68">
            <v>73225</v>
          </cell>
          <cell r="J68">
            <v>62672.5</v>
          </cell>
          <cell r="K68">
            <v>62672.5</v>
          </cell>
          <cell r="L68">
            <v>62672.5</v>
          </cell>
          <cell r="M68">
            <v>72721.150000000009</v>
          </cell>
          <cell r="N68">
            <v>70838.049999999945</v>
          </cell>
          <cell r="O68">
            <v>71866.88999999997</v>
          </cell>
          <cell r="P68">
            <v>89858.39999999998</v>
          </cell>
          <cell r="Q68">
            <v>85899.210000000036</v>
          </cell>
          <cell r="R68">
            <v>85899.210000000036</v>
          </cell>
          <cell r="S68">
            <v>85899.210000000036</v>
          </cell>
          <cell r="T68">
            <v>77492.030000000028</v>
          </cell>
          <cell r="U68">
            <v>78973.310000000027</v>
          </cell>
          <cell r="V68">
            <v>78587.350000000035</v>
          </cell>
          <cell r="W68">
            <v>79487.360000000015</v>
          </cell>
          <cell r="X68">
            <v>77748</v>
          </cell>
          <cell r="Y68">
            <v>77748</v>
          </cell>
          <cell r="Z68">
            <v>77748</v>
          </cell>
          <cell r="AA68">
            <v>77525</v>
          </cell>
          <cell r="AB68">
            <v>77861</v>
          </cell>
          <cell r="AC68">
            <v>82639</v>
          </cell>
        </row>
        <row r="69">
          <cell r="B69">
            <v>14044.910000000005</v>
          </cell>
          <cell r="C69">
            <v>14217.800000000005</v>
          </cell>
          <cell r="D69">
            <v>14217.800000000005</v>
          </cell>
          <cell r="E69">
            <v>14217.800000000005</v>
          </cell>
          <cell r="F69">
            <v>16406.03000000001</v>
          </cell>
          <cell r="G69">
            <v>16242.620000000008</v>
          </cell>
          <cell r="H69">
            <v>16730.500000000007</v>
          </cell>
          <cell r="I69">
            <v>15177</v>
          </cell>
          <cell r="J69">
            <v>14510.470000000005</v>
          </cell>
          <cell r="K69">
            <v>14510.470000000005</v>
          </cell>
          <cell r="L69">
            <v>14510.470000000005</v>
          </cell>
          <cell r="M69">
            <v>14185.220000000007</v>
          </cell>
          <cell r="N69">
            <v>15254.600000000006</v>
          </cell>
          <cell r="O69">
            <v>14917.800000000001</v>
          </cell>
          <cell r="P69">
            <v>17111.509999999998</v>
          </cell>
          <cell r="Q69">
            <v>14449.670000000002</v>
          </cell>
          <cell r="R69">
            <v>14449.670000000002</v>
          </cell>
          <cell r="S69">
            <v>14449.670000000002</v>
          </cell>
          <cell r="T69">
            <v>14999.750000000002</v>
          </cell>
          <cell r="U69">
            <v>16302.789999999997</v>
          </cell>
          <cell r="V69">
            <v>15825.649999999998</v>
          </cell>
          <cell r="W69">
            <v>14526.809999999996</v>
          </cell>
          <cell r="X69">
            <v>14426</v>
          </cell>
          <cell r="Y69">
            <v>14426</v>
          </cell>
          <cell r="Z69">
            <v>14426</v>
          </cell>
          <cell r="AA69">
            <v>12870</v>
          </cell>
          <cell r="AB69">
            <v>15145</v>
          </cell>
          <cell r="AC69">
            <v>16509</v>
          </cell>
        </row>
        <row r="70">
          <cell r="B70">
            <v>68407.229999999967</v>
          </cell>
          <cell r="C70">
            <v>64037.889999999948</v>
          </cell>
          <cell r="D70">
            <v>64037.889999999948</v>
          </cell>
          <cell r="E70">
            <v>64037.889999999948</v>
          </cell>
          <cell r="F70">
            <v>73020.199999999881</v>
          </cell>
          <cell r="G70">
            <v>81801.70999999989</v>
          </cell>
          <cell r="H70">
            <v>78452.799999999988</v>
          </cell>
          <cell r="I70">
            <v>80905</v>
          </cell>
          <cell r="J70">
            <v>79415.399999999994</v>
          </cell>
          <cell r="K70">
            <v>79415.399999999994</v>
          </cell>
          <cell r="L70">
            <v>79415.399999999994</v>
          </cell>
          <cell r="M70">
            <v>75491.209999999963</v>
          </cell>
          <cell r="N70">
            <v>71057.860000000073</v>
          </cell>
          <cell r="O70">
            <v>74675.090000000026</v>
          </cell>
          <cell r="P70">
            <v>77945.180000000008</v>
          </cell>
          <cell r="Q70">
            <v>73353.420000000027</v>
          </cell>
          <cell r="R70">
            <v>73353.420000000027</v>
          </cell>
          <cell r="S70">
            <v>73353.420000000027</v>
          </cell>
          <cell r="T70">
            <v>80052.709999999992</v>
          </cell>
          <cell r="U70">
            <v>77120.02</v>
          </cell>
          <cell r="V70">
            <v>72460.48000000001</v>
          </cell>
          <cell r="W70">
            <v>74639.669999999984</v>
          </cell>
          <cell r="X70">
            <v>79822</v>
          </cell>
          <cell r="Y70">
            <v>79822</v>
          </cell>
          <cell r="Z70">
            <v>79822</v>
          </cell>
          <cell r="AA70">
            <v>85689</v>
          </cell>
          <cell r="AB70">
            <v>83367</v>
          </cell>
          <cell r="AC70">
            <v>90846</v>
          </cell>
        </row>
        <row r="71">
          <cell r="B71">
            <v>307159.09000000003</v>
          </cell>
          <cell r="C71">
            <v>307108.19999999995</v>
          </cell>
          <cell r="D71">
            <v>307108.19999999995</v>
          </cell>
          <cell r="E71">
            <v>307108.19999999995</v>
          </cell>
          <cell r="F71">
            <v>358595.45</v>
          </cell>
          <cell r="G71">
            <v>376411.50000000006</v>
          </cell>
          <cell r="H71">
            <v>372741.40000000014</v>
          </cell>
          <cell r="I71">
            <v>361930</v>
          </cell>
          <cell r="J71">
            <v>341780.07000000007</v>
          </cell>
          <cell r="K71">
            <v>341780.07000000007</v>
          </cell>
          <cell r="L71">
            <v>341780.07000000007</v>
          </cell>
          <cell r="M71">
            <v>356957.81</v>
          </cell>
          <cell r="N71">
            <v>360581.20999999996</v>
          </cell>
          <cell r="O71">
            <v>365379.49999999983</v>
          </cell>
          <cell r="P71">
            <v>396540.89999999979</v>
          </cell>
          <cell r="Q71">
            <v>394712.87999999989</v>
          </cell>
          <cell r="R71">
            <v>394712.87999999989</v>
          </cell>
          <cell r="S71">
            <v>394712.87999999989</v>
          </cell>
          <cell r="T71">
            <v>378565.73</v>
          </cell>
          <cell r="U71">
            <v>370009.19000000006</v>
          </cell>
          <cell r="V71">
            <v>352287.25000000012</v>
          </cell>
          <cell r="W71">
            <v>355994</v>
          </cell>
          <cell r="X71">
            <v>347742</v>
          </cell>
          <cell r="Y71">
            <v>347742</v>
          </cell>
          <cell r="Z71">
            <v>347742</v>
          </cell>
          <cell r="AA71">
            <v>353397</v>
          </cell>
          <cell r="AB71">
            <v>363729</v>
          </cell>
          <cell r="AC71">
            <v>365600</v>
          </cell>
          <cell r="AD71">
            <v>0</v>
          </cell>
          <cell r="AE71">
            <v>0</v>
          </cell>
          <cell r="AF71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8"/>
  <sheetViews>
    <sheetView tabSelected="1" view="pageBreakPreview" zoomScale="115" zoomScaleNormal="100" zoomScaleSheetLayoutView="115" workbookViewId="0">
      <selection activeCell="D2" sqref="D2"/>
    </sheetView>
  </sheetViews>
  <sheetFormatPr defaultRowHeight="14"/>
  <cols>
    <col min="1" max="1" width="21" bestFit="1" customWidth="1"/>
    <col min="2" max="2" width="10.5" bestFit="1" customWidth="1"/>
    <col min="3" max="3" width="9.83203125" bestFit="1" customWidth="1"/>
    <col min="4" max="4" width="11.5" bestFit="1" customWidth="1"/>
    <col min="5" max="5" width="9.25" bestFit="1" customWidth="1"/>
    <col min="6" max="6" width="11.5" bestFit="1" customWidth="1"/>
    <col min="7" max="7" width="12.5" bestFit="1" customWidth="1"/>
    <col min="8" max="8" width="8.25" bestFit="1" customWidth="1"/>
    <col min="9" max="9" width="12.5" bestFit="1" customWidth="1"/>
    <col min="10" max="10" width="10.33203125" bestFit="1" customWidth="1"/>
    <col min="11" max="11" width="7.08203125" customWidth="1"/>
    <col min="12" max="12" width="10.33203125" bestFit="1" customWidth="1"/>
    <col min="13" max="13" width="9.33203125" bestFit="1" customWidth="1"/>
  </cols>
  <sheetData>
    <row r="2" spans="1:13">
      <c r="A2" s="2" t="s">
        <v>12</v>
      </c>
      <c r="B2" s="4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>
      <c r="A3" s="2" t="s">
        <v>10</v>
      </c>
      <c r="B3" s="13">
        <f ca="1">TODAY()</f>
        <v>43006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>
      <c r="A4" s="8"/>
      <c r="B4" s="12" t="s">
        <v>0</v>
      </c>
      <c r="C4" s="9" t="s">
        <v>11</v>
      </c>
      <c r="D4" s="9" t="s">
        <v>10</v>
      </c>
      <c r="E4" s="9" t="s">
        <v>0</v>
      </c>
      <c r="F4" s="9" t="s">
        <v>11</v>
      </c>
      <c r="G4" s="9" t="s">
        <v>10</v>
      </c>
      <c r="H4" s="9" t="s">
        <v>0</v>
      </c>
      <c r="I4" s="9" t="s">
        <v>11</v>
      </c>
      <c r="J4" s="9" t="s">
        <v>10</v>
      </c>
      <c r="K4" s="9" t="s">
        <v>0</v>
      </c>
      <c r="L4" s="9" t="s">
        <v>11</v>
      </c>
      <c r="M4" s="9" t="s">
        <v>10</v>
      </c>
    </row>
    <row r="5" spans="1:13">
      <c r="A5" s="7"/>
      <c r="B5" s="5" t="s">
        <v>1</v>
      </c>
      <c r="C5" s="5" t="s">
        <v>1</v>
      </c>
      <c r="D5" s="5" t="s">
        <v>1</v>
      </c>
      <c r="E5" s="5" t="s">
        <v>2</v>
      </c>
      <c r="F5" s="5" t="s">
        <v>2</v>
      </c>
      <c r="G5" s="5" t="s">
        <v>2</v>
      </c>
      <c r="H5" s="5" t="s">
        <v>3</v>
      </c>
      <c r="I5" s="5" t="s">
        <v>3</v>
      </c>
      <c r="J5" s="5" t="s">
        <v>3</v>
      </c>
      <c r="K5" s="5" t="s">
        <v>4</v>
      </c>
      <c r="L5" s="5" t="s">
        <v>4</v>
      </c>
      <c r="M5" s="5" t="s">
        <v>4</v>
      </c>
    </row>
    <row r="6" spans="1:13">
      <c r="A6" s="2" t="s">
        <v>5</v>
      </c>
      <c r="B6" s="15">
        <v>0.87</v>
      </c>
      <c r="C6" s="1">
        <f ca="1">HLOOKUP($B$3-$B$2,[3]DAILY_OUTPUT!$4:$159,17,0)</f>
        <v>0.82617276453620769</v>
      </c>
      <c r="D6" s="1">
        <f ca="1">HLOOKUP($B$3,[3]DAILY_OUTPUT!$4:$159,17,0)</f>
        <v>0.82944732297063906</v>
      </c>
      <c r="E6" s="15">
        <v>0.95</v>
      </c>
      <c r="F6" s="1">
        <f ca="1">HLOOKUP($B$3-$B$2,[3]DAILY_OUTPUT!$4:$159,43,0)</f>
        <v>0.87208915502328677</v>
      </c>
      <c r="G6" s="1">
        <f ca="1">HLOOKUP($B$3,[3]DAILY_OUTPUT!$4:$159,43,0)</f>
        <v>0.87204538291837375</v>
      </c>
      <c r="H6" s="15">
        <v>0.9</v>
      </c>
      <c r="I6" s="1">
        <f ca="1">HLOOKUP($B$3-$B$2,[3]DAILY_OUTPUT!$4:$159,86,0)</f>
        <v>0.80638915779283638</v>
      </c>
      <c r="J6" s="1">
        <f ca="1">HLOOKUP($B$3,[3]DAILY_OUTPUT!$4:$159,86,0)</f>
        <v>0.80747922437673125</v>
      </c>
      <c r="K6" s="15">
        <v>0.86</v>
      </c>
      <c r="L6" s="1">
        <f ca="1">HLOOKUP($B$3-$B$2,[3]DAILY_OUTPUT!$4:$159,108,0)</f>
        <v>0.83660933660933656</v>
      </c>
      <c r="M6" s="1">
        <f ca="1">HLOOKUP($B$3,[3]DAILY_OUTPUT!$4:$159,108,0)</f>
        <v>0.83783783783783783</v>
      </c>
    </row>
    <row r="7" spans="1:13">
      <c r="A7" s="2" t="s">
        <v>6</v>
      </c>
      <c r="B7" s="2">
        <v>30</v>
      </c>
      <c r="C7" s="3">
        <f ca="1">HLOOKUP($B$3-$B$2,[3]DAILY_OUTPUT!$4:$159,18,0)</f>
        <v>152</v>
      </c>
      <c r="D7" s="3">
        <f ca="1">HLOOKUP($B$3,[3]DAILY_OUTPUT!$4:$159,18,0)</f>
        <v>143</v>
      </c>
      <c r="E7" s="2">
        <v>30</v>
      </c>
      <c r="F7" s="3">
        <f ca="1">HLOOKUP($B$3-$B$2,[3]DAILY_OUTPUT!$4:$159,44,0)</f>
        <v>117</v>
      </c>
      <c r="G7" s="3">
        <f ca="1">HLOOKUP($B$3,[3]DAILY_OUTPUT!$4:$159,44,0)</f>
        <v>95</v>
      </c>
      <c r="H7" s="2">
        <v>30</v>
      </c>
      <c r="I7" s="3">
        <f ca="1">HLOOKUP($B$3-$B$2,[3]DAILY_OUTPUT!$4:$159,88,0)</f>
        <v>150</v>
      </c>
      <c r="J7" s="3">
        <f ca="1">HLOOKUP($B$3,[3]DAILY_OUTPUT!$4:$159,88,0)</f>
        <v>129</v>
      </c>
      <c r="K7" s="2">
        <v>30</v>
      </c>
      <c r="L7" s="3">
        <f ca="1">HLOOKUP($B$3-$B$2,[3]DAILY_OUTPUT!$4:$159,109,0)</f>
        <v>122</v>
      </c>
      <c r="M7" s="3">
        <f ca="1">HLOOKUP($B$3,[3]DAILY_OUTPUT!$4:$159,109,0)</f>
        <v>91</v>
      </c>
    </row>
    <row r="8" spans="1:13">
      <c r="A8" s="2" t="s">
        <v>7</v>
      </c>
      <c r="B8" s="2">
        <v>30</v>
      </c>
      <c r="C8" s="3">
        <f ca="1">HLOOKUP($B$3-$B$2,[3]DAILY_OUTPUT!$4:$159,22,0)</f>
        <v>55</v>
      </c>
      <c r="D8" s="3">
        <f ca="1">HLOOKUP($B$3,[3]DAILY_OUTPUT!$4:$159,22,0)</f>
        <v>56</v>
      </c>
      <c r="E8" s="2">
        <v>30</v>
      </c>
      <c r="F8" s="3">
        <f ca="1">HLOOKUP($B$3-$B$2,[3]DAILY_OUTPUT!$4:$159,48,0)</f>
        <v>44</v>
      </c>
      <c r="G8" s="3">
        <f ca="1">HLOOKUP($B$3,[3]DAILY_OUTPUT!$4:$159,48,0)</f>
        <v>45</v>
      </c>
      <c r="H8" s="2">
        <v>30</v>
      </c>
      <c r="I8" s="3">
        <f ca="1">HLOOKUP($B$3-$B$2,[3]DAILY_OUTPUT!$4:$159,96,0)</f>
        <v>49</v>
      </c>
      <c r="J8" s="3">
        <f ca="1">HLOOKUP($B$3,[3]DAILY_OUTPUT!$4:$159,96,0)</f>
        <v>50</v>
      </c>
      <c r="K8" s="2">
        <v>30</v>
      </c>
      <c r="L8" s="3">
        <f ca="1">HLOOKUP($B$3-$B$2,[3]DAILY_OUTPUT!$4:$159,113,0)</f>
        <v>91</v>
      </c>
      <c r="M8" s="3">
        <f ca="1">HLOOKUP($B$3,[3]DAILY_OUTPUT!$4:$159,113,0)</f>
        <v>92</v>
      </c>
    </row>
    <row r="9" spans="1:13">
      <c r="A9" s="2" t="s">
        <v>8</v>
      </c>
      <c r="B9" s="10">
        <v>0.5</v>
      </c>
      <c r="C9" s="6">
        <f ca="1">HLOOKUP($B$3-$B$2,[3]DAILY_OUTPUT!$4:$159,20,0)</f>
        <v>0.9</v>
      </c>
      <c r="D9" s="6">
        <f ca="1">HLOOKUP($B$3,[3]DAILY_OUTPUT!$4:$159,20,0)</f>
        <v>0.8</v>
      </c>
      <c r="E9" s="10">
        <v>0.5</v>
      </c>
      <c r="F9" s="6">
        <f ca="1">HLOOKUP($B$3-$B$2,[3]DAILY_OUTPUT!$4:$159,46,0)</f>
        <v>1.2</v>
      </c>
      <c r="G9" s="6">
        <f ca="1">HLOOKUP($B$3,[3]DAILY_OUTPUT!$4:$159,46,0)</f>
        <v>1.3</v>
      </c>
      <c r="H9" s="10">
        <v>0.5</v>
      </c>
      <c r="I9" s="6">
        <f ca="1">HLOOKUP($B$3-$B$2,[3]DAILY_OUTPUT!$4:$159,92,0)</f>
        <v>3.2</v>
      </c>
      <c r="J9" s="6">
        <f ca="1">HLOOKUP($B$3,[3]DAILY_OUTPUT!$4:$159,92,0)</f>
        <v>3.1</v>
      </c>
      <c r="K9" s="11">
        <v>1</v>
      </c>
      <c r="L9" s="6">
        <f ca="1">HLOOKUP($B$3-$B$2,[3]DAILY_OUTPUT!$4:$159,111,0)</f>
        <v>2.1</v>
      </c>
      <c r="M9" s="6">
        <f ca="1">HLOOKUP($B$3,[3]DAILY_OUTPUT!$4:$159,111,0)</f>
        <v>2.2000000000000002</v>
      </c>
    </row>
    <row r="10" spans="1:13">
      <c r="A10" s="2" t="s">
        <v>9</v>
      </c>
      <c r="B10" s="2">
        <v>180</v>
      </c>
      <c r="C10" s="14">
        <f ca="1">HLOOKUP($B$3-$B$2,[3]DAILY_OUTPUT!$4:$159,21,0)</f>
        <v>412</v>
      </c>
      <c r="D10" s="14">
        <f ca="1">HLOOKUP($B$3,[3]DAILY_OUTPUT!$4:$159,21,0)</f>
        <v>386</v>
      </c>
      <c r="E10" s="2">
        <v>180</v>
      </c>
      <c r="F10" s="14">
        <f ca="1">HLOOKUP($B$3-$B$2,[3]DAILY_OUTPUT!$4:$159,47,0)</f>
        <v>259</v>
      </c>
      <c r="G10" s="14">
        <f ca="1">HLOOKUP($B$3,[3]DAILY_OUTPUT!$4:$159,47,0)</f>
        <v>245</v>
      </c>
      <c r="H10" s="2">
        <v>130</v>
      </c>
      <c r="I10" s="14">
        <f ca="1">HLOOKUP($B$3-$B$2,[3]DAILY_OUTPUT!$4:$159,94,0)</f>
        <v>277</v>
      </c>
      <c r="J10" s="14">
        <f ca="1">HLOOKUP($B$3,[3]DAILY_OUTPUT!$4:$159,94,0)</f>
        <v>272</v>
      </c>
      <c r="K10" s="2">
        <v>35</v>
      </c>
      <c r="L10" s="14">
        <f ca="1">HLOOKUP($B$3-$B$2,[3]DAILY_OUTPUT!$4:$159,112,0)</f>
        <v>142</v>
      </c>
      <c r="M10" s="14">
        <f ca="1">HLOOKUP($B$3,[3]DAILY_OUTPUT!$4:$159,112,0)</f>
        <v>137</v>
      </c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B12" s="9" t="s">
        <v>0</v>
      </c>
      <c r="C12" s="9" t="s">
        <v>11</v>
      </c>
      <c r="D12" s="9" t="s">
        <v>10</v>
      </c>
      <c r="E12" s="9" t="s">
        <v>0</v>
      </c>
      <c r="F12" s="9" t="s">
        <v>11</v>
      </c>
      <c r="G12" s="9" t="s">
        <v>10</v>
      </c>
      <c r="H12" s="9" t="s">
        <v>0</v>
      </c>
      <c r="I12" s="9" t="s">
        <v>11</v>
      </c>
      <c r="J12" s="9" t="s">
        <v>10</v>
      </c>
    </row>
    <row r="13" spans="1:13">
      <c r="B13" s="5" t="s">
        <v>13</v>
      </c>
      <c r="C13" s="5" t="s">
        <v>13</v>
      </c>
      <c r="D13" s="5" t="s">
        <v>13</v>
      </c>
      <c r="E13" s="5" t="s">
        <v>14</v>
      </c>
      <c r="F13" s="5" t="s">
        <v>14</v>
      </c>
      <c r="G13" s="5" t="s">
        <v>14</v>
      </c>
      <c r="H13" s="18" t="s">
        <v>15</v>
      </c>
      <c r="I13" s="18" t="s">
        <v>15</v>
      </c>
      <c r="J13" s="18" t="s">
        <v>15</v>
      </c>
    </row>
    <row r="14" spans="1:13">
      <c r="A14" s="2" t="s">
        <v>5</v>
      </c>
      <c r="B14" s="15">
        <v>0.85</v>
      </c>
      <c r="C14" s="1">
        <f ca="1">HLOOKUP($B$3-$B$2,[3]DAILY_OUTPUT!$4:$159,87,0)</f>
        <v>0.47032640949554894</v>
      </c>
      <c r="D14" s="1">
        <f ca="1">HLOOKUP($B$3,[3]DAILY_OUTPUT!$4:$159,87,0)</f>
        <v>0.47676056338028167</v>
      </c>
      <c r="E14" s="15">
        <v>0.95</v>
      </c>
      <c r="F14" s="1">
        <f ca="1">HLOOKUP($B$3-$B$2,'[3]LISC &amp; PPT &amp; Oldest orders'!$B$2:$AF$71,13,0)</f>
        <v>0.86873996203825377</v>
      </c>
      <c r="G14" s="1">
        <f ca="1">HLOOKUP($B$3,'[3]LISC &amp; PPT &amp; Oldest orders'!$B$2:$AF$71,13,0)</f>
        <v>0.87392867016864806</v>
      </c>
      <c r="H14" s="19">
        <v>0.95</v>
      </c>
      <c r="I14" s="1">
        <f ca="1">HLOOKUP($B$3-$B$2,'[3]LISC &amp; PPT &amp; Oldest orders'!$B$2:$AF$71,14,0)</f>
        <v>0.82899999999999996</v>
      </c>
      <c r="J14" s="1">
        <f ca="1">HLOOKUP($B$3,'[3]LISC &amp; PPT &amp; Oldest orders'!$B$2:$AF$71,14,0)</f>
        <v>0.83148407770879229</v>
      </c>
    </row>
    <row r="15" spans="1:13">
      <c r="A15" s="2" t="s">
        <v>6</v>
      </c>
      <c r="B15" s="2">
        <v>30</v>
      </c>
      <c r="C15" s="3">
        <f ca="1">HLOOKUP($B$3-$B$2,[3]DAILY_OUTPUT!$4:$159,89,0)</f>
        <v>450</v>
      </c>
      <c r="D15" s="3">
        <f ca="1">HLOOKUP($B$3,[3]DAILY_OUTPUT!$4:$159,89,0)</f>
        <v>417</v>
      </c>
      <c r="E15" s="2">
        <v>30</v>
      </c>
      <c r="F15" s="3">
        <f ca="1">HLOOKUP($B$3-$B$2,'[3]LISC &amp; PPT &amp; Oldest orders'!$B$2:$AF$71,23,0)</f>
        <v>94</v>
      </c>
      <c r="G15" s="3">
        <f ca="1">HLOOKUP($B$3,'[3]LISC &amp; PPT &amp; Oldest orders'!$B$2:$AF$71,23,0)</f>
        <v>86</v>
      </c>
      <c r="H15" s="2">
        <v>30</v>
      </c>
      <c r="I15" s="3">
        <f ca="1">HLOOKUP($B$3-$B$2,'[3]LISC &amp; PPT &amp; Oldest orders'!$B$2:$AF$71,24,0)</f>
        <v>126</v>
      </c>
      <c r="J15" s="3">
        <f ca="1">HLOOKUP($B$3,'[3]LISC &amp; PPT &amp; Oldest orders'!$B$2:$AF$71,24,0)</f>
        <v>111</v>
      </c>
    </row>
    <row r="16" spans="1:13">
      <c r="A16" s="2" t="s">
        <v>7</v>
      </c>
      <c r="B16" s="2">
        <v>30</v>
      </c>
      <c r="C16" s="3">
        <f ca="1">HLOOKUP($B$3-$B$2,[3]DAILY_OUTPUT!$4:$159,97,0)</f>
        <v>54</v>
      </c>
      <c r="D16" s="3">
        <f ca="1">HLOOKUP($B$3,[3]DAILY_OUTPUT!$4:$159,97,0)</f>
        <v>55</v>
      </c>
      <c r="E16" s="2">
        <v>30</v>
      </c>
      <c r="F16" s="3">
        <f ca="1">HLOOKUP($B$3-$B$2,'[3]LISC &amp; PPT &amp; Oldest orders'!$B$2:$AF$71,33,0)</f>
        <v>85</v>
      </c>
      <c r="G16" s="3">
        <f ca="1">HLOOKUP($B$3,'[3]LISC &amp; PPT &amp; Oldest orders'!$B$2:$AF$71,33,0)</f>
        <v>86</v>
      </c>
      <c r="H16" s="2">
        <v>30</v>
      </c>
      <c r="I16" s="3">
        <f ca="1">HLOOKUP($B$3-$B$2,'[3]LISC &amp; PPT &amp; Oldest orders'!$B$2:$AF$71,34,0)</f>
        <v>91</v>
      </c>
      <c r="J16" s="3">
        <f ca="1">HLOOKUP($B$3,'[3]LISC &amp; PPT &amp; Oldest orders'!$B$2:$AF$71,34,0)</f>
        <v>92</v>
      </c>
    </row>
    <row r="17" spans="1:10">
      <c r="A17" s="2" t="s">
        <v>8</v>
      </c>
      <c r="B17" s="11">
        <v>0.5</v>
      </c>
      <c r="C17" s="6">
        <f ca="1">HLOOKUP($B$3-$B$2,[3]DAILY_OUTPUT!$4:$159,93,0)</f>
        <v>3.8</v>
      </c>
      <c r="D17" s="6">
        <f ca="1">HLOOKUP($B$3,[3]DAILY_OUTPUT!$4:$159,93,0)</f>
        <v>3.9</v>
      </c>
      <c r="E17" s="11">
        <v>0.5</v>
      </c>
      <c r="F17" s="6">
        <f ca="1">HLOOKUP($B$3-$B$2,'[3]LISC &amp; PPT &amp; Oldest orders'!$B$2:$AF$71,56,0)</f>
        <v>1.1000000000000001</v>
      </c>
      <c r="G17" s="17">
        <f ca="1">HLOOKUP($B$3,'[3]LISC &amp; PPT &amp; Oldest orders'!$B$2:$AF$71,56,0)</f>
        <v>1.2</v>
      </c>
      <c r="H17" s="11">
        <v>0.5</v>
      </c>
      <c r="I17" s="6">
        <f ca="1">HLOOKUP($B$3-$B$2,'[3]LISC &amp; PPT &amp; Oldest orders'!$B$2:$AF$71,57,0)</f>
        <v>1.6</v>
      </c>
      <c r="J17" s="17">
        <f ca="1">HLOOKUP($B$3,'[3]LISC &amp; PPT &amp; Oldest orders'!$B$2:$AF$71,57,0)</f>
        <v>1.7</v>
      </c>
    </row>
    <row r="18" spans="1:10">
      <c r="A18" s="2" t="s">
        <v>9</v>
      </c>
      <c r="B18" s="2">
        <v>30</v>
      </c>
      <c r="C18" s="14">
        <f ca="1">HLOOKUP($B$3-$B$2,[3]DAILY_OUTPUT!$4:$159,95,0)</f>
        <v>339</v>
      </c>
      <c r="D18" s="14">
        <f ca="1">HLOOKUP($B$3,[3]DAILY_OUTPUT!$4:$159,95,0)</f>
        <v>347</v>
      </c>
      <c r="E18" s="2">
        <v>30</v>
      </c>
      <c r="F18" s="14">
        <f ca="1">HLOOKUP($B$3-$B$2,'[3]LISC &amp; PPT &amp; Oldest orders'!$B$2:$AF$71,46,0)</f>
        <v>560</v>
      </c>
      <c r="G18" s="14">
        <f ca="1">HLOOKUP($B$3,'[3]LISC &amp; PPT &amp; Oldest orders'!$B$2:$AF$71,46,0)</f>
        <v>586</v>
      </c>
      <c r="H18" s="2">
        <v>585</v>
      </c>
      <c r="I18" s="14">
        <f ca="1">HLOOKUP($B$3-$B$2,'[3]LISC &amp; PPT &amp; Oldest orders'!$B$2:$AF$71,47,0)</f>
        <v>1989</v>
      </c>
      <c r="J18" s="14">
        <f ca="1">HLOOKUP($B$3,'[3]LISC &amp; PPT &amp; Oldest orders'!$B$2:$AF$71,47,0)</f>
        <v>1973</v>
      </c>
    </row>
  </sheetData>
  <conditionalFormatting sqref="C6">
    <cfRule type="cellIs" dxfId="143" priority="151" operator="lessThan">
      <formula>B6</formula>
    </cfRule>
    <cfRule type="cellIs" dxfId="142" priority="152" operator="greaterThanOrEqual">
      <formula>B6</formula>
    </cfRule>
  </conditionalFormatting>
  <conditionalFormatting sqref="D6">
    <cfRule type="cellIs" dxfId="141" priority="149" operator="lessThan">
      <formula>B6</formula>
    </cfRule>
    <cfRule type="cellIs" dxfId="140" priority="150" operator="greaterThanOrEqual">
      <formula>B6</formula>
    </cfRule>
  </conditionalFormatting>
  <conditionalFormatting sqref="F6">
    <cfRule type="cellIs" dxfId="139" priority="147" operator="lessThan">
      <formula>E6</formula>
    </cfRule>
    <cfRule type="cellIs" dxfId="138" priority="148" operator="greaterThanOrEqual">
      <formula>E6</formula>
    </cfRule>
  </conditionalFormatting>
  <conditionalFormatting sqref="G6">
    <cfRule type="cellIs" dxfId="137" priority="145" operator="lessThan">
      <formula>E6</formula>
    </cfRule>
    <cfRule type="cellIs" dxfId="136" priority="146" operator="greaterThanOrEqual">
      <formula>E6</formula>
    </cfRule>
  </conditionalFormatting>
  <conditionalFormatting sqref="I6">
    <cfRule type="cellIs" dxfId="135" priority="143" operator="lessThan">
      <formula>H6</formula>
    </cfRule>
    <cfRule type="cellIs" dxfId="134" priority="144" operator="greaterThanOrEqual">
      <formula>H6</formula>
    </cfRule>
  </conditionalFormatting>
  <conditionalFormatting sqref="J6">
    <cfRule type="cellIs" dxfId="133" priority="141" operator="lessThan">
      <formula>H6</formula>
    </cfRule>
    <cfRule type="cellIs" dxfId="132" priority="142" operator="greaterThanOrEqual">
      <formula>H6</formula>
    </cfRule>
  </conditionalFormatting>
  <conditionalFormatting sqref="L6">
    <cfRule type="cellIs" dxfId="131" priority="139" operator="lessThan">
      <formula>K6</formula>
    </cfRule>
    <cfRule type="cellIs" dxfId="130" priority="140" operator="greaterThanOrEqual">
      <formula>K6</formula>
    </cfRule>
  </conditionalFormatting>
  <conditionalFormatting sqref="M6">
    <cfRule type="cellIs" dxfId="129" priority="137" operator="lessThan">
      <formula>K6</formula>
    </cfRule>
    <cfRule type="cellIs" dxfId="128" priority="138" operator="greaterThanOrEqual">
      <formula>K6</formula>
    </cfRule>
  </conditionalFormatting>
  <conditionalFormatting sqref="C7">
    <cfRule type="cellIs" dxfId="127" priority="135" operator="greaterThan">
      <formula>B7</formula>
    </cfRule>
    <cfRule type="cellIs" dxfId="126" priority="136" operator="lessThanOrEqual">
      <formula>B7</formula>
    </cfRule>
  </conditionalFormatting>
  <conditionalFormatting sqref="D7">
    <cfRule type="cellIs" dxfId="125" priority="133" operator="greaterThan">
      <formula>B7</formula>
    </cfRule>
    <cfRule type="cellIs" dxfId="124" priority="134" operator="lessThanOrEqual">
      <formula>B7</formula>
    </cfRule>
  </conditionalFormatting>
  <conditionalFormatting sqref="C8:C9">
    <cfRule type="cellIs" dxfId="123" priority="131" operator="greaterThan">
      <formula>B8</formula>
    </cfRule>
    <cfRule type="cellIs" dxfId="122" priority="132" operator="lessThanOrEqual">
      <formula>B8</formula>
    </cfRule>
  </conditionalFormatting>
  <conditionalFormatting sqref="D8:D9">
    <cfRule type="cellIs" dxfId="121" priority="129" operator="greaterThan">
      <formula>B8</formula>
    </cfRule>
    <cfRule type="cellIs" dxfId="120" priority="130" operator="lessThanOrEqual">
      <formula>B8</formula>
    </cfRule>
  </conditionalFormatting>
  <conditionalFormatting sqref="F7:F9">
    <cfRule type="cellIs" dxfId="119" priority="127" operator="greaterThan">
      <formula>E7</formula>
    </cfRule>
    <cfRule type="cellIs" dxfId="118" priority="128" operator="lessThanOrEqual">
      <formula>E7</formula>
    </cfRule>
  </conditionalFormatting>
  <conditionalFormatting sqref="G7:G9">
    <cfRule type="cellIs" dxfId="117" priority="125" operator="greaterThan">
      <formula>E7</formula>
    </cfRule>
    <cfRule type="cellIs" dxfId="116" priority="126" operator="lessThanOrEqual">
      <formula>E7</formula>
    </cfRule>
  </conditionalFormatting>
  <conditionalFormatting sqref="I7:I9">
    <cfRule type="cellIs" dxfId="115" priority="123" operator="greaterThan">
      <formula>H7</formula>
    </cfRule>
    <cfRule type="cellIs" dxfId="114" priority="124" operator="lessThanOrEqual">
      <formula>H7</formula>
    </cfRule>
  </conditionalFormatting>
  <conditionalFormatting sqref="J7:J9">
    <cfRule type="cellIs" dxfId="113" priority="121" operator="greaterThan">
      <formula>H7</formula>
    </cfRule>
    <cfRule type="cellIs" dxfId="112" priority="122" operator="lessThanOrEqual">
      <formula>H7</formula>
    </cfRule>
  </conditionalFormatting>
  <conditionalFormatting sqref="L7:L9">
    <cfRule type="cellIs" dxfId="111" priority="119" operator="greaterThan">
      <formula>K7</formula>
    </cfRule>
    <cfRule type="cellIs" dxfId="110" priority="120" operator="lessThanOrEqual">
      <formula>K7</formula>
    </cfRule>
  </conditionalFormatting>
  <conditionalFormatting sqref="M7:M9">
    <cfRule type="cellIs" dxfId="109" priority="117" operator="greaterThan">
      <formula>K7</formula>
    </cfRule>
    <cfRule type="cellIs" dxfId="108" priority="118" operator="lessThanOrEqual">
      <formula>K7</formula>
    </cfRule>
  </conditionalFormatting>
  <conditionalFormatting sqref="C10:D10">
    <cfRule type="cellIs" dxfId="107" priority="77" operator="greaterThan">
      <formula>$B$10</formula>
    </cfRule>
    <cfRule type="cellIs" dxfId="106" priority="78" operator="lessThanOrEqual">
      <formula>$B$10</formula>
    </cfRule>
  </conditionalFormatting>
  <conditionalFormatting sqref="F10:G10">
    <cfRule type="cellIs" dxfId="105" priority="75" operator="greaterThan">
      <formula>$E$10</formula>
    </cfRule>
    <cfRule type="cellIs" dxfId="104" priority="76" operator="lessThanOrEqual">
      <formula>$E$10</formula>
    </cfRule>
  </conditionalFormatting>
  <conditionalFormatting sqref="I10:J10">
    <cfRule type="cellIs" dxfId="103" priority="73" operator="greaterThan">
      <formula>$H$10</formula>
    </cfRule>
    <cfRule type="cellIs" dxfId="102" priority="74" operator="lessThanOrEqual">
      <formula>$H$10</formula>
    </cfRule>
  </conditionalFormatting>
  <conditionalFormatting sqref="L10:M10">
    <cfRule type="cellIs" dxfId="101" priority="71" operator="greaterThan">
      <formula>$K$10</formula>
    </cfRule>
    <cfRule type="cellIs" dxfId="100" priority="72" operator="lessThanOrEqual">
      <formula>$K$10</formula>
    </cfRule>
  </conditionalFormatting>
  <conditionalFormatting sqref="C14">
    <cfRule type="cellIs" dxfId="99" priority="57" operator="lessThan">
      <formula>E14</formula>
    </cfRule>
    <cfRule type="cellIs" dxfId="98" priority="58" operator="greaterThanOrEqual">
      <formula>E14</formula>
    </cfRule>
  </conditionalFormatting>
  <conditionalFormatting sqref="D14">
    <cfRule type="cellIs" dxfId="97" priority="55" operator="lessThan">
      <formula>B14</formula>
    </cfRule>
    <cfRule type="cellIs" dxfId="96" priority="56" operator="greaterThanOrEqual">
      <formula>B14</formula>
    </cfRule>
  </conditionalFormatting>
  <conditionalFormatting sqref="C15:C17 F16:F17">
    <cfRule type="cellIs" dxfId="95" priority="53" operator="greaterThan">
      <formula>B15</formula>
    </cfRule>
    <cfRule type="cellIs" dxfId="94" priority="54" operator="lessThanOrEqual">
      <formula>B15</formula>
    </cfRule>
  </conditionalFormatting>
  <conditionalFormatting sqref="D15:D17 G16">
    <cfRule type="cellIs" dxfId="93" priority="51" operator="greaterThan">
      <formula>B15</formula>
    </cfRule>
    <cfRule type="cellIs" dxfId="92" priority="52" operator="lessThanOrEqual">
      <formula>B15</formula>
    </cfRule>
  </conditionalFormatting>
  <conditionalFormatting sqref="G17">
    <cfRule type="cellIs" dxfId="91" priority="43" operator="greaterThan">
      <formula>E17</formula>
    </cfRule>
    <cfRule type="cellIs" dxfId="90" priority="44" operator="lessThanOrEqual">
      <formula>E17</formula>
    </cfRule>
  </conditionalFormatting>
  <conditionalFormatting sqref="C18:D18">
    <cfRule type="cellIs" dxfId="89" priority="41" operator="greaterThan">
      <formula>$B$18</formula>
    </cfRule>
    <cfRule type="cellIs" dxfId="88" priority="42" operator="lessThanOrEqual">
      <formula>$B$10</formula>
    </cfRule>
  </conditionalFormatting>
  <conditionalFormatting sqref="F18:G18">
    <cfRule type="cellIs" dxfId="87" priority="39" operator="greaterThan">
      <formula>$B$18</formula>
    </cfRule>
    <cfRule type="cellIs" dxfId="86" priority="40" operator="lessThanOrEqual">
      <formula>$B$10</formula>
    </cfRule>
  </conditionalFormatting>
  <conditionalFormatting sqref="F14">
    <cfRule type="cellIs" dxfId="85" priority="37" operator="lessThan">
      <formula>E14</formula>
    </cfRule>
    <cfRule type="cellIs" dxfId="84" priority="38" operator="greaterThanOrEqual">
      <formula>E14</formula>
    </cfRule>
  </conditionalFormatting>
  <conditionalFormatting sqref="G14">
    <cfRule type="cellIs" dxfId="83" priority="35" operator="lessThan">
      <formula>E14</formula>
    </cfRule>
    <cfRule type="cellIs" dxfId="82" priority="36" operator="greaterThanOrEqual">
      <formula>E14</formula>
    </cfRule>
  </conditionalFormatting>
  <conditionalFormatting sqref="F15">
    <cfRule type="cellIs" dxfId="81" priority="31" operator="greaterThan">
      <formula>E15</formula>
    </cfRule>
    <cfRule type="cellIs" dxfId="80" priority="32" operator="lessThanOrEqual">
      <formula>E15</formula>
    </cfRule>
  </conditionalFormatting>
  <conditionalFormatting sqref="G15">
    <cfRule type="cellIs" dxfId="79" priority="27" operator="greaterThan">
      <formula>E15</formula>
    </cfRule>
    <cfRule type="cellIs" dxfId="78" priority="28" operator="lessThanOrEqual">
      <formula>E15</formula>
    </cfRule>
  </conditionalFormatting>
  <conditionalFormatting sqref="I14">
    <cfRule type="cellIs" dxfId="77" priority="25" operator="lessThan">
      <formula>H14</formula>
    </cfRule>
    <cfRule type="cellIs" dxfId="76" priority="26" operator="greaterThanOrEqual">
      <formula>H14</formula>
    </cfRule>
  </conditionalFormatting>
  <conditionalFormatting sqref="I15">
    <cfRule type="cellIs" dxfId="75" priority="23" operator="greaterThan">
      <formula>H15</formula>
    </cfRule>
    <cfRule type="cellIs" dxfId="74" priority="24" operator="lessThanOrEqual">
      <formula>H15</formula>
    </cfRule>
  </conditionalFormatting>
  <conditionalFormatting sqref="I16:I17">
    <cfRule type="cellIs" dxfId="73" priority="21" operator="greaterThan">
      <formula>H16</formula>
    </cfRule>
    <cfRule type="cellIs" dxfId="72" priority="22" operator="lessThanOrEqual">
      <formula>H16</formula>
    </cfRule>
  </conditionalFormatting>
  <conditionalFormatting sqref="I18">
    <cfRule type="cellIs" dxfId="71" priority="19" operator="greaterThan">
      <formula>$B$18</formula>
    </cfRule>
    <cfRule type="cellIs" dxfId="70" priority="20" operator="lessThanOrEqual">
      <formula>$B$10</formula>
    </cfRule>
  </conditionalFormatting>
  <conditionalFormatting sqref="J16">
    <cfRule type="cellIs" dxfId="69" priority="9" operator="greaterThan">
      <formula>H16</formula>
    </cfRule>
    <cfRule type="cellIs" dxfId="68" priority="10" operator="lessThanOrEqual">
      <formula>H16</formula>
    </cfRule>
  </conditionalFormatting>
  <conditionalFormatting sqref="J17">
    <cfRule type="cellIs" dxfId="67" priority="7" operator="greaterThan">
      <formula>H17</formula>
    </cfRule>
    <cfRule type="cellIs" dxfId="66" priority="8" operator="lessThanOrEqual">
      <formula>H17</formula>
    </cfRule>
  </conditionalFormatting>
  <conditionalFormatting sqref="J18">
    <cfRule type="cellIs" dxfId="65" priority="5" operator="greaterThan">
      <formula>$B$18</formula>
    </cfRule>
    <cfRule type="cellIs" dxfId="64" priority="6" operator="lessThanOrEqual">
      <formula>$B$10</formula>
    </cfRule>
  </conditionalFormatting>
  <conditionalFormatting sqref="J14">
    <cfRule type="cellIs" dxfId="63" priority="3" operator="lessThan">
      <formula>H14</formula>
    </cfRule>
    <cfRule type="cellIs" dxfId="62" priority="4" operator="greaterThanOrEqual">
      <formula>H14</formula>
    </cfRule>
  </conditionalFormatting>
  <conditionalFormatting sqref="J15">
    <cfRule type="cellIs" dxfId="61" priority="1" operator="greaterThan">
      <formula>H15</formula>
    </cfRule>
    <cfRule type="cellIs" dxfId="60" priority="2" operator="lessThanOrEqual">
      <formula>H15</formula>
    </cfRule>
  </conditionalFormatting>
  <pageMargins left="0.70866141732283472" right="0.70866141732283472" top="0.74803149606299213" bottom="0.74803149606299213" header="0.31496062992125984" footer="0.31496062992125984"/>
  <pageSetup paperSize="9" scale="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2"/>
  <sheetViews>
    <sheetView view="pageBreakPreview" zoomScale="130" zoomScaleNormal="100" zoomScaleSheetLayoutView="130" workbookViewId="0">
      <selection activeCell="D7" sqref="D7"/>
    </sheetView>
  </sheetViews>
  <sheetFormatPr defaultRowHeight="14"/>
  <cols>
    <col min="1" max="1" width="21" bestFit="1" customWidth="1"/>
    <col min="2" max="2" width="10.5" bestFit="1" customWidth="1"/>
    <col min="3" max="3" width="9.83203125" bestFit="1" customWidth="1"/>
    <col min="4" max="4" width="11.5" bestFit="1" customWidth="1"/>
    <col min="5" max="5" width="9.25" bestFit="1" customWidth="1"/>
    <col min="6" max="6" width="11.5" bestFit="1" customWidth="1"/>
    <col min="7" max="7" width="12.5" bestFit="1" customWidth="1"/>
    <col min="8" max="8" width="7.75" bestFit="1" customWidth="1"/>
    <col min="9" max="9" width="12.5" bestFit="1" customWidth="1"/>
    <col min="10" max="10" width="10.33203125" bestFit="1" customWidth="1"/>
    <col min="11" max="11" width="7.08203125" customWidth="1"/>
    <col min="12" max="12" width="10.33203125" bestFit="1" customWidth="1"/>
    <col min="13" max="13" width="9.33203125" bestFit="1" customWidth="1"/>
    <col min="15" max="15" width="9.83203125" bestFit="1" customWidth="1"/>
  </cols>
  <sheetData>
    <row r="2" spans="1:16">
      <c r="A2" s="2" t="s">
        <v>12</v>
      </c>
      <c r="B2" s="4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6">
      <c r="A3" s="2" t="s">
        <v>10</v>
      </c>
      <c r="B3" s="13">
        <f ca="1">TODAY()</f>
        <v>43006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6">
      <c r="A4" s="8"/>
      <c r="B4" s="12" t="s">
        <v>0</v>
      </c>
      <c r="C4" s="9" t="s">
        <v>11</v>
      </c>
      <c r="D4" s="9" t="s">
        <v>10</v>
      </c>
      <c r="E4" s="9" t="s">
        <v>0</v>
      </c>
      <c r="F4" s="9" t="s">
        <v>11</v>
      </c>
      <c r="G4" s="9" t="s">
        <v>10</v>
      </c>
      <c r="H4" s="9" t="s">
        <v>0</v>
      </c>
      <c r="I4" s="9" t="s">
        <v>11</v>
      </c>
      <c r="J4" s="9" t="s">
        <v>10</v>
      </c>
      <c r="K4" s="9" t="s">
        <v>0</v>
      </c>
      <c r="L4" s="9" t="s">
        <v>11</v>
      </c>
      <c r="M4" s="9" t="s">
        <v>10</v>
      </c>
      <c r="N4" s="9" t="s">
        <v>0</v>
      </c>
      <c r="O4" s="9" t="s">
        <v>11</v>
      </c>
      <c r="P4" s="9" t="s">
        <v>10</v>
      </c>
    </row>
    <row r="5" spans="1:16">
      <c r="A5" s="7"/>
      <c r="B5" s="5" t="s">
        <v>1</v>
      </c>
      <c r="C5" s="5" t="s">
        <v>1</v>
      </c>
      <c r="D5" s="5" t="s">
        <v>1</v>
      </c>
      <c r="E5" s="5" t="s">
        <v>2</v>
      </c>
      <c r="F5" s="5" t="s">
        <v>2</v>
      </c>
      <c r="G5" s="5" t="s">
        <v>2</v>
      </c>
      <c r="H5" s="5" t="s">
        <v>3</v>
      </c>
      <c r="I5" s="5" t="s">
        <v>3</v>
      </c>
      <c r="J5" s="5" t="s">
        <v>3</v>
      </c>
      <c r="K5" s="5" t="s">
        <v>4</v>
      </c>
      <c r="L5" s="5" t="s">
        <v>4</v>
      </c>
      <c r="M5" s="5" t="s">
        <v>4</v>
      </c>
      <c r="N5" s="5" t="s">
        <v>13</v>
      </c>
      <c r="O5" s="5" t="s">
        <v>13</v>
      </c>
      <c r="P5" s="5" t="s">
        <v>13</v>
      </c>
    </row>
    <row r="6" spans="1:16">
      <c r="A6" s="2" t="s">
        <v>5</v>
      </c>
      <c r="B6" s="15">
        <v>0.96</v>
      </c>
      <c r="C6" s="1">
        <v>0.93500000000000005</v>
      </c>
      <c r="D6" s="1">
        <v>0.92100000000000004</v>
      </c>
      <c r="E6" s="15">
        <v>0.95099999999999996</v>
      </c>
      <c r="F6" s="1">
        <v>0.95099999999999996</v>
      </c>
      <c r="G6" s="1">
        <v>0.93400000000000005</v>
      </c>
      <c r="H6" s="15">
        <v>0.93</v>
      </c>
      <c r="I6" s="1">
        <v>0.89400000000000002</v>
      </c>
      <c r="J6" s="1">
        <v>0.88500000000000001</v>
      </c>
      <c r="K6" s="15">
        <v>0.90700000000000003</v>
      </c>
      <c r="L6" s="1">
        <v>0.85199999999999998</v>
      </c>
      <c r="M6" s="1">
        <v>0.85899999999999999</v>
      </c>
      <c r="N6" s="15">
        <v>0.95</v>
      </c>
      <c r="O6" s="1">
        <v>0.92700000000000005</v>
      </c>
      <c r="P6" s="1">
        <v>0.89800000000000002</v>
      </c>
    </row>
    <row r="7" spans="1:16">
      <c r="A7" s="2" t="s">
        <v>6</v>
      </c>
      <c r="B7" s="2">
        <v>50</v>
      </c>
      <c r="C7" s="3">
        <v>88</v>
      </c>
      <c r="D7" s="3">
        <v>69</v>
      </c>
      <c r="E7" s="2">
        <v>50</v>
      </c>
      <c r="F7" s="3">
        <v>77</v>
      </c>
      <c r="G7" s="3">
        <v>65</v>
      </c>
      <c r="H7" s="2">
        <v>50</v>
      </c>
      <c r="I7" s="3">
        <v>67</v>
      </c>
      <c r="J7" s="3">
        <v>85</v>
      </c>
      <c r="K7" s="2">
        <v>50</v>
      </c>
      <c r="L7" s="3">
        <v>47</v>
      </c>
      <c r="M7" s="3">
        <v>54</v>
      </c>
      <c r="N7" s="2">
        <v>50</v>
      </c>
      <c r="O7" s="3">
        <v>0</v>
      </c>
      <c r="P7" s="3">
        <v>100</v>
      </c>
    </row>
    <row r="8" spans="1:16">
      <c r="A8" s="2" t="s">
        <v>7</v>
      </c>
      <c r="B8" s="2">
        <v>30</v>
      </c>
      <c r="C8" s="3">
        <v>26</v>
      </c>
      <c r="D8" s="3">
        <v>27</v>
      </c>
      <c r="E8" s="2">
        <v>30</v>
      </c>
      <c r="F8" s="3">
        <v>32</v>
      </c>
      <c r="G8" s="3">
        <v>33</v>
      </c>
      <c r="H8" s="2">
        <v>30</v>
      </c>
      <c r="I8" s="3">
        <v>39</v>
      </c>
      <c r="J8" s="3">
        <v>40</v>
      </c>
      <c r="K8" s="2">
        <v>30</v>
      </c>
      <c r="L8" s="3">
        <v>36</v>
      </c>
      <c r="M8" s="3">
        <v>37</v>
      </c>
      <c r="N8" s="2">
        <v>30</v>
      </c>
      <c r="O8" s="3">
        <v>32</v>
      </c>
      <c r="P8" s="3">
        <v>33</v>
      </c>
    </row>
    <row r="9" spans="1:16">
      <c r="A9" s="2" t="s">
        <v>8</v>
      </c>
      <c r="B9" s="10">
        <v>0.5</v>
      </c>
      <c r="C9" s="6">
        <v>0.7</v>
      </c>
      <c r="D9" s="16">
        <v>0.6</v>
      </c>
      <c r="E9" s="10">
        <v>0.5</v>
      </c>
      <c r="F9" s="6">
        <v>0.7</v>
      </c>
      <c r="G9" s="6">
        <v>0.8</v>
      </c>
      <c r="H9" s="10">
        <v>0.5</v>
      </c>
      <c r="I9" s="6">
        <v>2.5</v>
      </c>
      <c r="J9" s="6">
        <v>2.6</v>
      </c>
      <c r="K9" s="11">
        <v>1</v>
      </c>
      <c r="L9" s="6">
        <v>1.5</v>
      </c>
      <c r="M9" s="6">
        <v>1.6</v>
      </c>
      <c r="N9" s="11">
        <v>0.5</v>
      </c>
      <c r="O9" s="6">
        <v>0.8</v>
      </c>
      <c r="P9" s="6">
        <v>0.5</v>
      </c>
    </row>
    <row r="10" spans="1:16">
      <c r="A10" s="2" t="s">
        <v>9</v>
      </c>
      <c r="B10" s="2">
        <v>180</v>
      </c>
      <c r="C10" s="14">
        <v>247</v>
      </c>
      <c r="D10" s="14">
        <v>207</v>
      </c>
      <c r="E10" s="2">
        <v>180</v>
      </c>
      <c r="F10" s="14">
        <v>232</v>
      </c>
      <c r="G10" s="14">
        <v>226</v>
      </c>
      <c r="H10" s="2">
        <v>130</v>
      </c>
      <c r="I10" s="14">
        <v>192</v>
      </c>
      <c r="J10" s="14">
        <v>205</v>
      </c>
      <c r="K10" s="2">
        <v>35</v>
      </c>
      <c r="L10" s="14">
        <v>71</v>
      </c>
      <c r="M10" s="14">
        <v>79</v>
      </c>
      <c r="N10" s="2">
        <v>20</v>
      </c>
      <c r="O10" s="14">
        <v>31</v>
      </c>
      <c r="P10" s="14">
        <v>21</v>
      </c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conditionalFormatting sqref="C6">
    <cfRule type="cellIs" dxfId="59" priority="101" operator="lessThan">
      <formula>B6</formula>
    </cfRule>
    <cfRule type="cellIs" dxfId="58" priority="102" operator="greaterThanOrEqual">
      <formula>B6</formula>
    </cfRule>
  </conditionalFormatting>
  <conditionalFormatting sqref="D6">
    <cfRule type="cellIs" dxfId="57" priority="99" operator="lessThan">
      <formula>B6</formula>
    </cfRule>
    <cfRule type="cellIs" dxfId="56" priority="100" operator="greaterThanOrEqual">
      <formula>B6</formula>
    </cfRule>
  </conditionalFormatting>
  <conditionalFormatting sqref="F6">
    <cfRule type="cellIs" dxfId="55" priority="97" operator="lessThan">
      <formula>E6</formula>
    </cfRule>
    <cfRule type="cellIs" dxfId="54" priority="98" operator="greaterThanOrEqual">
      <formula>E6</formula>
    </cfRule>
  </conditionalFormatting>
  <conditionalFormatting sqref="G6">
    <cfRule type="cellIs" dxfId="53" priority="95" operator="lessThan">
      <formula>E6</formula>
    </cfRule>
    <cfRule type="cellIs" dxfId="52" priority="96" operator="greaterThanOrEqual">
      <formula>E6</formula>
    </cfRule>
  </conditionalFormatting>
  <conditionalFormatting sqref="I6">
    <cfRule type="cellIs" dxfId="51" priority="93" operator="lessThan">
      <formula>H6</formula>
    </cfRule>
    <cfRule type="cellIs" dxfId="50" priority="94" operator="greaterThanOrEqual">
      <formula>H6</formula>
    </cfRule>
  </conditionalFormatting>
  <conditionalFormatting sqref="J6">
    <cfRule type="cellIs" dxfId="49" priority="91" operator="lessThan">
      <formula>H6</formula>
    </cfRule>
    <cfRule type="cellIs" dxfId="48" priority="92" operator="greaterThanOrEqual">
      <formula>H6</formula>
    </cfRule>
  </conditionalFormatting>
  <conditionalFormatting sqref="L6">
    <cfRule type="cellIs" dxfId="47" priority="89" operator="lessThan">
      <formula>K6</formula>
    </cfRule>
    <cfRule type="cellIs" dxfId="46" priority="90" operator="greaterThanOrEqual">
      <formula>K6</formula>
    </cfRule>
  </conditionalFormatting>
  <conditionalFormatting sqref="M6">
    <cfRule type="cellIs" dxfId="45" priority="87" operator="lessThan">
      <formula>K6</formula>
    </cfRule>
    <cfRule type="cellIs" dxfId="44" priority="88" operator="greaterThanOrEqual">
      <formula>K6</formula>
    </cfRule>
  </conditionalFormatting>
  <conditionalFormatting sqref="C7">
    <cfRule type="cellIs" dxfId="43" priority="85" operator="greaterThan">
      <formula>B7</formula>
    </cfRule>
    <cfRule type="cellIs" dxfId="42" priority="86" operator="lessThanOrEqual">
      <formula>B7</formula>
    </cfRule>
  </conditionalFormatting>
  <conditionalFormatting sqref="D7">
    <cfRule type="cellIs" dxfId="41" priority="83" operator="greaterThan">
      <formula>B7</formula>
    </cfRule>
    <cfRule type="cellIs" dxfId="40" priority="84" operator="lessThanOrEqual">
      <formula>B7</formula>
    </cfRule>
  </conditionalFormatting>
  <conditionalFormatting sqref="C8:C9">
    <cfRule type="cellIs" dxfId="39" priority="81" operator="greaterThan">
      <formula>B8</formula>
    </cfRule>
    <cfRule type="cellIs" dxfId="38" priority="82" operator="lessThanOrEqual">
      <formula>B8</formula>
    </cfRule>
  </conditionalFormatting>
  <conditionalFormatting sqref="D8">
    <cfRule type="cellIs" dxfId="37" priority="79" operator="greaterThan">
      <formula>B8</formula>
    </cfRule>
    <cfRule type="cellIs" dxfId="36" priority="80" operator="lessThanOrEqual">
      <formula>B8</formula>
    </cfRule>
  </conditionalFormatting>
  <conditionalFormatting sqref="F7:F9">
    <cfRule type="cellIs" dxfId="35" priority="77" operator="greaterThan">
      <formula>E7</formula>
    </cfRule>
    <cfRule type="cellIs" dxfId="34" priority="78" operator="lessThanOrEqual">
      <formula>E7</formula>
    </cfRule>
  </conditionalFormatting>
  <conditionalFormatting sqref="G7:G8">
    <cfRule type="cellIs" dxfId="33" priority="75" operator="greaterThan">
      <formula>E7</formula>
    </cfRule>
    <cfRule type="cellIs" dxfId="32" priority="76" operator="lessThanOrEqual">
      <formula>E7</formula>
    </cfRule>
  </conditionalFormatting>
  <conditionalFormatting sqref="I7:I9">
    <cfRule type="cellIs" dxfId="31" priority="73" operator="greaterThan">
      <formula>H7</formula>
    </cfRule>
    <cfRule type="cellIs" dxfId="30" priority="74" operator="lessThanOrEqual">
      <formula>H7</formula>
    </cfRule>
  </conditionalFormatting>
  <conditionalFormatting sqref="J7:J8">
    <cfRule type="cellIs" dxfId="29" priority="71" operator="greaterThan">
      <formula>H7</formula>
    </cfRule>
    <cfRule type="cellIs" dxfId="28" priority="72" operator="lessThanOrEqual">
      <formula>H7</formula>
    </cfRule>
  </conditionalFormatting>
  <conditionalFormatting sqref="L7:L9">
    <cfRule type="cellIs" dxfId="27" priority="69" operator="greaterThan">
      <formula>K7</formula>
    </cfRule>
    <cfRule type="cellIs" dxfId="26" priority="70" operator="lessThanOrEqual">
      <formula>K7</formula>
    </cfRule>
  </conditionalFormatting>
  <conditionalFormatting sqref="M7:M8">
    <cfRule type="cellIs" dxfId="25" priority="67" operator="greaterThan">
      <formula>K7</formula>
    </cfRule>
    <cfRule type="cellIs" dxfId="24" priority="68" operator="lessThanOrEqual">
      <formula>K7</formula>
    </cfRule>
  </conditionalFormatting>
  <conditionalFormatting sqref="O6">
    <cfRule type="cellIs" dxfId="23" priority="49" operator="lessThan">
      <formula>N6</formula>
    </cfRule>
    <cfRule type="cellIs" dxfId="22" priority="50" operator="greaterThanOrEqual">
      <formula>N6</formula>
    </cfRule>
  </conditionalFormatting>
  <conditionalFormatting sqref="P6">
    <cfRule type="cellIs" dxfId="21" priority="47" operator="lessThan">
      <formula>N6</formula>
    </cfRule>
    <cfRule type="cellIs" dxfId="20" priority="48" operator="greaterThanOrEqual">
      <formula>N6</formula>
    </cfRule>
  </conditionalFormatting>
  <conditionalFormatting sqref="O7:O9">
    <cfRule type="cellIs" dxfId="19" priority="45" operator="greaterThan">
      <formula>N7</formula>
    </cfRule>
    <cfRule type="cellIs" dxfId="18" priority="46" operator="lessThanOrEqual">
      <formula>N7</formula>
    </cfRule>
  </conditionalFormatting>
  <conditionalFormatting sqref="P7:P9">
    <cfRule type="cellIs" dxfId="17" priority="43" operator="greaterThan">
      <formula>N7</formula>
    </cfRule>
    <cfRule type="cellIs" dxfId="16" priority="44" operator="lessThanOrEqual">
      <formula>N7</formula>
    </cfRule>
  </conditionalFormatting>
  <conditionalFormatting sqref="C10:D10">
    <cfRule type="cellIs" dxfId="15" priority="35" operator="greaterThan">
      <formula>$B$10</formula>
    </cfRule>
    <cfRule type="cellIs" dxfId="14" priority="36" operator="lessThanOrEqual">
      <formula>$B$10</formula>
    </cfRule>
  </conditionalFormatting>
  <conditionalFormatting sqref="F10:G10">
    <cfRule type="cellIs" dxfId="13" priority="33" operator="greaterThan">
      <formula>$E$10</formula>
    </cfRule>
    <cfRule type="cellIs" dxfId="12" priority="34" operator="lessThanOrEqual">
      <formula>$E$10</formula>
    </cfRule>
  </conditionalFormatting>
  <conditionalFormatting sqref="I10:J10">
    <cfRule type="cellIs" dxfId="11" priority="31" operator="greaterThan">
      <formula>$H$10</formula>
    </cfRule>
    <cfRule type="cellIs" dxfId="10" priority="32" operator="lessThanOrEqual">
      <formula>$H$10</formula>
    </cfRule>
  </conditionalFormatting>
  <conditionalFormatting sqref="L10:M10">
    <cfRule type="cellIs" dxfId="9" priority="29" operator="greaterThan">
      <formula>$K$10</formula>
    </cfRule>
    <cfRule type="cellIs" dxfId="8" priority="30" operator="lessThanOrEqual">
      <formula>$K$10</formula>
    </cfRule>
  </conditionalFormatting>
  <conditionalFormatting sqref="O10:P10">
    <cfRule type="cellIs" dxfId="7" priority="27" operator="greaterThan">
      <formula>$N$10</formula>
    </cfRule>
    <cfRule type="cellIs" dxfId="6" priority="28" operator="lessThanOrEqual">
      <formula>$N$10</formula>
    </cfRule>
  </conditionalFormatting>
  <conditionalFormatting sqref="G9">
    <cfRule type="cellIs" dxfId="5" priority="15" operator="greaterThan">
      <formula>F9</formula>
    </cfRule>
    <cfRule type="cellIs" dxfId="4" priority="16" operator="lessThanOrEqual">
      <formula>F9</formula>
    </cfRule>
  </conditionalFormatting>
  <conditionalFormatting sqref="J9">
    <cfRule type="cellIs" dxfId="3" priority="13" operator="greaterThan">
      <formula>I9</formula>
    </cfRule>
    <cfRule type="cellIs" dxfId="2" priority="14" operator="lessThanOrEqual">
      <formula>I9</formula>
    </cfRule>
  </conditionalFormatting>
  <conditionalFormatting sqref="M9">
    <cfRule type="cellIs" dxfId="1" priority="11" operator="greaterThan">
      <formula>L9</formula>
    </cfRule>
    <cfRule type="cellIs" dxfId="0" priority="12" operator="lessThanOrEqual">
      <formula>L9</formula>
    </cfRule>
  </conditionalFormatting>
  <pageMargins left="0.70866141732283472" right="0.70866141732283472" top="0.74803149606299213" bottom="0.74803149606299213" header="0.31496062992125984" footer="0.31496062992125984"/>
  <pageSetup paperSize="9" scale="1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Arkusz3</vt:lpstr>
      <vt:lpstr>Arkusz3 (2)</vt:lpstr>
      <vt:lpstr>Arkusz3!Obszar_wydruku</vt:lpstr>
      <vt:lpstr>'Arkusz3 (2)'!Obszar_wydruku</vt:lpstr>
    </vt:vector>
  </TitlesOfParts>
  <Company>Parker Hannifin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pg06154</dc:creator>
  <cp:lastModifiedBy>Praktykant IT</cp:lastModifiedBy>
  <cp:lastPrinted>2017-09-22T05:58:44Z</cp:lastPrinted>
  <dcterms:created xsi:type="dcterms:W3CDTF">2014-06-26T12:00:10Z</dcterms:created>
  <dcterms:modified xsi:type="dcterms:W3CDTF">2017-09-28T10:44:16Z</dcterms:modified>
</cp:coreProperties>
</file>