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ilymartin/Desktop/"/>
    </mc:Choice>
  </mc:AlternateContent>
  <xr:revisionPtr revIDLastSave="0" documentId="13_ncr:1_{5E4BF76C-54A7-0948-AEC0-99C5595D12BA}" xr6:coauthVersionLast="45" xr6:coauthVersionMax="45" xr10:uidLastSave="{00000000-0000-0000-0000-000000000000}"/>
  <bookViews>
    <workbookView xWindow="2800" yWindow="580" windowWidth="27640" windowHeight="15780" activeTab="1" xr2:uid="{8F7A5D62-B658-A44A-89ED-E03DE084479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E23" i="2"/>
  <c r="E24" i="2"/>
  <c r="E25" i="2"/>
  <c r="E26" i="2"/>
  <c r="E42" i="2"/>
  <c r="E43" i="2"/>
  <c r="E44" i="2"/>
  <c r="E45" i="2"/>
  <c r="E46" i="2"/>
  <c r="E47" i="2"/>
  <c r="E48" i="2"/>
  <c r="E50" i="2"/>
  <c r="E51" i="2"/>
  <c r="E52" i="2"/>
  <c r="E41" i="2"/>
  <c r="E29" i="2"/>
  <c r="E30" i="2"/>
  <c r="E31" i="2"/>
  <c r="E32" i="2"/>
  <c r="E33" i="2"/>
  <c r="E34" i="2"/>
  <c r="E35" i="2"/>
  <c r="E36" i="2"/>
  <c r="E37" i="2"/>
  <c r="E38" i="2"/>
  <c r="E39" i="2"/>
  <c r="E28" i="2"/>
  <c r="E16" i="2"/>
  <c r="E4" i="2"/>
  <c r="E5" i="2"/>
  <c r="E6" i="2"/>
  <c r="E7" i="2"/>
  <c r="E8" i="2"/>
  <c r="E9" i="2"/>
  <c r="E10" i="2"/>
  <c r="E11" i="2"/>
  <c r="E12" i="2"/>
  <c r="E13" i="2"/>
  <c r="E14" i="2"/>
  <c r="E3" i="2"/>
  <c r="F14" i="2"/>
  <c r="F42" i="2"/>
  <c r="F43" i="2"/>
  <c r="F44" i="2"/>
  <c r="F45" i="2"/>
  <c r="F46" i="2"/>
  <c r="F47" i="2"/>
  <c r="F48" i="2"/>
  <c r="F50" i="2"/>
  <c r="F51" i="2"/>
  <c r="F52" i="2"/>
  <c r="F41" i="2"/>
  <c r="F29" i="2"/>
  <c r="F30" i="2"/>
  <c r="F40" i="2" s="1"/>
  <c r="F31" i="2"/>
  <c r="F32" i="2"/>
  <c r="F33" i="2"/>
  <c r="F34" i="2"/>
  <c r="F35" i="2"/>
  <c r="F36" i="2"/>
  <c r="F37" i="2"/>
  <c r="F38" i="2"/>
  <c r="F39" i="2"/>
  <c r="F28" i="2"/>
  <c r="F17" i="2"/>
  <c r="F18" i="2"/>
  <c r="F19" i="2"/>
  <c r="F20" i="2"/>
  <c r="F21" i="2"/>
  <c r="F22" i="2"/>
  <c r="F23" i="2"/>
  <c r="F24" i="2"/>
  <c r="F25" i="2"/>
  <c r="F26" i="2"/>
  <c r="F16" i="2"/>
  <c r="F4" i="2"/>
  <c r="F5" i="2"/>
  <c r="F6" i="2"/>
  <c r="F7" i="2"/>
  <c r="F8" i="2"/>
  <c r="F9" i="2"/>
  <c r="F10" i="2"/>
  <c r="F11" i="2"/>
  <c r="F12" i="2"/>
  <c r="F13" i="2"/>
  <c r="F3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N3" i="2"/>
  <c r="J3" i="2"/>
  <c r="E27" i="2" l="1"/>
  <c r="F53" i="2"/>
  <c r="F15" i="2"/>
  <c r="E15" i="2"/>
  <c r="E53" i="2"/>
  <c r="E40" i="2"/>
  <c r="F27" i="2" l="1"/>
</calcChain>
</file>

<file path=xl/sharedStrings.xml><?xml version="1.0" encoding="utf-8"?>
<sst xmlns="http://schemas.openxmlformats.org/spreadsheetml/2006/main" count="164" uniqueCount="71">
  <si>
    <t>ITS1-C</t>
  </si>
  <si>
    <t>ITS1-D</t>
  </si>
  <si>
    <t>ITS2-C</t>
  </si>
  <si>
    <t>ITS2-D</t>
  </si>
  <si>
    <t>cp23S-C</t>
  </si>
  <si>
    <t>cp23S-D</t>
  </si>
  <si>
    <t>Hw1-1a</t>
  </si>
  <si>
    <t>Hw1-1b</t>
  </si>
  <si>
    <t>Hw1-1c</t>
  </si>
  <si>
    <t>Hw1-4a</t>
  </si>
  <si>
    <t>Hw1-4b</t>
  </si>
  <si>
    <t>Hw1-4c</t>
  </si>
  <si>
    <t>Hw1-5a</t>
  </si>
  <si>
    <t>Hw1-5b</t>
  </si>
  <si>
    <t>Hw1-5c</t>
  </si>
  <si>
    <t>Hw1-6a</t>
  </si>
  <si>
    <t>Hw1-6b</t>
  </si>
  <si>
    <t>Hw1-6c</t>
  </si>
  <si>
    <t>Hw2-1a</t>
  </si>
  <si>
    <t>Hw2-1b</t>
  </si>
  <si>
    <t>Hw2-1c</t>
  </si>
  <si>
    <t>Hw2-4a</t>
  </si>
  <si>
    <t>Hw2-4b</t>
  </si>
  <si>
    <t>Hw2-4c</t>
  </si>
  <si>
    <t>Hw2-5a</t>
  </si>
  <si>
    <t>Hw2-5b</t>
  </si>
  <si>
    <t>Hw2-5c</t>
  </si>
  <si>
    <t>Hw2-6b</t>
  </si>
  <si>
    <t>Hw2-6c</t>
  </si>
  <si>
    <t>Wt1-1a</t>
  </si>
  <si>
    <t>Wt1-1b</t>
  </si>
  <si>
    <t>Wt1-1c</t>
  </si>
  <si>
    <t>Wt1-4a</t>
  </si>
  <si>
    <t>Wt1-4b</t>
  </si>
  <si>
    <t>Wt1-4c</t>
  </si>
  <si>
    <t>Wt1-5a</t>
  </si>
  <si>
    <t>Wt1-5b</t>
  </si>
  <si>
    <t>Wt1-5c</t>
  </si>
  <si>
    <t>Wt1-6a</t>
  </si>
  <si>
    <t>Wt1-6b</t>
  </si>
  <si>
    <t>Wt1-6c</t>
  </si>
  <si>
    <t>Wt2-1a</t>
  </si>
  <si>
    <t>Wt2-1b</t>
  </si>
  <si>
    <t>Wt2-1c</t>
  </si>
  <si>
    <t>Wt2-4a</t>
  </si>
  <si>
    <t>Wt2-4b</t>
  </si>
  <si>
    <t>Wt2-4c</t>
  </si>
  <si>
    <t>Wt2-5a</t>
  </si>
  <si>
    <t>Wt2-5b</t>
  </si>
  <si>
    <t>Wt2-5c</t>
  </si>
  <si>
    <t>Wt2-6a</t>
  </si>
  <si>
    <t>Wt2-6b</t>
  </si>
  <si>
    <t>Wt2-6c</t>
  </si>
  <si>
    <t>Colony</t>
    <phoneticPr fontId="0"/>
  </si>
  <si>
    <t>Treatment</t>
    <phoneticPr fontId="0"/>
  </si>
  <si>
    <t>ITS 1</t>
  </si>
  <si>
    <t>ITS 2</t>
  </si>
  <si>
    <t>cp 23S</t>
  </si>
  <si>
    <t># D reads</t>
  </si>
  <si>
    <t># C reads</t>
  </si>
  <si>
    <t>Proportion D</t>
  </si>
  <si>
    <t>control</t>
    <phoneticPr fontId="0"/>
  </si>
  <si>
    <t>Proportion C</t>
  </si>
  <si>
    <t>Hw1</t>
  </si>
  <si>
    <t>Hw2</t>
  </si>
  <si>
    <t>Wt1</t>
  </si>
  <si>
    <t>Wt2</t>
  </si>
  <si>
    <t>heat</t>
  </si>
  <si>
    <t>control</t>
  </si>
  <si>
    <t>anti</t>
  </si>
  <si>
    <t>anti x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</si>
</sst>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Helvetica"/>
      <family val="2"/>
    </font>
    <font>
      <sz val="12"/>
      <color indexed="8"/>
      <name val="Helvetic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168" fontId="0" fillId="0" borderId="1" xfId="0" applyNumberFormat="1" applyBorder="1"/>
    <xf numFmtId="0" fontId="0" fillId="0" borderId="1" xfId="0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Border="1"/>
    <xf numFmtId="0" fontId="0" fillId="3" borderId="1" xfId="0" applyFill="1" applyBorder="1"/>
    <xf numFmtId="0" fontId="2" fillId="0" borderId="0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A786-881F-8740-A6C7-965E51156B8D}">
  <dimension ref="A1:G48"/>
  <sheetViews>
    <sheetView workbookViewId="0">
      <selection activeCell="C2" sqref="C2"/>
    </sheetView>
  </sheetViews>
  <sheetFormatPr baseColWidth="10" defaultRowHeight="16" x14ac:dyDescent="0.2"/>
  <cols>
    <col min="1" max="1" width="8.83203125" customWidth="1"/>
  </cols>
  <sheetData>
    <row r="1" spans="1:7" x14ac:dyDescent="0.2">
      <c r="B1" s="2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</row>
    <row r="2" spans="1:7" x14ac:dyDescent="0.2">
      <c r="A2" t="s">
        <v>6</v>
      </c>
      <c r="B2">
        <v>34</v>
      </c>
    </row>
    <row r="3" spans="1:7" x14ac:dyDescent="0.2">
      <c r="A3" t="s">
        <v>7</v>
      </c>
      <c r="B3">
        <v>1</v>
      </c>
    </row>
    <row r="4" spans="1:7" x14ac:dyDescent="0.2">
      <c r="A4" t="s">
        <v>8</v>
      </c>
      <c r="B4">
        <v>19</v>
      </c>
    </row>
    <row r="5" spans="1:7" x14ac:dyDescent="0.2">
      <c r="A5" t="s">
        <v>9</v>
      </c>
      <c r="B5">
        <v>67</v>
      </c>
    </row>
    <row r="6" spans="1:7" x14ac:dyDescent="0.2">
      <c r="A6" t="s">
        <v>10</v>
      </c>
      <c r="B6">
        <v>6</v>
      </c>
    </row>
    <row r="7" spans="1:7" x14ac:dyDescent="0.2">
      <c r="A7" t="s">
        <v>11</v>
      </c>
      <c r="B7">
        <v>6</v>
      </c>
    </row>
    <row r="8" spans="1:7" x14ac:dyDescent="0.2">
      <c r="A8" t="s">
        <v>12</v>
      </c>
      <c r="B8">
        <v>15</v>
      </c>
    </row>
    <row r="9" spans="1:7" x14ac:dyDescent="0.2">
      <c r="A9" t="s">
        <v>13</v>
      </c>
      <c r="B9">
        <v>5</v>
      </c>
    </row>
    <row r="10" spans="1:7" x14ac:dyDescent="0.2">
      <c r="A10" t="s">
        <v>14</v>
      </c>
      <c r="B10">
        <v>13</v>
      </c>
    </row>
    <row r="11" spans="1:7" x14ac:dyDescent="0.2">
      <c r="A11" t="s">
        <v>15</v>
      </c>
      <c r="B11">
        <v>11</v>
      </c>
    </row>
    <row r="12" spans="1:7" x14ac:dyDescent="0.2">
      <c r="A12" t="s">
        <v>16</v>
      </c>
      <c r="B12">
        <v>27</v>
      </c>
    </row>
    <row r="13" spans="1:7" x14ac:dyDescent="0.2">
      <c r="A13" t="s">
        <v>17</v>
      </c>
      <c r="B13">
        <v>102</v>
      </c>
    </row>
    <row r="14" spans="1:7" x14ac:dyDescent="0.2">
      <c r="A14" t="s">
        <v>18</v>
      </c>
      <c r="B14">
        <v>19</v>
      </c>
    </row>
    <row r="15" spans="1:7" x14ac:dyDescent="0.2">
      <c r="A15" t="s">
        <v>19</v>
      </c>
      <c r="B15">
        <v>20</v>
      </c>
    </row>
    <row r="16" spans="1:7" x14ac:dyDescent="0.2">
      <c r="A16" t="s">
        <v>20</v>
      </c>
      <c r="B16">
        <v>10</v>
      </c>
    </row>
    <row r="17" spans="1:2" x14ac:dyDescent="0.2">
      <c r="A17" t="s">
        <v>21</v>
      </c>
      <c r="B17">
        <v>3</v>
      </c>
    </row>
    <row r="18" spans="1:2" x14ac:dyDescent="0.2">
      <c r="A18" t="s">
        <v>22</v>
      </c>
      <c r="B18">
        <v>6</v>
      </c>
    </row>
    <row r="19" spans="1:2" x14ac:dyDescent="0.2">
      <c r="A19" t="s">
        <v>23</v>
      </c>
      <c r="B19">
        <v>1</v>
      </c>
    </row>
    <row r="20" spans="1:2" x14ac:dyDescent="0.2">
      <c r="A20" t="s">
        <v>24</v>
      </c>
      <c r="B20">
        <v>8</v>
      </c>
    </row>
    <row r="21" spans="1:2" x14ac:dyDescent="0.2">
      <c r="A21" t="s">
        <v>25</v>
      </c>
      <c r="B21">
        <v>14</v>
      </c>
    </row>
    <row r="22" spans="1:2" x14ac:dyDescent="0.2">
      <c r="A22" t="s">
        <v>26</v>
      </c>
      <c r="B22">
        <v>10</v>
      </c>
    </row>
    <row r="23" spans="1:2" x14ac:dyDescent="0.2">
      <c r="A23" t="s">
        <v>27</v>
      </c>
      <c r="B23">
        <v>15</v>
      </c>
    </row>
    <row r="24" spans="1:2" x14ac:dyDescent="0.2">
      <c r="A24" t="s">
        <v>28</v>
      </c>
      <c r="B24">
        <v>10</v>
      </c>
    </row>
    <row r="25" spans="1:2" x14ac:dyDescent="0.2">
      <c r="A25" t="s">
        <v>29</v>
      </c>
      <c r="B25">
        <v>2</v>
      </c>
    </row>
    <row r="26" spans="1:2" x14ac:dyDescent="0.2">
      <c r="A26" t="s">
        <v>30</v>
      </c>
      <c r="B26">
        <v>6</v>
      </c>
    </row>
    <row r="27" spans="1:2" x14ac:dyDescent="0.2">
      <c r="A27" t="s">
        <v>31</v>
      </c>
      <c r="B27">
        <v>4</v>
      </c>
    </row>
    <row r="28" spans="1:2" x14ac:dyDescent="0.2">
      <c r="A28" t="s">
        <v>32</v>
      </c>
      <c r="B28">
        <v>1</v>
      </c>
    </row>
    <row r="29" spans="1:2" x14ac:dyDescent="0.2">
      <c r="A29" t="s">
        <v>33</v>
      </c>
      <c r="B29">
        <v>2</v>
      </c>
    </row>
    <row r="30" spans="1:2" x14ac:dyDescent="0.2">
      <c r="A30" t="s">
        <v>34</v>
      </c>
      <c r="B30">
        <v>2</v>
      </c>
    </row>
    <row r="31" spans="1:2" x14ac:dyDescent="0.2">
      <c r="A31" t="s">
        <v>35</v>
      </c>
      <c r="B31">
        <v>2</v>
      </c>
    </row>
    <row r="32" spans="1:2" x14ac:dyDescent="0.2">
      <c r="A32" t="s">
        <v>36</v>
      </c>
      <c r="B32">
        <v>5</v>
      </c>
    </row>
    <row r="33" spans="1:2" x14ac:dyDescent="0.2">
      <c r="A33" t="s">
        <v>37</v>
      </c>
      <c r="B33">
        <v>5</v>
      </c>
    </row>
    <row r="34" spans="1:2" x14ac:dyDescent="0.2">
      <c r="A34" t="s">
        <v>38</v>
      </c>
      <c r="B34">
        <v>4</v>
      </c>
    </row>
    <row r="35" spans="1:2" x14ac:dyDescent="0.2">
      <c r="A35" t="s">
        <v>39</v>
      </c>
      <c r="B35">
        <v>8</v>
      </c>
    </row>
    <row r="36" spans="1:2" x14ac:dyDescent="0.2">
      <c r="A36" t="s">
        <v>40</v>
      </c>
      <c r="B36">
        <v>4</v>
      </c>
    </row>
    <row r="37" spans="1:2" x14ac:dyDescent="0.2">
      <c r="A37" t="s">
        <v>41</v>
      </c>
      <c r="B37">
        <v>10</v>
      </c>
    </row>
    <row r="38" spans="1:2" x14ac:dyDescent="0.2">
      <c r="A38" t="s">
        <v>42</v>
      </c>
      <c r="B38">
        <v>3</v>
      </c>
    </row>
    <row r="39" spans="1:2" x14ac:dyDescent="0.2">
      <c r="A39" t="s">
        <v>43</v>
      </c>
      <c r="B39">
        <v>4</v>
      </c>
    </row>
    <row r="40" spans="1:2" x14ac:dyDescent="0.2">
      <c r="A40" t="s">
        <v>44</v>
      </c>
      <c r="B40">
        <v>58</v>
      </c>
    </row>
    <row r="41" spans="1:2" x14ac:dyDescent="0.2">
      <c r="A41" t="s">
        <v>45</v>
      </c>
      <c r="B41">
        <v>5</v>
      </c>
    </row>
    <row r="42" spans="1:2" x14ac:dyDescent="0.2">
      <c r="A42" t="s">
        <v>46</v>
      </c>
      <c r="B42">
        <v>22</v>
      </c>
    </row>
    <row r="43" spans="1:2" x14ac:dyDescent="0.2">
      <c r="A43" t="s">
        <v>47</v>
      </c>
      <c r="B43">
        <v>3</v>
      </c>
    </row>
    <row r="44" spans="1:2" x14ac:dyDescent="0.2">
      <c r="A44" t="s">
        <v>48</v>
      </c>
      <c r="B44">
        <v>3</v>
      </c>
    </row>
    <row r="45" spans="1:2" x14ac:dyDescent="0.2">
      <c r="A45" t="s">
        <v>49</v>
      </c>
      <c r="B45">
        <v>0</v>
      </c>
    </row>
    <row r="46" spans="1:2" x14ac:dyDescent="0.2">
      <c r="A46" t="s">
        <v>50</v>
      </c>
      <c r="B46">
        <v>3</v>
      </c>
    </row>
    <row r="47" spans="1:2" x14ac:dyDescent="0.2">
      <c r="A47" t="s">
        <v>51</v>
      </c>
      <c r="B47">
        <v>3</v>
      </c>
    </row>
    <row r="48" spans="1:2" x14ac:dyDescent="0.2">
      <c r="A48" t="s">
        <v>52</v>
      </c>
      <c r="B48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4B9D-D3C3-434B-9695-4E5E15E345BD}">
  <dimension ref="A1:R58"/>
  <sheetViews>
    <sheetView tabSelected="1" zoomScale="88" zoomScaleNormal="50" workbookViewId="0">
      <selection activeCell="H11" sqref="H11"/>
    </sheetView>
  </sheetViews>
  <sheetFormatPr baseColWidth="10" defaultRowHeight="16" x14ac:dyDescent="0.2"/>
  <cols>
    <col min="3" max="3" width="10.83203125" customWidth="1"/>
    <col min="4" max="4" width="9.83203125" customWidth="1"/>
    <col min="5" max="6" width="16.33203125" customWidth="1"/>
    <col min="9" max="9" width="18.5" customWidth="1"/>
    <col min="10" max="10" width="17.6640625" customWidth="1"/>
    <col min="13" max="13" width="18.5" customWidth="1"/>
    <col min="14" max="14" width="16" customWidth="1"/>
    <col min="18" max="18" width="9.83203125" customWidth="1"/>
  </cols>
  <sheetData>
    <row r="1" spans="1:18" x14ac:dyDescent="0.2">
      <c r="A1" s="3" t="s">
        <v>53</v>
      </c>
      <c r="B1" s="3" t="s">
        <v>54</v>
      </c>
      <c r="C1" s="4" t="s">
        <v>55</v>
      </c>
      <c r="D1" s="4"/>
      <c r="E1" s="4"/>
      <c r="F1" s="4"/>
      <c r="G1" s="4" t="s">
        <v>56</v>
      </c>
      <c r="H1" s="4"/>
      <c r="I1" s="4"/>
      <c r="J1" s="4"/>
      <c r="K1" s="4" t="s">
        <v>57</v>
      </c>
      <c r="L1" s="4"/>
      <c r="M1" s="4"/>
      <c r="N1" s="4"/>
      <c r="P1" s="12"/>
      <c r="Q1" s="12"/>
      <c r="R1" s="12"/>
    </row>
    <row r="2" spans="1:18" x14ac:dyDescent="0.2">
      <c r="A2" s="3"/>
      <c r="B2" s="3"/>
      <c r="C2" s="5" t="s">
        <v>59</v>
      </c>
      <c r="D2" s="5" t="s">
        <v>58</v>
      </c>
      <c r="E2" s="15" t="s">
        <v>62</v>
      </c>
      <c r="F2" s="15" t="s">
        <v>60</v>
      </c>
      <c r="G2" s="5" t="s">
        <v>59</v>
      </c>
      <c r="H2" s="5" t="s">
        <v>58</v>
      </c>
      <c r="I2" s="5" t="s">
        <v>62</v>
      </c>
      <c r="J2" s="5" t="s">
        <v>60</v>
      </c>
      <c r="K2" s="5" t="s">
        <v>59</v>
      </c>
      <c r="L2" s="5" t="s">
        <v>58</v>
      </c>
      <c r="M2" s="5" t="s">
        <v>62</v>
      </c>
      <c r="N2" s="5" t="s">
        <v>60</v>
      </c>
      <c r="P2" s="14"/>
      <c r="Q2" s="12"/>
      <c r="R2" s="14"/>
    </row>
    <row r="3" spans="1:18" x14ac:dyDescent="0.2">
      <c r="A3" s="10" t="s">
        <v>63</v>
      </c>
      <c r="B3" s="7" t="s">
        <v>70</v>
      </c>
      <c r="C3" s="8">
        <v>34</v>
      </c>
      <c r="D3" s="8">
        <v>57</v>
      </c>
      <c r="E3" s="8">
        <f>C3/(D3+C3)</f>
        <v>0.37362637362637363</v>
      </c>
      <c r="F3" s="8">
        <f>D3/(D3+C3)</f>
        <v>0.62637362637362637</v>
      </c>
      <c r="G3" s="8">
        <v>27</v>
      </c>
      <c r="H3" s="8"/>
      <c r="I3" s="8"/>
      <c r="J3" s="9">
        <f>(G3/261)/((G3/261)+(H3/283))</f>
        <v>1</v>
      </c>
      <c r="K3" s="8">
        <v>66</v>
      </c>
      <c r="L3" s="8">
        <v>0</v>
      </c>
      <c r="M3" s="8"/>
      <c r="N3" s="9">
        <f>(K3/680)/((K3/680)+(L3/620))</f>
        <v>1</v>
      </c>
      <c r="P3" s="12"/>
      <c r="Q3" s="12"/>
      <c r="R3" s="12"/>
    </row>
    <row r="4" spans="1:18" x14ac:dyDescent="0.2">
      <c r="A4" s="10" t="s">
        <v>63</v>
      </c>
      <c r="B4" s="7" t="s">
        <v>70</v>
      </c>
      <c r="C4" s="8">
        <v>1</v>
      </c>
      <c r="D4" s="8">
        <v>4</v>
      </c>
      <c r="E4" s="8">
        <f t="shared" ref="E4:E14" si="0">C4/(D4+C4)</f>
        <v>0.2</v>
      </c>
      <c r="F4" s="8">
        <f t="shared" ref="F4:F13" si="1">D4/(D4+C4)</f>
        <v>0.8</v>
      </c>
      <c r="G4" s="8">
        <v>3</v>
      </c>
      <c r="H4" s="8"/>
      <c r="I4" s="8"/>
      <c r="J4" s="9">
        <f>(G4/261)/((G4/261)+(H4/283))</f>
        <v>1</v>
      </c>
      <c r="K4" s="8">
        <v>41</v>
      </c>
      <c r="L4" s="8">
        <v>0</v>
      </c>
      <c r="M4" s="8"/>
      <c r="N4" s="9">
        <f t="shared" ref="N4:N34" si="2">(K4/680)/((K4/680)+(L4/620))</f>
        <v>1</v>
      </c>
      <c r="P4" s="12"/>
      <c r="Q4" s="12"/>
      <c r="R4" s="12"/>
    </row>
    <row r="5" spans="1:18" x14ac:dyDescent="0.2">
      <c r="A5" s="10" t="s">
        <v>63</v>
      </c>
      <c r="B5" s="7" t="s">
        <v>70</v>
      </c>
      <c r="C5" s="8">
        <v>19</v>
      </c>
      <c r="D5" s="8">
        <v>112</v>
      </c>
      <c r="E5" s="8">
        <f t="shared" si="0"/>
        <v>0.14503816793893129</v>
      </c>
      <c r="F5" s="8">
        <f t="shared" si="1"/>
        <v>0.85496183206106868</v>
      </c>
      <c r="G5" s="8">
        <v>31</v>
      </c>
      <c r="H5" s="8"/>
      <c r="I5" s="8"/>
      <c r="J5" s="9">
        <f>(G5/261)/((G5/261)+(H5/283))</f>
        <v>1</v>
      </c>
      <c r="K5" s="8">
        <v>63</v>
      </c>
      <c r="L5" s="8">
        <v>0</v>
      </c>
      <c r="M5" s="8"/>
      <c r="N5" s="9">
        <f t="shared" si="2"/>
        <v>1</v>
      </c>
      <c r="P5" s="12"/>
      <c r="Q5" s="12"/>
      <c r="R5" s="12"/>
    </row>
    <row r="6" spans="1:18" x14ac:dyDescent="0.2">
      <c r="A6" s="10" t="s">
        <v>63</v>
      </c>
      <c r="B6" s="7" t="s">
        <v>67</v>
      </c>
      <c r="C6" s="8">
        <v>67</v>
      </c>
      <c r="D6" s="8">
        <v>376</v>
      </c>
      <c r="E6" s="8">
        <f t="shared" si="0"/>
        <v>0.15124153498871332</v>
      </c>
      <c r="F6" s="8">
        <f t="shared" si="1"/>
        <v>0.84875846501128671</v>
      </c>
      <c r="G6" s="8">
        <v>64</v>
      </c>
      <c r="H6" s="8"/>
      <c r="I6" s="8"/>
      <c r="J6" s="9">
        <f>(G6/261)/((G6/261)+(H6/283))</f>
        <v>1</v>
      </c>
      <c r="K6" s="8">
        <v>52</v>
      </c>
      <c r="L6" s="8">
        <v>0</v>
      </c>
      <c r="M6" s="8"/>
      <c r="N6" s="9">
        <f t="shared" si="2"/>
        <v>1</v>
      </c>
      <c r="P6" s="12"/>
      <c r="Q6" s="12"/>
      <c r="R6" s="12"/>
    </row>
    <row r="7" spans="1:18" x14ac:dyDescent="0.2">
      <c r="A7" s="10" t="s">
        <v>63</v>
      </c>
      <c r="B7" s="7" t="s">
        <v>67</v>
      </c>
      <c r="C7" s="8">
        <v>6</v>
      </c>
      <c r="D7" s="8">
        <v>5</v>
      </c>
      <c r="E7" s="8">
        <f t="shared" si="0"/>
        <v>0.54545454545454541</v>
      </c>
      <c r="F7" s="8">
        <f t="shared" si="1"/>
        <v>0.45454545454545453</v>
      </c>
      <c r="G7" s="8">
        <v>4</v>
      </c>
      <c r="H7" s="8"/>
      <c r="I7" s="8"/>
      <c r="J7" s="9">
        <f>(G7/261)/((G7/261)+(H7/283))</f>
        <v>1</v>
      </c>
      <c r="K7" s="8">
        <v>66</v>
      </c>
      <c r="L7" s="8">
        <v>1</v>
      </c>
      <c r="M7" s="8"/>
      <c r="N7" s="9">
        <f t="shared" si="2"/>
        <v>0.9836538461538461</v>
      </c>
      <c r="P7" s="12"/>
      <c r="Q7" s="12"/>
      <c r="R7" s="12"/>
    </row>
    <row r="8" spans="1:18" x14ac:dyDescent="0.2">
      <c r="A8" s="10" t="s">
        <v>63</v>
      </c>
      <c r="B8" s="7" t="s">
        <v>67</v>
      </c>
      <c r="C8" s="8">
        <v>6</v>
      </c>
      <c r="D8" s="8">
        <v>2</v>
      </c>
      <c r="E8" s="8">
        <f t="shared" si="0"/>
        <v>0.75</v>
      </c>
      <c r="F8" s="8">
        <f t="shared" si="1"/>
        <v>0.25</v>
      </c>
      <c r="G8" s="8">
        <v>8</v>
      </c>
      <c r="H8" s="8"/>
      <c r="I8" s="8"/>
      <c r="J8" s="9">
        <f>(G8/261)/((G8/261)+(H8/283))</f>
        <v>1</v>
      </c>
      <c r="K8" s="8">
        <v>50</v>
      </c>
      <c r="L8" s="8">
        <v>3</v>
      </c>
      <c r="M8" s="8"/>
      <c r="N8" s="9">
        <f t="shared" si="2"/>
        <v>0.93825665859564167</v>
      </c>
      <c r="P8" s="12"/>
      <c r="Q8" s="12"/>
      <c r="R8" s="12"/>
    </row>
    <row r="9" spans="1:18" x14ac:dyDescent="0.2">
      <c r="A9" s="10" t="s">
        <v>63</v>
      </c>
      <c r="B9" s="7" t="s">
        <v>69</v>
      </c>
      <c r="C9" s="8">
        <v>15</v>
      </c>
      <c r="D9" s="8">
        <v>7</v>
      </c>
      <c r="E9" s="8">
        <f t="shared" si="0"/>
        <v>0.68181818181818177</v>
      </c>
      <c r="F9" s="8">
        <f t="shared" si="1"/>
        <v>0.31818181818181818</v>
      </c>
      <c r="G9" s="8">
        <v>21</v>
      </c>
      <c r="H9" s="8"/>
      <c r="I9" s="8"/>
      <c r="J9" s="9">
        <f>(G9/261)/((G9/261)+(H9/283))</f>
        <v>1</v>
      </c>
      <c r="K9" s="8">
        <v>24</v>
      </c>
      <c r="L9" s="8">
        <v>3</v>
      </c>
      <c r="M9" s="8"/>
      <c r="N9" s="9">
        <f t="shared" si="2"/>
        <v>0.87943262411347523</v>
      </c>
      <c r="P9" s="12"/>
      <c r="Q9" s="12"/>
      <c r="R9" s="12"/>
    </row>
    <row r="10" spans="1:18" x14ac:dyDescent="0.2">
      <c r="A10" s="10" t="s">
        <v>63</v>
      </c>
      <c r="B10" s="7" t="s">
        <v>69</v>
      </c>
      <c r="C10" s="8">
        <v>5</v>
      </c>
      <c r="D10" s="8">
        <v>7</v>
      </c>
      <c r="E10" s="8">
        <f t="shared" si="0"/>
        <v>0.41666666666666669</v>
      </c>
      <c r="F10" s="8">
        <f t="shared" si="1"/>
        <v>0.58333333333333337</v>
      </c>
      <c r="G10" s="8">
        <v>9</v>
      </c>
      <c r="H10" s="8"/>
      <c r="I10" s="8"/>
      <c r="J10" s="9">
        <f>(G10/261)/((G10/261)+(H10/283))</f>
        <v>1</v>
      </c>
      <c r="K10" s="8">
        <v>28</v>
      </c>
      <c r="L10" s="8">
        <v>0</v>
      </c>
      <c r="M10" s="8"/>
      <c r="N10" s="9">
        <f t="shared" si="2"/>
        <v>1</v>
      </c>
      <c r="P10" s="12"/>
      <c r="Q10" s="12"/>
      <c r="R10" s="12"/>
    </row>
    <row r="11" spans="1:18" x14ac:dyDescent="0.2">
      <c r="A11" s="10" t="s">
        <v>63</v>
      </c>
      <c r="B11" s="7" t="s">
        <v>69</v>
      </c>
      <c r="C11" s="8">
        <v>13</v>
      </c>
      <c r="D11" s="8">
        <v>4</v>
      </c>
      <c r="E11" s="8">
        <f t="shared" si="0"/>
        <v>0.76470588235294112</v>
      </c>
      <c r="F11" s="8">
        <f t="shared" si="1"/>
        <v>0.23529411764705882</v>
      </c>
      <c r="G11" s="8">
        <v>6</v>
      </c>
      <c r="H11" s="8"/>
      <c r="I11" s="8"/>
      <c r="J11" s="9">
        <f>(G11/261)/((G11/261)+(H11/283))</f>
        <v>1</v>
      </c>
      <c r="K11" s="8">
        <v>58</v>
      </c>
      <c r="L11" s="8">
        <v>1</v>
      </c>
      <c r="M11" s="8"/>
      <c r="N11" s="9">
        <f t="shared" si="2"/>
        <v>0.98144104803493448</v>
      </c>
      <c r="P11" s="12"/>
      <c r="Q11" s="12"/>
      <c r="R11" s="12"/>
    </row>
    <row r="12" spans="1:18" x14ac:dyDescent="0.2">
      <c r="A12" s="10" t="s">
        <v>63</v>
      </c>
      <c r="B12" s="7" t="s">
        <v>61</v>
      </c>
      <c r="C12" s="8">
        <v>11</v>
      </c>
      <c r="D12" s="8">
        <v>7</v>
      </c>
      <c r="E12" s="8">
        <f t="shared" si="0"/>
        <v>0.61111111111111116</v>
      </c>
      <c r="F12" s="8">
        <f t="shared" si="1"/>
        <v>0.3888888888888889</v>
      </c>
      <c r="G12" s="8">
        <v>13</v>
      </c>
      <c r="H12" s="8"/>
      <c r="I12" s="8"/>
      <c r="J12" s="9">
        <f>(G12/261)/((G12/261)+(H12/283))</f>
        <v>1</v>
      </c>
      <c r="K12" s="8">
        <v>3</v>
      </c>
      <c r="L12" s="8">
        <v>425</v>
      </c>
      <c r="M12" s="8"/>
      <c r="N12" s="9">
        <f t="shared" si="2"/>
        <v>6.3948291274152523E-3</v>
      </c>
      <c r="P12" s="12"/>
      <c r="Q12" s="12"/>
      <c r="R12" s="12"/>
    </row>
    <row r="13" spans="1:18" x14ac:dyDescent="0.2">
      <c r="A13" s="10" t="s">
        <v>63</v>
      </c>
      <c r="B13" s="7" t="s">
        <v>68</v>
      </c>
      <c r="C13" s="8">
        <v>27</v>
      </c>
      <c r="D13" s="8">
        <v>13</v>
      </c>
      <c r="E13" s="8">
        <f t="shared" si="0"/>
        <v>0.67500000000000004</v>
      </c>
      <c r="F13" s="8">
        <f t="shared" si="1"/>
        <v>0.32500000000000001</v>
      </c>
      <c r="G13" s="8">
        <v>23</v>
      </c>
      <c r="H13" s="8"/>
      <c r="I13" s="8"/>
      <c r="J13" s="9">
        <f>(G13/261)/((G13/261)+(H13/283))</f>
        <v>1</v>
      </c>
      <c r="K13" s="8">
        <v>3</v>
      </c>
      <c r="L13" s="8">
        <v>297</v>
      </c>
      <c r="M13" s="8"/>
      <c r="N13" s="9">
        <f t="shared" si="2"/>
        <v>9.1256991463055642E-3</v>
      </c>
      <c r="P13" s="12"/>
      <c r="Q13" s="12"/>
      <c r="R13" s="12"/>
    </row>
    <row r="14" spans="1:18" x14ac:dyDescent="0.2">
      <c r="A14" s="10" t="s">
        <v>63</v>
      </c>
      <c r="B14" s="7" t="s">
        <v>68</v>
      </c>
      <c r="C14" s="8">
        <v>102</v>
      </c>
      <c r="D14" s="8">
        <v>226</v>
      </c>
      <c r="E14" s="8">
        <f t="shared" si="0"/>
        <v>0.31097560975609756</v>
      </c>
      <c r="F14" s="8">
        <f>D14/(D14+C14)</f>
        <v>0.68902439024390238</v>
      </c>
      <c r="G14" s="8">
        <v>353</v>
      </c>
      <c r="H14" s="8"/>
      <c r="I14" s="8"/>
      <c r="J14" s="9">
        <f>(G14/261)/((G14/261)+(H14/283))</f>
        <v>1</v>
      </c>
      <c r="K14" s="8">
        <v>0</v>
      </c>
      <c r="L14" s="8">
        <v>67</v>
      </c>
      <c r="M14" s="8"/>
      <c r="N14" s="9">
        <f t="shared" si="2"/>
        <v>0</v>
      </c>
      <c r="P14" s="12"/>
      <c r="Q14" s="12"/>
      <c r="R14" s="12"/>
    </row>
    <row r="15" spans="1:18" x14ac:dyDescent="0.2">
      <c r="A15" s="10"/>
      <c r="B15" s="7"/>
      <c r="C15" s="8"/>
      <c r="D15" s="8"/>
      <c r="E15" s="10">
        <f>(SUM(E3:E14))/12</f>
        <v>0.46880317280946343</v>
      </c>
      <c r="F15" s="13">
        <f>(SUM(F3:F14))/12</f>
        <v>0.53119682719053651</v>
      </c>
      <c r="G15" s="8">
        <v>22</v>
      </c>
      <c r="H15" s="8"/>
      <c r="I15" s="8"/>
      <c r="J15" s="9"/>
      <c r="K15" s="8"/>
      <c r="L15" s="8"/>
      <c r="M15" s="8"/>
      <c r="N15" s="9"/>
      <c r="P15" s="12"/>
      <c r="Q15" s="12"/>
      <c r="R15" s="12"/>
    </row>
    <row r="16" spans="1:18" x14ac:dyDescent="0.2">
      <c r="A16" s="8" t="s">
        <v>64</v>
      </c>
      <c r="B16" s="7" t="s">
        <v>70</v>
      </c>
      <c r="C16" s="8">
        <v>19</v>
      </c>
      <c r="D16" s="8">
        <v>34</v>
      </c>
      <c r="E16" s="8">
        <f>C16/(D16+C16)</f>
        <v>0.35849056603773582</v>
      </c>
      <c r="F16" s="8">
        <f>D16/(D16+C16)</f>
        <v>0.64150943396226412</v>
      </c>
      <c r="G16" s="8">
        <v>20</v>
      </c>
      <c r="H16" s="8"/>
      <c r="I16" s="8"/>
      <c r="J16" s="9">
        <f>(G16/261)/((G16/261)+(H16/283))</f>
        <v>1</v>
      </c>
      <c r="K16" s="8">
        <v>0</v>
      </c>
      <c r="L16" s="8">
        <v>66</v>
      </c>
      <c r="M16" s="8"/>
      <c r="N16" s="9">
        <f t="shared" si="2"/>
        <v>0</v>
      </c>
      <c r="P16" s="12"/>
      <c r="Q16" s="12"/>
      <c r="R16" s="12"/>
    </row>
    <row r="17" spans="1:18" x14ac:dyDescent="0.2">
      <c r="A17" s="8" t="s">
        <v>64</v>
      </c>
      <c r="B17" s="7" t="s">
        <v>70</v>
      </c>
      <c r="C17" s="8">
        <v>20</v>
      </c>
      <c r="D17" s="8">
        <v>7</v>
      </c>
      <c r="E17" s="8">
        <f t="shared" ref="E17:E26" si="3">C17/(D17+C17)</f>
        <v>0.7407407407407407</v>
      </c>
      <c r="F17" s="8">
        <f t="shared" ref="F17:F26" si="4">D17/(D17+C17)</f>
        <v>0.25925925925925924</v>
      </c>
      <c r="G17" s="8">
        <v>15</v>
      </c>
      <c r="H17" s="8"/>
      <c r="I17" s="8"/>
      <c r="J17" s="9">
        <f>(G17/261)/((G17/261)+(H17/283))</f>
        <v>1</v>
      </c>
      <c r="K17" s="8">
        <v>316</v>
      </c>
      <c r="L17" s="8">
        <v>4</v>
      </c>
      <c r="M17" s="8"/>
      <c r="N17" s="9">
        <f t="shared" si="2"/>
        <v>0.98630688683044698</v>
      </c>
      <c r="P17" s="12"/>
      <c r="Q17" s="12"/>
      <c r="R17" s="12"/>
    </row>
    <row r="18" spans="1:18" x14ac:dyDescent="0.2">
      <c r="A18" s="8" t="s">
        <v>64</v>
      </c>
      <c r="B18" s="7" t="s">
        <v>70</v>
      </c>
      <c r="C18" s="8">
        <v>10</v>
      </c>
      <c r="D18" s="8">
        <v>25</v>
      </c>
      <c r="E18" s="8">
        <f t="shared" si="3"/>
        <v>0.2857142857142857</v>
      </c>
      <c r="F18" s="8">
        <f t="shared" si="4"/>
        <v>0.7142857142857143</v>
      </c>
      <c r="G18" s="8">
        <v>5</v>
      </c>
      <c r="H18" s="8"/>
      <c r="I18" s="8"/>
      <c r="J18" s="9">
        <f>(G18/261)/((G18/261)+(H18/283))</f>
        <v>1</v>
      </c>
      <c r="K18" s="8">
        <v>2</v>
      </c>
      <c r="L18" s="8">
        <v>368</v>
      </c>
      <c r="M18" s="8"/>
      <c r="N18" s="9">
        <f t="shared" si="2"/>
        <v>4.9308096071258153E-3</v>
      </c>
      <c r="P18" s="12"/>
      <c r="Q18" s="12"/>
      <c r="R18" s="12"/>
    </row>
    <row r="19" spans="1:18" x14ac:dyDescent="0.2">
      <c r="A19" s="8" t="s">
        <v>64</v>
      </c>
      <c r="B19" s="7" t="s">
        <v>67</v>
      </c>
      <c r="C19" s="8">
        <v>3</v>
      </c>
      <c r="D19" s="8">
        <v>6</v>
      </c>
      <c r="E19" s="8">
        <f t="shared" si="3"/>
        <v>0.33333333333333331</v>
      </c>
      <c r="F19" s="8">
        <f t="shared" si="4"/>
        <v>0.66666666666666663</v>
      </c>
      <c r="G19" s="8">
        <v>5</v>
      </c>
      <c r="H19" s="8"/>
      <c r="I19" s="8"/>
      <c r="J19" s="9">
        <f>(G19/261)/((G19/261)+(H19/283))</f>
        <v>1</v>
      </c>
      <c r="K19" s="8">
        <v>5</v>
      </c>
      <c r="L19" s="8">
        <v>9</v>
      </c>
      <c r="M19" s="8"/>
      <c r="N19" s="9">
        <f t="shared" si="2"/>
        <v>0.33622559652928413</v>
      </c>
      <c r="P19" s="12"/>
      <c r="Q19" s="12"/>
      <c r="R19" s="12"/>
    </row>
    <row r="20" spans="1:18" x14ac:dyDescent="0.2">
      <c r="A20" s="8" t="s">
        <v>64</v>
      </c>
      <c r="B20" s="7" t="s">
        <v>67</v>
      </c>
      <c r="C20" s="8">
        <v>6</v>
      </c>
      <c r="D20" s="8">
        <v>2</v>
      </c>
      <c r="E20" s="8">
        <f t="shared" si="3"/>
        <v>0.75</v>
      </c>
      <c r="F20" s="8">
        <f t="shared" si="4"/>
        <v>0.25</v>
      </c>
      <c r="G20" s="8">
        <v>2</v>
      </c>
      <c r="H20" s="8"/>
      <c r="I20" s="8"/>
      <c r="J20" s="9">
        <f>(G20/261)/((G20/261)+(H20/283))</f>
        <v>1</v>
      </c>
      <c r="K20" s="8">
        <v>0</v>
      </c>
      <c r="L20" s="8">
        <v>14</v>
      </c>
      <c r="M20" s="8"/>
      <c r="N20" s="9">
        <f t="shared" si="2"/>
        <v>0</v>
      </c>
      <c r="P20" s="12"/>
      <c r="Q20" s="12"/>
      <c r="R20" s="12"/>
    </row>
    <row r="21" spans="1:18" x14ac:dyDescent="0.2">
      <c r="A21" s="8" t="s">
        <v>64</v>
      </c>
      <c r="B21" s="7" t="s">
        <v>67</v>
      </c>
      <c r="C21" s="8">
        <v>1</v>
      </c>
      <c r="D21" s="8">
        <v>0</v>
      </c>
      <c r="E21" s="8">
        <f t="shared" si="3"/>
        <v>1</v>
      </c>
      <c r="F21" s="8">
        <f t="shared" si="4"/>
        <v>0</v>
      </c>
      <c r="G21" s="8">
        <v>15</v>
      </c>
      <c r="H21" s="8"/>
      <c r="I21" s="8"/>
      <c r="J21" s="9">
        <f>(G21/261)/((G21/261)+(H21/283))</f>
        <v>1</v>
      </c>
      <c r="K21" s="8">
        <v>29</v>
      </c>
      <c r="L21" s="8">
        <v>388</v>
      </c>
      <c r="M21" s="8"/>
      <c r="N21" s="9">
        <f t="shared" si="2"/>
        <v>6.3799588389752332E-2</v>
      </c>
      <c r="P21" s="12"/>
      <c r="Q21" s="12"/>
      <c r="R21" s="12"/>
    </row>
    <row r="22" spans="1:18" x14ac:dyDescent="0.2">
      <c r="A22" s="8" t="s">
        <v>64</v>
      </c>
      <c r="B22" s="7" t="s">
        <v>69</v>
      </c>
      <c r="C22" s="8">
        <v>8</v>
      </c>
      <c r="D22" s="8">
        <v>9</v>
      </c>
      <c r="E22" s="8">
        <f t="shared" si="3"/>
        <v>0.47058823529411764</v>
      </c>
      <c r="F22" s="8">
        <f t="shared" si="4"/>
        <v>0.52941176470588236</v>
      </c>
      <c r="G22" s="8">
        <v>7</v>
      </c>
      <c r="H22" s="8"/>
      <c r="I22" s="8"/>
      <c r="J22" s="9">
        <f>(G22/261)/((G22/261)+(H22/283))</f>
        <v>1</v>
      </c>
      <c r="K22" s="8">
        <v>15</v>
      </c>
      <c r="L22" s="8">
        <v>364</v>
      </c>
      <c r="M22" s="8"/>
      <c r="N22" s="9">
        <f t="shared" si="2"/>
        <v>3.6212133011447711E-2</v>
      </c>
      <c r="P22" s="12"/>
      <c r="Q22" s="12"/>
      <c r="R22" s="12"/>
    </row>
    <row r="23" spans="1:18" x14ac:dyDescent="0.2">
      <c r="A23" s="8" t="s">
        <v>64</v>
      </c>
      <c r="B23" s="7" t="s">
        <v>69</v>
      </c>
      <c r="C23" s="8">
        <v>14</v>
      </c>
      <c r="D23" s="8">
        <v>11</v>
      </c>
      <c r="E23" s="8">
        <f t="shared" si="3"/>
        <v>0.56000000000000005</v>
      </c>
      <c r="F23" s="8">
        <f t="shared" si="4"/>
        <v>0.44</v>
      </c>
      <c r="G23" s="8">
        <v>9</v>
      </c>
      <c r="H23" s="8"/>
      <c r="I23" s="8"/>
      <c r="J23" s="9">
        <f>(G23/261)/((G23/261)+(H23/283))</f>
        <v>1</v>
      </c>
      <c r="K23" s="8">
        <v>214</v>
      </c>
      <c r="L23" s="8">
        <v>137</v>
      </c>
      <c r="M23" s="8"/>
      <c r="N23" s="9">
        <f t="shared" si="2"/>
        <v>0.58749557208643288</v>
      </c>
      <c r="P23" s="12"/>
      <c r="Q23" s="12"/>
      <c r="R23" s="12"/>
    </row>
    <row r="24" spans="1:18" x14ac:dyDescent="0.2">
      <c r="A24" s="8" t="s">
        <v>64</v>
      </c>
      <c r="B24" s="7" t="s">
        <v>69</v>
      </c>
      <c r="C24" s="8">
        <v>10</v>
      </c>
      <c r="D24" s="8">
        <v>3</v>
      </c>
      <c r="E24" s="8">
        <f t="shared" si="3"/>
        <v>0.76923076923076927</v>
      </c>
      <c r="F24" s="8">
        <f t="shared" si="4"/>
        <v>0.23076923076923078</v>
      </c>
      <c r="G24" s="8">
        <v>11</v>
      </c>
      <c r="H24" s="8"/>
      <c r="I24" s="8"/>
      <c r="J24" s="9">
        <f>(G24/261)/((G24/261)+(H24/283))</f>
        <v>1</v>
      </c>
      <c r="K24" s="8">
        <v>357</v>
      </c>
      <c r="L24" s="8">
        <v>87</v>
      </c>
      <c r="M24" s="8"/>
      <c r="N24" s="9">
        <f t="shared" si="2"/>
        <v>0.78909090909090918</v>
      </c>
      <c r="P24" s="12"/>
      <c r="Q24" s="12"/>
      <c r="R24" s="12"/>
    </row>
    <row r="25" spans="1:18" x14ac:dyDescent="0.2">
      <c r="A25" s="8" t="s">
        <v>64</v>
      </c>
      <c r="B25" s="7" t="s">
        <v>68</v>
      </c>
      <c r="C25" s="8">
        <v>15</v>
      </c>
      <c r="D25" s="8">
        <v>9</v>
      </c>
      <c r="E25" s="8">
        <f t="shared" si="3"/>
        <v>0.625</v>
      </c>
      <c r="F25" s="8">
        <f t="shared" si="4"/>
        <v>0.375</v>
      </c>
      <c r="G25" s="8">
        <v>10</v>
      </c>
      <c r="H25" s="8"/>
      <c r="I25" s="8"/>
      <c r="J25" s="9">
        <f>(G25/261)/((G25/261)+(H25/283))</f>
        <v>1</v>
      </c>
      <c r="K25" s="8">
        <v>0</v>
      </c>
      <c r="L25" s="8">
        <v>331</v>
      </c>
      <c r="M25" s="8"/>
      <c r="N25" s="9">
        <f t="shared" si="2"/>
        <v>0</v>
      </c>
      <c r="P25" s="12"/>
      <c r="Q25" s="12"/>
      <c r="R25" s="12"/>
    </row>
    <row r="26" spans="1:18" x14ac:dyDescent="0.2">
      <c r="A26" s="8" t="s">
        <v>64</v>
      </c>
      <c r="B26" s="7" t="s">
        <v>68</v>
      </c>
      <c r="C26" s="8">
        <v>10</v>
      </c>
      <c r="D26" s="8">
        <v>5</v>
      </c>
      <c r="E26" s="8">
        <f t="shared" si="3"/>
        <v>0.66666666666666663</v>
      </c>
      <c r="F26" s="8">
        <f t="shared" si="4"/>
        <v>0.33333333333333331</v>
      </c>
      <c r="G26" s="8">
        <v>2</v>
      </c>
      <c r="H26" s="8"/>
      <c r="I26" s="8"/>
      <c r="J26" s="9">
        <f>(G26/261)/((G26/261)+(H26/283))</f>
        <v>1</v>
      </c>
      <c r="K26" s="8">
        <v>3</v>
      </c>
      <c r="L26" s="8">
        <v>25</v>
      </c>
      <c r="M26" s="8"/>
      <c r="N26" s="9">
        <f t="shared" si="2"/>
        <v>9.8621420996818671E-2</v>
      </c>
      <c r="P26" s="12"/>
      <c r="Q26" s="12"/>
      <c r="R26" s="12"/>
    </row>
    <row r="27" spans="1:18" x14ac:dyDescent="0.2">
      <c r="A27" s="8"/>
      <c r="B27" s="7"/>
      <c r="C27" s="8"/>
      <c r="D27" s="8"/>
      <c r="E27" s="13">
        <f>(SUM(E16:E26))/11</f>
        <v>0.59634223609251358</v>
      </c>
      <c r="F27" s="10">
        <f>(SUM(F16:F26))/11</f>
        <v>0.40365776390748637</v>
      </c>
      <c r="G27" s="8">
        <v>7</v>
      </c>
      <c r="H27" s="8"/>
      <c r="I27" s="8"/>
      <c r="J27" s="9"/>
      <c r="K27" s="8"/>
      <c r="L27" s="8"/>
      <c r="M27" s="8"/>
      <c r="N27" s="9"/>
      <c r="P27" s="12"/>
      <c r="Q27" s="12"/>
      <c r="R27" s="12"/>
    </row>
    <row r="28" spans="1:18" x14ac:dyDescent="0.2">
      <c r="A28" s="6" t="s">
        <v>65</v>
      </c>
      <c r="B28" s="7" t="s">
        <v>70</v>
      </c>
      <c r="C28" s="8">
        <v>2</v>
      </c>
      <c r="D28" s="8">
        <v>0</v>
      </c>
      <c r="E28" s="8">
        <f>C28/(D28+C28)</f>
        <v>1</v>
      </c>
      <c r="F28" s="8">
        <f>D28/(D28+C28)</f>
        <v>0</v>
      </c>
      <c r="G28" s="8">
        <v>2</v>
      </c>
      <c r="H28" s="8"/>
      <c r="I28" s="8"/>
      <c r="J28" s="9">
        <f>(G28/261)/((G28/261)+(H28/283))</f>
        <v>1</v>
      </c>
      <c r="K28" s="8">
        <v>0</v>
      </c>
      <c r="L28" s="8">
        <v>33</v>
      </c>
      <c r="M28" s="8"/>
      <c r="N28" s="9">
        <f t="shared" si="2"/>
        <v>0</v>
      </c>
      <c r="P28" s="12"/>
      <c r="Q28" s="12"/>
      <c r="R28" s="12"/>
    </row>
    <row r="29" spans="1:18" x14ac:dyDescent="0.2">
      <c r="A29" s="6" t="s">
        <v>65</v>
      </c>
      <c r="B29" s="7" t="s">
        <v>70</v>
      </c>
      <c r="C29" s="8">
        <v>6</v>
      </c>
      <c r="D29" s="8">
        <v>4</v>
      </c>
      <c r="E29" s="8">
        <f t="shared" ref="E29:E39" si="5">C29/(D29+C29)</f>
        <v>0.6</v>
      </c>
      <c r="F29" s="8">
        <f t="shared" ref="F29:F39" si="6">D29/(D29+C29)</f>
        <v>0.4</v>
      </c>
      <c r="G29" s="8">
        <v>1</v>
      </c>
      <c r="H29" s="8"/>
      <c r="I29" s="8"/>
      <c r="J29" s="9">
        <f>(G29/261)/((G29/261)+(H29/283))</f>
        <v>1</v>
      </c>
      <c r="K29" s="8">
        <v>4</v>
      </c>
      <c r="L29" s="8">
        <v>60</v>
      </c>
      <c r="M29" s="8"/>
      <c r="N29" s="9">
        <f t="shared" si="2"/>
        <v>5.730129390018484E-2</v>
      </c>
      <c r="P29" s="12"/>
      <c r="Q29" s="12"/>
      <c r="R29" s="12"/>
    </row>
    <row r="30" spans="1:18" x14ac:dyDescent="0.2">
      <c r="A30" s="6" t="s">
        <v>65</v>
      </c>
      <c r="B30" s="7" t="s">
        <v>70</v>
      </c>
      <c r="C30" s="8">
        <v>4</v>
      </c>
      <c r="D30" s="8">
        <v>2</v>
      </c>
      <c r="E30" s="8">
        <f t="shared" si="5"/>
        <v>0.66666666666666663</v>
      </c>
      <c r="F30" s="8">
        <f t="shared" si="6"/>
        <v>0.33333333333333331</v>
      </c>
      <c r="G30" s="8">
        <v>4</v>
      </c>
      <c r="H30" s="8"/>
      <c r="I30" s="8"/>
      <c r="J30" s="9">
        <f>(G30/261)/((G30/261)+(H30/283))</f>
        <v>1</v>
      </c>
      <c r="K30" s="8">
        <v>2</v>
      </c>
      <c r="L30" s="8">
        <v>50</v>
      </c>
      <c r="M30" s="8"/>
      <c r="N30" s="9">
        <f t="shared" si="2"/>
        <v>3.5187287173666287E-2</v>
      </c>
      <c r="P30" s="12"/>
      <c r="Q30" s="12"/>
      <c r="R30" s="12"/>
    </row>
    <row r="31" spans="1:18" x14ac:dyDescent="0.2">
      <c r="A31" s="6" t="s">
        <v>65</v>
      </c>
      <c r="B31" s="7" t="s">
        <v>67</v>
      </c>
      <c r="C31" s="8">
        <v>1</v>
      </c>
      <c r="D31" s="8">
        <v>5</v>
      </c>
      <c r="E31" s="8">
        <f t="shared" si="5"/>
        <v>0.16666666666666666</v>
      </c>
      <c r="F31" s="8">
        <f t="shared" si="6"/>
        <v>0.83333333333333337</v>
      </c>
      <c r="G31" s="8">
        <v>2</v>
      </c>
      <c r="H31" s="8"/>
      <c r="I31" s="8"/>
      <c r="J31" s="9">
        <f>(G31/261)/((G31/261)+(H31/283))</f>
        <v>1</v>
      </c>
      <c r="K31" s="8">
        <v>263</v>
      </c>
      <c r="L31" s="8">
        <v>12</v>
      </c>
      <c r="M31" s="8"/>
      <c r="N31" s="9">
        <f t="shared" si="2"/>
        <v>0.95234201611961222</v>
      </c>
      <c r="P31" s="12"/>
      <c r="Q31" s="12"/>
      <c r="R31" s="12"/>
    </row>
    <row r="32" spans="1:18" x14ac:dyDescent="0.2">
      <c r="A32" s="6" t="s">
        <v>65</v>
      </c>
      <c r="B32" s="7" t="s">
        <v>67</v>
      </c>
      <c r="C32" s="8">
        <v>2</v>
      </c>
      <c r="D32" s="8">
        <v>0</v>
      </c>
      <c r="E32" s="8">
        <f t="shared" si="5"/>
        <v>1</v>
      </c>
      <c r="F32" s="8">
        <f t="shared" si="6"/>
        <v>0</v>
      </c>
      <c r="G32" s="8">
        <v>4</v>
      </c>
      <c r="H32" s="8"/>
      <c r="I32" s="8"/>
      <c r="J32" s="9">
        <f>(G32/261)/((G32/261)+(H32/283))</f>
        <v>1</v>
      </c>
      <c r="K32" s="8">
        <v>271</v>
      </c>
      <c r="L32" s="8">
        <v>15</v>
      </c>
      <c r="M32" s="8"/>
      <c r="N32" s="9">
        <f t="shared" si="2"/>
        <v>0.9427673661766357</v>
      </c>
      <c r="P32" s="12"/>
      <c r="Q32" s="12"/>
      <c r="R32" s="12"/>
    </row>
    <row r="33" spans="1:18" x14ac:dyDescent="0.2">
      <c r="A33" s="6" t="s">
        <v>65</v>
      </c>
      <c r="B33" s="7" t="s">
        <v>67</v>
      </c>
      <c r="C33" s="8">
        <v>2</v>
      </c>
      <c r="D33" s="8">
        <v>3</v>
      </c>
      <c r="E33" s="8">
        <f t="shared" si="5"/>
        <v>0.4</v>
      </c>
      <c r="F33" s="8">
        <f t="shared" si="6"/>
        <v>0.6</v>
      </c>
      <c r="G33" s="8">
        <v>6</v>
      </c>
      <c r="H33" s="8"/>
      <c r="I33" s="8"/>
      <c r="J33" s="9">
        <f>(G33/261)/((G33/261)+(H33/283))</f>
        <v>1</v>
      </c>
      <c r="K33" s="8">
        <v>16</v>
      </c>
      <c r="L33" s="8">
        <v>3</v>
      </c>
      <c r="M33" s="8"/>
      <c r="N33" s="9">
        <f t="shared" si="2"/>
        <v>0.8294314381270903</v>
      </c>
      <c r="P33" s="12"/>
      <c r="Q33" s="12"/>
      <c r="R33" s="12"/>
    </row>
    <row r="34" spans="1:18" x14ac:dyDescent="0.2">
      <c r="A34" s="6" t="s">
        <v>65</v>
      </c>
      <c r="B34" s="7" t="s">
        <v>69</v>
      </c>
      <c r="C34" s="8">
        <v>2</v>
      </c>
      <c r="D34" s="8">
        <v>11</v>
      </c>
      <c r="E34" s="8">
        <f t="shared" si="5"/>
        <v>0.15384615384615385</v>
      </c>
      <c r="F34" s="8">
        <f t="shared" si="6"/>
        <v>0.84615384615384615</v>
      </c>
      <c r="G34" s="8">
        <v>7</v>
      </c>
      <c r="H34" s="8"/>
      <c r="I34" s="8"/>
      <c r="J34" s="9">
        <f>(G34/261)/((G34/261)+(H34/283))</f>
        <v>1</v>
      </c>
      <c r="K34" s="8">
        <v>8</v>
      </c>
      <c r="L34" s="8">
        <v>0</v>
      </c>
      <c r="M34" s="8"/>
      <c r="N34" s="9">
        <f t="shared" si="2"/>
        <v>1</v>
      </c>
      <c r="P34" s="12"/>
      <c r="Q34" s="12"/>
      <c r="R34" s="12"/>
    </row>
    <row r="35" spans="1:18" x14ac:dyDescent="0.2">
      <c r="A35" s="6" t="s">
        <v>65</v>
      </c>
      <c r="B35" s="7" t="s">
        <v>69</v>
      </c>
      <c r="C35" s="8">
        <v>5</v>
      </c>
      <c r="D35" s="8">
        <v>2</v>
      </c>
      <c r="E35" s="8">
        <f t="shared" si="5"/>
        <v>0.7142857142857143</v>
      </c>
      <c r="F35" s="8">
        <f t="shared" si="6"/>
        <v>0.2857142857142857</v>
      </c>
      <c r="G35" s="8">
        <v>12</v>
      </c>
      <c r="H35" s="8"/>
      <c r="I35" s="8"/>
      <c r="J35" s="8"/>
      <c r="K35" s="8"/>
      <c r="L35" s="8"/>
      <c r="M35" s="8"/>
      <c r="N35" s="8"/>
      <c r="P35" s="12"/>
      <c r="Q35" s="12"/>
      <c r="R35" s="12"/>
    </row>
    <row r="36" spans="1:18" x14ac:dyDescent="0.2">
      <c r="A36" s="6" t="s">
        <v>65</v>
      </c>
      <c r="B36" s="7" t="s">
        <v>69</v>
      </c>
      <c r="C36" s="8">
        <v>5</v>
      </c>
      <c r="D36" s="8">
        <v>7</v>
      </c>
      <c r="E36" s="8">
        <f t="shared" si="5"/>
        <v>0.41666666666666669</v>
      </c>
      <c r="F36" s="8">
        <f t="shared" si="6"/>
        <v>0.58333333333333337</v>
      </c>
      <c r="G36" s="8">
        <v>8</v>
      </c>
      <c r="H36" s="8"/>
      <c r="I36" s="8"/>
      <c r="J36" s="8"/>
      <c r="K36" s="8"/>
      <c r="L36" s="8"/>
      <c r="M36" s="8"/>
      <c r="N36" s="8"/>
      <c r="P36" s="12"/>
      <c r="Q36" s="12"/>
      <c r="R36" s="12"/>
    </row>
    <row r="37" spans="1:18" x14ac:dyDescent="0.2">
      <c r="A37" s="6" t="s">
        <v>65</v>
      </c>
      <c r="B37" s="7" t="s">
        <v>61</v>
      </c>
      <c r="C37" s="8">
        <v>4</v>
      </c>
      <c r="D37" s="8">
        <v>7</v>
      </c>
      <c r="E37" s="8">
        <f t="shared" si="5"/>
        <v>0.36363636363636365</v>
      </c>
      <c r="F37" s="8">
        <f t="shared" si="6"/>
        <v>0.63636363636363635</v>
      </c>
      <c r="G37" s="8">
        <v>3</v>
      </c>
      <c r="H37" s="8"/>
      <c r="I37" s="8"/>
      <c r="J37" s="8"/>
      <c r="K37" s="8"/>
      <c r="L37" s="8"/>
      <c r="M37" s="8"/>
      <c r="N37" s="8"/>
      <c r="P37" s="12"/>
      <c r="Q37" s="12"/>
      <c r="R37" s="12"/>
    </row>
    <row r="38" spans="1:18" x14ac:dyDescent="0.2">
      <c r="A38" s="6" t="s">
        <v>65</v>
      </c>
      <c r="B38" s="7" t="s">
        <v>68</v>
      </c>
      <c r="C38" s="8">
        <v>8</v>
      </c>
      <c r="D38" s="8">
        <v>2</v>
      </c>
      <c r="E38" s="8">
        <f t="shared" si="5"/>
        <v>0.8</v>
      </c>
      <c r="F38" s="8">
        <f t="shared" si="6"/>
        <v>0.2</v>
      </c>
      <c r="G38" s="8">
        <v>10</v>
      </c>
      <c r="H38" s="8"/>
      <c r="I38" s="8"/>
      <c r="J38" s="8"/>
      <c r="K38" s="8"/>
      <c r="L38" s="8"/>
      <c r="M38" s="8"/>
      <c r="N38" s="8"/>
      <c r="P38" s="12"/>
      <c r="Q38" s="12"/>
      <c r="R38" s="12"/>
    </row>
    <row r="39" spans="1:18" x14ac:dyDescent="0.2">
      <c r="A39" s="6" t="s">
        <v>65</v>
      </c>
      <c r="B39" s="7" t="s">
        <v>68</v>
      </c>
      <c r="C39" s="8">
        <v>4</v>
      </c>
      <c r="D39" s="8">
        <v>2</v>
      </c>
      <c r="E39" s="8">
        <f t="shared" si="5"/>
        <v>0.66666666666666663</v>
      </c>
      <c r="F39" s="8">
        <f t="shared" si="6"/>
        <v>0.33333333333333331</v>
      </c>
      <c r="G39" s="8">
        <v>3</v>
      </c>
      <c r="H39" s="8"/>
      <c r="I39" s="8"/>
      <c r="J39" s="8"/>
      <c r="K39" s="8"/>
      <c r="L39" s="8"/>
      <c r="M39" s="8"/>
      <c r="N39" s="8"/>
      <c r="P39" s="12"/>
      <c r="Q39" s="12"/>
      <c r="R39" s="12"/>
    </row>
    <row r="40" spans="1:18" x14ac:dyDescent="0.2">
      <c r="A40" s="6"/>
      <c r="B40" s="7"/>
      <c r="C40" s="8"/>
      <c r="D40" s="8"/>
      <c r="E40" s="13">
        <f>(SUM(E28:E39))/12</f>
        <v>0.57903624153624145</v>
      </c>
      <c r="F40" s="10">
        <f>(SUM(F28:F39))/12</f>
        <v>0.4209637584637585</v>
      </c>
      <c r="G40" s="8">
        <v>2</v>
      </c>
      <c r="H40" s="8"/>
      <c r="I40" s="8"/>
      <c r="J40" s="8"/>
      <c r="K40" s="8"/>
      <c r="L40" s="8"/>
      <c r="M40" s="8"/>
      <c r="N40" s="8"/>
      <c r="P40" s="12"/>
      <c r="Q40" s="12"/>
      <c r="R40" s="12"/>
    </row>
    <row r="41" spans="1:18" x14ac:dyDescent="0.2">
      <c r="A41" s="6" t="s">
        <v>66</v>
      </c>
      <c r="B41" s="7" t="s">
        <v>70</v>
      </c>
      <c r="C41" s="8">
        <v>10</v>
      </c>
      <c r="D41" s="8">
        <v>5</v>
      </c>
      <c r="E41" s="8">
        <f>C41/(D41+C41)</f>
        <v>0.66666666666666663</v>
      </c>
      <c r="F41" s="8">
        <f>D41/(D41+C41)</f>
        <v>0.33333333333333331</v>
      </c>
      <c r="G41" s="8">
        <v>59</v>
      </c>
      <c r="H41" s="8"/>
      <c r="I41" s="8"/>
      <c r="J41" s="8"/>
      <c r="K41" s="8"/>
      <c r="L41" s="8"/>
      <c r="M41" s="8"/>
      <c r="N41" s="8"/>
      <c r="P41" s="12"/>
      <c r="Q41" s="12"/>
      <c r="R41" s="12"/>
    </row>
    <row r="42" spans="1:18" x14ac:dyDescent="0.2">
      <c r="A42" s="6" t="s">
        <v>66</v>
      </c>
      <c r="B42" s="7" t="s">
        <v>70</v>
      </c>
      <c r="C42" s="8">
        <v>3</v>
      </c>
      <c r="D42" s="8">
        <v>1</v>
      </c>
      <c r="E42" s="8">
        <f t="shared" ref="E42:E52" si="7">C42/(D42+C42)</f>
        <v>0.75</v>
      </c>
      <c r="F42" s="8">
        <f t="shared" ref="F42:F52" si="8">D42/(D42+C42)</f>
        <v>0.25</v>
      </c>
      <c r="G42" s="8">
        <v>5</v>
      </c>
      <c r="H42" s="8"/>
      <c r="I42" s="8"/>
      <c r="J42" s="8"/>
      <c r="K42" s="8"/>
      <c r="L42" s="8"/>
      <c r="M42" s="8"/>
      <c r="N42" s="8"/>
      <c r="P42" s="12"/>
      <c r="Q42" s="12"/>
      <c r="R42" s="12"/>
    </row>
    <row r="43" spans="1:18" x14ac:dyDescent="0.2">
      <c r="A43" s="6" t="s">
        <v>66</v>
      </c>
      <c r="B43" s="7" t="s">
        <v>70</v>
      </c>
      <c r="C43" s="8">
        <v>4</v>
      </c>
      <c r="D43" s="8">
        <v>3</v>
      </c>
      <c r="E43" s="8">
        <f t="shared" si="7"/>
        <v>0.5714285714285714</v>
      </c>
      <c r="F43" s="8">
        <f t="shared" si="8"/>
        <v>0.42857142857142855</v>
      </c>
      <c r="G43" s="8">
        <v>12</v>
      </c>
      <c r="H43" s="8"/>
      <c r="I43" s="8"/>
      <c r="J43" s="8"/>
      <c r="K43" s="8"/>
      <c r="L43" s="8"/>
      <c r="M43" s="8"/>
      <c r="N43" s="8"/>
      <c r="P43" s="12"/>
      <c r="Q43" s="12"/>
      <c r="R43" s="12"/>
    </row>
    <row r="44" spans="1:18" x14ac:dyDescent="0.2">
      <c r="A44" s="6" t="s">
        <v>66</v>
      </c>
      <c r="B44" s="7" t="s">
        <v>67</v>
      </c>
      <c r="C44" s="8">
        <v>58</v>
      </c>
      <c r="D44" s="8">
        <v>228</v>
      </c>
      <c r="E44" s="8">
        <f t="shared" si="7"/>
        <v>0.20279720279720279</v>
      </c>
      <c r="F44" s="8">
        <f t="shared" si="8"/>
        <v>0.79720279720279719</v>
      </c>
      <c r="G44" s="8">
        <v>3</v>
      </c>
      <c r="H44" s="8"/>
      <c r="I44" s="8"/>
      <c r="J44" s="8"/>
      <c r="K44" s="8"/>
      <c r="L44" s="8"/>
      <c r="M44" s="8"/>
      <c r="N44" s="8"/>
      <c r="P44" s="12"/>
      <c r="Q44" s="12"/>
      <c r="R44" s="12"/>
    </row>
    <row r="45" spans="1:18" x14ac:dyDescent="0.2">
      <c r="A45" s="6" t="s">
        <v>66</v>
      </c>
      <c r="B45" s="7" t="s">
        <v>67</v>
      </c>
      <c r="C45" s="8">
        <v>5</v>
      </c>
      <c r="D45" s="8">
        <v>8</v>
      </c>
      <c r="E45" s="8">
        <f t="shared" si="7"/>
        <v>0.38461538461538464</v>
      </c>
      <c r="F45" s="8">
        <f t="shared" si="8"/>
        <v>0.61538461538461542</v>
      </c>
      <c r="G45" s="8">
        <v>5</v>
      </c>
      <c r="H45" s="8"/>
      <c r="I45" s="8"/>
      <c r="J45" s="8"/>
      <c r="K45" s="8"/>
      <c r="L45" s="8"/>
      <c r="M45" s="8"/>
      <c r="N45" s="8"/>
      <c r="P45" s="12"/>
      <c r="Q45" s="12"/>
      <c r="R45" s="12"/>
    </row>
    <row r="46" spans="1:18" x14ac:dyDescent="0.2">
      <c r="A46" s="6" t="s">
        <v>66</v>
      </c>
      <c r="B46" s="7" t="s">
        <v>67</v>
      </c>
      <c r="C46" s="8">
        <v>22</v>
      </c>
      <c r="D46" s="8">
        <v>10</v>
      </c>
      <c r="E46" s="8">
        <f t="shared" si="7"/>
        <v>0.6875</v>
      </c>
      <c r="F46" s="8">
        <f t="shared" si="8"/>
        <v>0.3125</v>
      </c>
      <c r="G46" s="8">
        <v>0</v>
      </c>
      <c r="H46" s="8"/>
      <c r="I46" s="8"/>
      <c r="J46" s="8"/>
      <c r="K46" s="8"/>
      <c r="L46" s="8"/>
      <c r="M46" s="8"/>
      <c r="N46" s="8"/>
      <c r="P46" s="12"/>
      <c r="Q46" s="12"/>
      <c r="R46" s="12"/>
    </row>
    <row r="47" spans="1:18" x14ac:dyDescent="0.2">
      <c r="A47" s="6" t="s">
        <v>66</v>
      </c>
      <c r="B47" s="7" t="s">
        <v>69</v>
      </c>
      <c r="C47" s="8">
        <v>3</v>
      </c>
      <c r="D47" s="8">
        <v>1</v>
      </c>
      <c r="E47" s="8">
        <f t="shared" si="7"/>
        <v>0.75</v>
      </c>
      <c r="F47" s="8">
        <f t="shared" si="8"/>
        <v>0.25</v>
      </c>
      <c r="G47" s="8">
        <v>1</v>
      </c>
      <c r="H47" s="8"/>
      <c r="I47" s="8"/>
      <c r="J47" s="8"/>
      <c r="K47" s="8"/>
      <c r="L47" s="8"/>
      <c r="M47" s="8"/>
      <c r="N47" s="8"/>
      <c r="P47" s="12"/>
      <c r="Q47" s="12"/>
      <c r="R47" s="12"/>
    </row>
    <row r="48" spans="1:18" x14ac:dyDescent="0.2">
      <c r="A48" s="6" t="s">
        <v>66</v>
      </c>
      <c r="B48" s="7" t="s">
        <v>69</v>
      </c>
      <c r="C48" s="8">
        <v>3</v>
      </c>
      <c r="D48" s="8">
        <v>3</v>
      </c>
      <c r="E48" s="8">
        <f t="shared" si="7"/>
        <v>0.5</v>
      </c>
      <c r="F48" s="8">
        <f t="shared" si="8"/>
        <v>0.5</v>
      </c>
      <c r="G48" s="8">
        <v>7</v>
      </c>
      <c r="H48" s="8"/>
      <c r="I48" s="8"/>
      <c r="J48" s="8"/>
      <c r="K48" s="8"/>
      <c r="L48" s="8"/>
      <c r="M48" s="8"/>
      <c r="N48" s="8"/>
      <c r="P48" s="12"/>
      <c r="Q48" s="12"/>
      <c r="R48" s="12"/>
    </row>
    <row r="49" spans="1:18" x14ac:dyDescent="0.2">
      <c r="A49" s="6" t="s">
        <v>66</v>
      </c>
      <c r="B49" s="7" t="s">
        <v>69</v>
      </c>
      <c r="C49" s="8">
        <v>0</v>
      </c>
      <c r="D49" s="8">
        <v>0</v>
      </c>
      <c r="E49" s="8">
        <v>0</v>
      </c>
      <c r="F49" s="8">
        <v>0</v>
      </c>
      <c r="G49" s="8">
        <v>28</v>
      </c>
      <c r="H49" s="8"/>
      <c r="I49" s="8"/>
      <c r="J49" s="8"/>
      <c r="K49" s="8"/>
      <c r="L49" s="8"/>
      <c r="M49" s="8"/>
      <c r="N49" s="8"/>
      <c r="P49" s="12"/>
      <c r="Q49" s="12"/>
      <c r="R49" s="12"/>
    </row>
    <row r="50" spans="1:18" x14ac:dyDescent="0.2">
      <c r="A50" s="6" t="s">
        <v>66</v>
      </c>
      <c r="B50" s="7" t="s">
        <v>61</v>
      </c>
      <c r="C50" s="8">
        <v>3</v>
      </c>
      <c r="D50" s="8">
        <v>2</v>
      </c>
      <c r="E50" s="8">
        <f t="shared" si="7"/>
        <v>0.6</v>
      </c>
      <c r="F50" s="8">
        <f t="shared" si="8"/>
        <v>0.4</v>
      </c>
      <c r="G50" s="8"/>
      <c r="H50" s="8"/>
      <c r="I50" s="8"/>
      <c r="J50" s="8"/>
      <c r="K50" s="8"/>
      <c r="L50" s="8"/>
      <c r="M50" s="8"/>
      <c r="N50" s="8"/>
      <c r="P50" s="12"/>
      <c r="Q50" s="12"/>
      <c r="R50" s="12"/>
    </row>
    <row r="51" spans="1:18" x14ac:dyDescent="0.2">
      <c r="A51" s="6" t="s">
        <v>66</v>
      </c>
      <c r="B51" s="7" t="s">
        <v>68</v>
      </c>
      <c r="C51" s="8">
        <v>3</v>
      </c>
      <c r="D51" s="8">
        <v>4</v>
      </c>
      <c r="E51" s="8">
        <f t="shared" si="7"/>
        <v>0.42857142857142855</v>
      </c>
      <c r="F51" s="8">
        <f t="shared" si="8"/>
        <v>0.5714285714285714</v>
      </c>
      <c r="G51" s="8"/>
      <c r="H51" s="8"/>
      <c r="I51" s="8"/>
      <c r="J51" s="8"/>
      <c r="K51" s="8"/>
      <c r="L51" s="8"/>
      <c r="M51" s="8"/>
      <c r="N51" s="8"/>
      <c r="P51" s="12"/>
      <c r="Q51" s="12"/>
      <c r="R51" s="12"/>
    </row>
    <row r="52" spans="1:18" x14ac:dyDescent="0.2">
      <c r="A52" s="6" t="s">
        <v>66</v>
      </c>
      <c r="B52" s="7" t="s">
        <v>68</v>
      </c>
      <c r="C52" s="8">
        <v>31</v>
      </c>
      <c r="D52" s="8">
        <v>163</v>
      </c>
      <c r="E52" s="8">
        <f t="shared" si="7"/>
        <v>0.15979381443298968</v>
      </c>
      <c r="F52" s="8">
        <f t="shared" si="8"/>
        <v>0.84020618556701032</v>
      </c>
      <c r="G52" s="8"/>
      <c r="H52" s="8"/>
      <c r="I52" s="8"/>
      <c r="J52" s="8"/>
      <c r="K52" s="8"/>
      <c r="L52" s="8"/>
      <c r="M52" s="8"/>
      <c r="N52" s="8"/>
      <c r="P52" s="12"/>
      <c r="Q52" s="12"/>
      <c r="R52" s="12"/>
    </row>
    <row r="53" spans="1:18" x14ac:dyDescent="0.2">
      <c r="A53" s="11"/>
      <c r="B53" s="12"/>
      <c r="E53" s="13">
        <f>(SUM(E41:E52))/12</f>
        <v>0.47511442237602036</v>
      </c>
      <c r="F53" s="10">
        <f>(SUM(F41:F52))/12</f>
        <v>0.44155224429064632</v>
      </c>
      <c r="P53" s="12"/>
      <c r="Q53" s="12"/>
      <c r="R53" s="12"/>
    </row>
    <row r="54" spans="1:18" x14ac:dyDescent="0.2">
      <c r="A54" s="11"/>
      <c r="B54" s="12"/>
      <c r="P54" s="12"/>
      <c r="Q54" s="12"/>
      <c r="R54" s="12"/>
    </row>
    <row r="55" spans="1:18" x14ac:dyDescent="0.2">
      <c r="A55" s="11"/>
      <c r="B55" s="12"/>
      <c r="P55" s="12"/>
      <c r="Q55" s="12"/>
      <c r="R55" s="12"/>
    </row>
    <row r="56" spans="1:18" x14ac:dyDescent="0.2">
      <c r="A56" s="11"/>
      <c r="B56" s="12"/>
    </row>
    <row r="57" spans="1:18" x14ac:dyDescent="0.2">
      <c r="A57" s="11"/>
      <c r="B57" s="12"/>
    </row>
    <row r="58" spans="1:18" x14ac:dyDescent="0.2">
      <c r="A58" s="11"/>
      <c r="B58" s="12"/>
    </row>
  </sheetData>
  <mergeCells count="5">
    <mergeCell ref="A1:A2"/>
    <mergeCell ref="B1:B2"/>
    <mergeCell ref="C1:F1"/>
    <mergeCell ref="G1:J1"/>
    <mergeCell ref="K1:N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2020-08-03T18:12:43Z</dcterms:created>
  <dcterms:modified xsi:type="dcterms:W3CDTF">2020-08-03T21:26:40Z</dcterms:modified>
</cp:coreProperties>
</file>