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365-my.sharepoint.com/personal/cbingol_tudelft_nl/Documents/Documents/01_PhD/02_Research/Behave2023 - Web Data/"/>
    </mc:Choice>
  </mc:AlternateContent>
  <xr:revisionPtr revIDLastSave="0" documentId="8_{8EF4365F-9C0A-4D7C-B1D7-F94EF6245ECD}" xr6:coauthVersionLast="47" xr6:coauthVersionMax="47" xr10:uidLastSave="{00000000-0000-0000-0000-000000000000}"/>
  <bookViews>
    <workbookView xWindow="-120" yWindow="-120" windowWidth="29040" windowHeight="15840" xr2:uid="{34CC4E96-431A-43C3-8894-79DC1247FF42}"/>
  </bookViews>
  <sheets>
    <sheet name="Sheet1" sheetId="1" r:id="rId1"/>
  </sheets>
  <externalReferences>
    <externalReference r:id="rId2"/>
  </externalReferences>
  <definedNames>
    <definedName name="_xlchart.v1.0" hidden="1">'[1]Syst. Govn.'!$H$4:$I$26</definedName>
    <definedName name="_xlchart.v1.1" hidden="1">'[1]Syst. Govn.'!$J$4:$J$26</definedName>
    <definedName name="_xlchart.v1.2" hidden="1">'[1]Syst. Govn.'!$K$4:$K$26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4" i="1" l="1"/>
  <c r="Z33" i="1"/>
  <c r="Z32" i="1"/>
  <c r="Z31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G29" i="1"/>
  <c r="E29" i="1"/>
  <c r="AA27" i="1"/>
  <c r="Z27" i="1"/>
  <c r="AB27" i="1" s="1"/>
  <c r="AB26" i="1"/>
  <c r="AA26" i="1"/>
  <c r="Z26" i="1"/>
  <c r="AA25" i="1"/>
  <c r="Z25" i="1"/>
  <c r="AB25" i="1" s="1"/>
  <c r="AB24" i="1"/>
  <c r="AA24" i="1"/>
  <c r="Z24" i="1"/>
  <c r="AA23" i="1"/>
  <c r="Z23" i="1"/>
  <c r="AB23" i="1" s="1"/>
  <c r="AA22" i="1"/>
  <c r="Z22" i="1"/>
  <c r="AB22" i="1" s="1"/>
  <c r="AB21" i="1"/>
  <c r="AA21" i="1"/>
  <c r="Z21" i="1"/>
  <c r="AA20" i="1"/>
  <c r="Z20" i="1"/>
  <c r="AB20" i="1" s="1"/>
  <c r="AA19" i="1"/>
  <c r="Z19" i="1"/>
  <c r="AB19" i="1" s="1"/>
  <c r="AB18" i="1"/>
  <c r="AA18" i="1"/>
  <c r="Z18" i="1"/>
  <c r="AA17" i="1"/>
  <c r="Z17" i="1"/>
  <c r="AB17" i="1" s="1"/>
  <c r="AB16" i="1"/>
  <c r="AA16" i="1"/>
  <c r="Z16" i="1"/>
  <c r="AA15" i="1"/>
  <c r="Z15" i="1"/>
  <c r="AB15" i="1" s="1"/>
  <c r="AA14" i="1"/>
  <c r="Z14" i="1"/>
  <c r="AB14" i="1" s="1"/>
  <c r="AB13" i="1"/>
  <c r="AA13" i="1"/>
  <c r="Z13" i="1"/>
  <c r="AA12" i="1"/>
  <c r="Z12" i="1"/>
  <c r="AB12" i="1" s="1"/>
  <c r="AA11" i="1"/>
  <c r="Z11" i="1"/>
  <c r="AB11" i="1" s="1"/>
  <c r="AB10" i="1"/>
  <c r="AA10" i="1"/>
  <c r="Z10" i="1"/>
  <c r="AA9" i="1"/>
  <c r="Z9" i="1"/>
  <c r="AB9" i="1" s="1"/>
  <c r="AB8" i="1"/>
  <c r="AA8" i="1"/>
  <c r="Z8" i="1"/>
  <c r="AA7" i="1"/>
  <c r="Z7" i="1"/>
  <c r="AB7" i="1" s="1"/>
  <c r="AA6" i="1"/>
  <c r="Z6" i="1"/>
  <c r="AB6" i="1" s="1"/>
  <c r="AB5" i="1"/>
  <c r="AA5" i="1"/>
  <c r="Z5" i="1"/>
  <c r="AA4" i="1"/>
  <c r="Z4" i="1"/>
  <c r="AB4" i="1" s="1"/>
  <c r="AA3" i="1"/>
  <c r="Z3" i="1"/>
  <c r="AB3" i="1" s="1"/>
</calcChain>
</file>

<file path=xl/sharedStrings.xml><?xml version="1.0" encoding="utf-8"?>
<sst xmlns="http://schemas.openxmlformats.org/spreadsheetml/2006/main" count="151" uniqueCount="76">
  <si>
    <t>Search Keywords</t>
  </si>
  <si>
    <t>Search Engine</t>
  </si>
  <si>
    <t>Search Date</t>
  </si>
  <si>
    <t>Search URL</t>
  </si>
  <si>
    <t>Notes</t>
  </si>
  <si>
    <t>Search Result</t>
  </si>
  <si>
    <t>Type</t>
  </si>
  <si>
    <t>Language</t>
  </si>
  <si>
    <t>Optional Language</t>
  </si>
  <si>
    <t>Word Count</t>
  </si>
  <si>
    <t>Textual Explaination</t>
  </si>
  <si>
    <t>Illustration</t>
  </si>
  <si>
    <t>Visualization</t>
  </si>
  <si>
    <t>Video Explaination</t>
  </si>
  <si>
    <t>Chatbot</t>
  </si>
  <si>
    <t>Tailored Guidance</t>
  </si>
  <si>
    <t>Step-by-Step Guidance</t>
  </si>
  <si>
    <t>Benefits</t>
  </si>
  <si>
    <t>Financial Info</t>
  </si>
  <si>
    <t>Technology Info</t>
  </si>
  <si>
    <t>Process Info</t>
  </si>
  <si>
    <t>Building Info</t>
  </si>
  <si>
    <t>Previous Experience or Citizen Reviews</t>
  </si>
  <si>
    <t>Target Audience</t>
  </si>
  <si>
    <t>Definitions</t>
  </si>
  <si>
    <t>During PDF printing the access to textual material was limited due to the interactive element in the design, such as expandable element that require mouse click, and those elements have a limitation, only one element can be expanded at once.</t>
  </si>
  <si>
    <t>there maybe english option, yet the subject is on the dutch site.</t>
  </si>
  <si>
    <t>counted as all the selectable text of the webpage counted in Microsoft word</t>
  </si>
  <si>
    <t>is there a mention of the advantages, benefits or the useful outcome of the process</t>
  </si>
  <si>
    <t>when there is an explaination on, how to apply subsidies, costs/loans or information represented with the Eury Currency sign.</t>
  </si>
  <si>
    <t>If there is an explaination of possible technologies that can be used in the renovation</t>
  </si>
  <si>
    <t>if there is information about the process of renovation from organizing to utilization</t>
  </si>
  <si>
    <t>if there is information about existing building information.</t>
  </si>
  <si>
    <t>https://energy.nl/tools/zet-je-vve-op-groen/</t>
  </si>
  <si>
    <t>NPO</t>
  </si>
  <si>
    <t>Dutch</t>
  </si>
  <si>
    <t>For homeowners' association boards and homeowners' association members</t>
  </si>
  <si>
    <t>blog</t>
  </si>
  <si>
    <t>https://kennisinstituutkern.nl/blogs/renovatie/factor-10-renovatie-voor-vves/</t>
  </si>
  <si>
    <t>Various</t>
  </si>
  <si>
    <t>https://energieloketrivierenland.nl/actiepagina/vve-energiebespaarlening/</t>
  </si>
  <si>
    <t>**</t>
  </si>
  <si>
    <t>the video adds a lot of information (from wamtefond)</t>
  </si>
  <si>
    <t>https://klimaatmissienederland.nl/aan-de-slag-vve/</t>
  </si>
  <si>
    <t>https://www.warmtefonds.nl/faq/hoeveel-kan-ik-via-mijn-vve-maximaal-lenen</t>
  </si>
  <si>
    <t>Government</t>
  </si>
  <si>
    <t>*</t>
  </si>
  <si>
    <t xml:space="preserve">expandable </t>
  </si>
  <si>
    <t>https://www.verbeterjehuis.nl/jouw-situatie-koop-huur-verhuur/ik-woon-in-een-koopappartement-met-vve/</t>
  </si>
  <si>
    <t>https://www.amsterdam.nl/wonen-leefomgeving/wonen/verduurzaam-vve/uitgelicht/subsidie-vve'-zuidoost/</t>
  </si>
  <si>
    <t>Municipality</t>
  </si>
  <si>
    <t>https://www.rijksoverheid.nl/onderwerpen/energie-thuis/vraag-en-antwoord/subsidie-isolatie-huis</t>
  </si>
  <si>
    <t>https://www.alphenaandenrijn.nl/Onderwerpen/Duurzaam_Alphen_aan_den_Rijn/Duurzaam_wonen/Verduurzamen_appartement_VvE</t>
  </si>
  <si>
    <t>Short concise, not to the detail,</t>
  </si>
  <si>
    <t>https://www.verenigingvaneigenaren.nl/alles-over-vve/energielabel-vve/</t>
  </si>
  <si>
    <t>https://www.nieuweenergieinlimburg.nl/media/documenten/1571770622-GM_VvE_5_-_Voorbereiden_-_Vraag_maatwerkadvies_aan__1_.pdf</t>
  </si>
  <si>
    <t>https://renkumverduurzaamtsamen.nl/energiebesparing-procesondersteuning-vereniging-van-eigenaren/</t>
  </si>
  <si>
    <t>https://www.wooninfo.nl/nieuws/2021/01/dubbelglas-in-je-koopwoning-wie-gaat-dat-betalen/</t>
  </si>
  <si>
    <t>On lighting</t>
  </si>
  <si>
    <t>https://energieloketleeuwarden.nl/steeds-meer-oog-voor-duurzaamheid/</t>
  </si>
  <si>
    <t>https://www.rvo.nl/sites/default/files/2015/10/Onderzoek%20zeer%20energiezuinige%20renovatiewoningen%20minimaal%20label%20A.pdf</t>
  </si>
  <si>
    <t>Experts</t>
  </si>
  <si>
    <t>https://lvme.nl/wp-content/uploads/2022/10/20221019-Maastrichtse-VME-10-2.pdf</t>
  </si>
  <si>
    <t>https://www.nieuwamsterdamsklimaat.nl/initiatieven/robert-fruinlaan-vve-lid-zet-duurzaamheid-en-samenwerking-met-andere-vves-op-de-agenda</t>
  </si>
  <si>
    <t>https://energieloketzoetermeer.nl/verhalen/vve-in-palenstein-ging-samen-aan-de-slag/</t>
  </si>
  <si>
    <t>https://www.warmtefonds.nl/vve/energiebesparende-maatregelen/zeer-energiezuinig-pakket</t>
  </si>
  <si>
    <t>https://www.eigenhuis.nl/verduurzamen/verduurzamen-financieel/geld-lenen-voor-energiebesparing</t>
  </si>
  <si>
    <t>https://www.rvo.nl/onderwerpen/verduurzamen-woningen/energie-besparen-vve</t>
  </si>
  <si>
    <t>https://www.warmtefonds.nl/vve/energiebesparende-maatregelen/energieprestatieverbetering-bestaande-lift</t>
  </si>
  <si>
    <t>https://energy.nl/tools/zet-je-vve-op-groen/tools/overzicht-van-onderdelen-van-de-renovatie/</t>
  </si>
  <si>
    <t>https://wnr.nu/hoe-gemeente-vve-nog-beter-stimuleert-te-renoveren-masterscriptie/</t>
  </si>
  <si>
    <t>organizational information not clear</t>
  </si>
  <si>
    <t>https://wnr.nu/</t>
  </si>
  <si>
    <t>Totals</t>
  </si>
  <si>
    <t>Homeowners' Association</t>
  </si>
  <si>
    <t>Expert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</si>
</sst>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2010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5" borderId="1" applyNumberFormat="0" applyAlignment="0" applyProtection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5" fillId="6" borderId="0" xfId="0" applyFont="1" applyFill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left" vertical="top" wrapText="1"/>
    </xf>
    <xf numFmtId="0" fontId="7" fillId="6" borderId="10" xfId="0" applyFont="1" applyFill="1" applyBorder="1" applyAlignment="1">
      <alignment horizontal="left" vertical="top" wrapText="1"/>
    </xf>
    <xf numFmtId="0" fontId="7" fillId="6" borderId="11" xfId="0" applyFont="1" applyFill="1" applyBorder="1" applyAlignment="1">
      <alignment horizontal="left" vertical="top" wrapText="1"/>
    </xf>
    <xf numFmtId="0" fontId="7" fillId="6" borderId="12" xfId="0" applyFont="1" applyFill="1" applyBorder="1" applyAlignment="1">
      <alignment horizontal="left" vertical="top" wrapText="1"/>
    </xf>
    <xf numFmtId="0" fontId="7" fillId="6" borderId="13" xfId="0" applyFont="1" applyFill="1" applyBorder="1" applyAlignment="1">
      <alignment horizontal="left" vertical="top" wrapText="1"/>
    </xf>
    <xf numFmtId="0" fontId="7" fillId="6" borderId="14" xfId="0" applyFont="1" applyFill="1" applyBorder="1" applyAlignment="1">
      <alignment horizontal="left" vertical="top" wrapText="1"/>
    </xf>
    <xf numFmtId="0" fontId="7" fillId="6" borderId="15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6" fillId="2" borderId="16" xfId="5" applyFill="1" applyBorder="1"/>
    <xf numFmtId="0" fontId="2" fillId="2" borderId="16" xfId="2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8" fillId="0" borderId="9" xfId="0" applyFont="1" applyBorder="1"/>
    <xf numFmtId="1" fontId="0" fillId="0" borderId="16" xfId="0" applyNumberFormat="1" applyBorder="1"/>
    <xf numFmtId="0" fontId="0" fillId="0" borderId="9" xfId="0" applyBorder="1"/>
    <xf numFmtId="0" fontId="3" fillId="3" borderId="18" xfId="3" applyBorder="1"/>
    <xf numFmtId="0" fontId="2" fillId="2" borderId="0" xfId="2"/>
    <xf numFmtId="0" fontId="6" fillId="4" borderId="16" xfId="5" applyFill="1" applyBorder="1"/>
    <xf numFmtId="0" fontId="0" fillId="0" borderId="21" xfId="0" applyBorder="1"/>
    <xf numFmtId="0" fontId="0" fillId="7" borderId="0" xfId="0" applyFill="1"/>
    <xf numFmtId="0" fontId="0" fillId="7" borderId="22" xfId="0" applyFill="1" applyBorder="1"/>
    <xf numFmtId="0" fontId="0" fillId="7" borderId="23" xfId="0" applyFill="1" applyBorder="1"/>
    <xf numFmtId="0" fontId="0" fillId="7" borderId="15" xfId="0" applyFill="1" applyBorder="1"/>
    <xf numFmtId="0" fontId="0" fillId="7" borderId="0" xfId="0" applyFill="1" applyAlignment="1">
      <alignment wrapText="1"/>
    </xf>
    <xf numFmtId="0" fontId="4" fillId="5" borderId="1" xfId="4"/>
    <xf numFmtId="0" fontId="0" fillId="0" borderId="22" xfId="0" applyBorder="1"/>
    <xf numFmtId="0" fontId="0" fillId="0" borderId="23" xfId="0" applyBorder="1"/>
    <xf numFmtId="0" fontId="0" fillId="0" borderId="15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2" fontId="0" fillId="0" borderId="27" xfId="0" applyNumberFormat="1" applyBorder="1"/>
    <xf numFmtId="10" fontId="0" fillId="0" borderId="28" xfId="0" applyNumberFormat="1" applyBorder="1"/>
    <xf numFmtId="10" fontId="0" fillId="0" borderId="29" xfId="0" applyNumberFormat="1" applyBorder="1"/>
    <xf numFmtId="10" fontId="0" fillId="0" borderId="30" xfId="0" applyNumberFormat="1" applyBorder="1"/>
    <xf numFmtId="10" fontId="0" fillId="0" borderId="0" xfId="0" applyNumberFormat="1"/>
    <xf numFmtId="9" fontId="0" fillId="0" borderId="0" xfId="1" applyFont="1"/>
  </cellXfs>
  <cellStyles count="6">
    <cellStyle name="Bad" xfId="3" builtinId="27"/>
    <cellStyle name="Good" xfId="2" builtinId="26"/>
    <cellStyle name="Hyperlink" xfId="5" builtinId="8"/>
    <cellStyle name="Normal" xfId="0" builtinId="0"/>
    <cellStyle name="Output" xfId="4" builtinId="21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hidden="1" uniqueId="{3B1B8BB3-5D99-4F29-844E-2F607D496FE9}" formatIdx="0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1570444-37BF-4357-BBEC-2AA3C49BF4AF}" formatIdx="1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32302</xdr:colOff>
      <xdr:row>31</xdr:row>
      <xdr:rowOff>26504</xdr:rowOff>
    </xdr:from>
    <xdr:to>
      <xdr:col>19</xdr:col>
      <xdr:colOff>310598</xdr:colOff>
      <xdr:row>45</xdr:row>
      <xdr:rowOff>102704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150D204-D3CE-440F-8911-729815E04D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43002" y="7865579"/>
              <a:ext cx="454549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ud365-my.sharepoint.com/personal/cbingol_tudelft_nl/Documents/Webdata.xlsx" TargetMode="External"/><Relationship Id="rId1" Type="http://schemas.openxmlformats.org/officeDocument/2006/relationships/externalLinkPath" Target="/personal/cbingol_tudelft_nl/Documents/Web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yst. Comm."/>
      <sheetName val="Syst. Govn."/>
      <sheetName val="Systematic"/>
      <sheetName val="Systematic v2"/>
      <sheetName val="Systematic v3"/>
      <sheetName val="Atlas.si"/>
      <sheetName val="Sheet5"/>
      <sheetName val="Sheet1"/>
    </sheetNames>
    <sheetDataSet>
      <sheetData sheetId="0"/>
      <sheetData sheetId="1">
        <row r="4">
          <cell r="H4" t="str">
            <v>NPO</v>
          </cell>
          <cell r="I4" t="str">
            <v>Dutch</v>
          </cell>
          <cell r="J4">
            <v>0</v>
          </cell>
          <cell r="K4">
            <v>1128</v>
          </cell>
        </row>
        <row r="5">
          <cell r="H5" t="str">
            <v>NPO</v>
          </cell>
          <cell r="I5" t="str">
            <v>Dutch</v>
          </cell>
          <cell r="J5">
            <v>0</v>
          </cell>
          <cell r="K5">
            <v>2505</v>
          </cell>
        </row>
        <row r="6">
          <cell r="H6" t="str">
            <v>NPO</v>
          </cell>
          <cell r="I6" t="str">
            <v>Dutch</v>
          </cell>
          <cell r="J6">
            <v>0</v>
          </cell>
          <cell r="K6">
            <v>598</v>
          </cell>
        </row>
        <row r="7">
          <cell r="H7" t="str">
            <v>NPO</v>
          </cell>
          <cell r="I7" t="str">
            <v>Dutch</v>
          </cell>
          <cell r="J7">
            <v>0</v>
          </cell>
          <cell r="K7">
            <v>620</v>
          </cell>
        </row>
        <row r="8">
          <cell r="H8" t="str">
            <v>Government</v>
          </cell>
          <cell r="I8" t="str">
            <v>Dutch</v>
          </cell>
          <cell r="J8">
            <v>0</v>
          </cell>
          <cell r="K8">
            <v>493</v>
          </cell>
        </row>
        <row r="9">
          <cell r="H9" t="str">
            <v>Government</v>
          </cell>
          <cell r="I9" t="str">
            <v>Dutch</v>
          </cell>
          <cell r="J9">
            <v>0</v>
          </cell>
          <cell r="K9">
            <v>949</v>
          </cell>
        </row>
        <row r="10">
          <cell r="H10" t="str">
            <v>Municipality</v>
          </cell>
          <cell r="I10" t="str">
            <v>Dutch</v>
          </cell>
          <cell r="J10">
            <v>0</v>
          </cell>
          <cell r="K10">
            <v>782</v>
          </cell>
        </row>
        <row r="11">
          <cell r="H11" t="str">
            <v>Government</v>
          </cell>
          <cell r="I11" t="str">
            <v>Dutch</v>
          </cell>
          <cell r="J11">
            <v>0</v>
          </cell>
          <cell r="K11">
            <v>437</v>
          </cell>
        </row>
        <row r="12">
          <cell r="H12" t="str">
            <v>Municipality</v>
          </cell>
          <cell r="I12" t="str">
            <v>Dutch</v>
          </cell>
          <cell r="J12">
            <v>0</v>
          </cell>
          <cell r="K12">
            <v>393</v>
          </cell>
        </row>
        <row r="13">
          <cell r="H13" t="str">
            <v>NPO</v>
          </cell>
          <cell r="I13" t="str">
            <v>Dutch</v>
          </cell>
          <cell r="J13">
            <v>0</v>
          </cell>
          <cell r="K13">
            <v>352</v>
          </cell>
        </row>
        <row r="14">
          <cell r="H14" t="str">
            <v>Municipality</v>
          </cell>
          <cell r="I14" t="str">
            <v>Dutch</v>
          </cell>
          <cell r="J14">
            <v>0</v>
          </cell>
          <cell r="K14">
            <v>5372</v>
          </cell>
        </row>
        <row r="15">
          <cell r="H15" t="str">
            <v>Municipality</v>
          </cell>
          <cell r="I15" t="str">
            <v>Dutch</v>
          </cell>
          <cell r="J15">
            <v>0</v>
          </cell>
          <cell r="K15">
            <v>610</v>
          </cell>
        </row>
        <row r="16">
          <cell r="H16" t="str">
            <v>NPO</v>
          </cell>
          <cell r="I16" t="str">
            <v>Dutch</v>
          </cell>
          <cell r="J16">
            <v>0</v>
          </cell>
          <cell r="K16">
            <v>1025</v>
          </cell>
        </row>
        <row r="17">
          <cell r="H17" t="str">
            <v>Municipality</v>
          </cell>
          <cell r="I17" t="str">
            <v>Dutch</v>
          </cell>
          <cell r="J17">
            <v>0</v>
          </cell>
          <cell r="K17">
            <v>502</v>
          </cell>
        </row>
        <row r="18">
          <cell r="H18" t="str">
            <v>Government</v>
          </cell>
          <cell r="I18" t="str">
            <v>Dutch</v>
          </cell>
          <cell r="J18">
            <v>0</v>
          </cell>
          <cell r="K18">
            <v>18182</v>
          </cell>
        </row>
        <row r="19">
          <cell r="H19" t="str">
            <v>Municipality</v>
          </cell>
          <cell r="I19" t="str">
            <v>Dutch</v>
          </cell>
          <cell r="J19">
            <v>0</v>
          </cell>
          <cell r="K19">
            <v>5006</v>
          </cell>
        </row>
        <row r="20">
          <cell r="H20" t="str">
            <v>Municipality</v>
          </cell>
          <cell r="I20" t="str">
            <v>Dutch</v>
          </cell>
          <cell r="J20">
            <v>0</v>
          </cell>
          <cell r="K20">
            <v>351</v>
          </cell>
        </row>
        <row r="21">
          <cell r="H21" t="str">
            <v>NPO</v>
          </cell>
          <cell r="I21" t="str">
            <v>Dutch</v>
          </cell>
          <cell r="J21">
            <v>0</v>
          </cell>
          <cell r="K21">
            <v>786</v>
          </cell>
        </row>
        <row r="22">
          <cell r="H22" t="str">
            <v>Government</v>
          </cell>
          <cell r="I22" t="str">
            <v>Dutch</v>
          </cell>
          <cell r="J22">
            <v>0</v>
          </cell>
          <cell r="K22">
            <v>398</v>
          </cell>
        </row>
        <row r="23">
          <cell r="H23" t="str">
            <v>NPO</v>
          </cell>
          <cell r="I23" t="str">
            <v>Dutch</v>
          </cell>
          <cell r="J23">
            <v>0</v>
          </cell>
          <cell r="K23">
            <v>1733</v>
          </cell>
        </row>
        <row r="24">
          <cell r="H24" t="str">
            <v>Government</v>
          </cell>
          <cell r="I24" t="str">
            <v>Dutch</v>
          </cell>
          <cell r="J24">
            <v>0</v>
          </cell>
          <cell r="K24">
            <v>698</v>
          </cell>
        </row>
        <row r="25">
          <cell r="H25" t="str">
            <v>Government</v>
          </cell>
          <cell r="I25" t="str">
            <v>Dutch</v>
          </cell>
          <cell r="J25">
            <v>0</v>
          </cell>
          <cell r="K25">
            <v>456</v>
          </cell>
        </row>
        <row r="26">
          <cell r="H26" t="str">
            <v>NPO</v>
          </cell>
          <cell r="I26" t="str">
            <v>Dutch</v>
          </cell>
          <cell r="J26">
            <v>0</v>
          </cell>
          <cell r="K26">
            <v>528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ergy.nl/tools/zet-je-vve-op-groen/" TargetMode="External"/><Relationship Id="rId13" Type="http://schemas.openxmlformats.org/officeDocument/2006/relationships/hyperlink" Target="https://www.rijksoverheid.nl/onderwerpen/energie-thuis/vraag-en-antwoord/subsidie-isolatie-huis" TargetMode="External"/><Relationship Id="rId18" Type="http://schemas.openxmlformats.org/officeDocument/2006/relationships/hyperlink" Target="https://www.rvo.nl/sites/default/files/2015/10/Onderzoek%20zeer%20energiezuinige%20renovatiewoningen%20minimaal%20label%20A.pdf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https://www.rvo.nl/onderwerpen/verduurzamen-woningen/energie-besparen-vve" TargetMode="External"/><Relationship Id="rId21" Type="http://schemas.openxmlformats.org/officeDocument/2006/relationships/hyperlink" Target="https://energieloketzoetermeer.nl/verhalen/vve-in-palenstein-ging-samen-aan-de-slag/" TargetMode="External"/><Relationship Id="rId7" Type="http://schemas.openxmlformats.org/officeDocument/2006/relationships/hyperlink" Target="https://energieloketleeuwarden.nl/steeds-meer-oog-voor-duurzaamheid/" TargetMode="External"/><Relationship Id="rId12" Type="http://schemas.openxmlformats.org/officeDocument/2006/relationships/hyperlink" Target="https://www.amsterdam.nl/wonen-leefomgeving/wonen/verduurzaam-vve/uitgelicht/subsidie-vve'-zuidoost/" TargetMode="External"/><Relationship Id="rId17" Type="http://schemas.openxmlformats.org/officeDocument/2006/relationships/hyperlink" Target="https://www.wooninfo.nl/nieuws/2021/01/dubbelglas-in-je-koopwoning-wie-gaat-dat-betalen/" TargetMode="External"/><Relationship Id="rId25" Type="http://schemas.openxmlformats.org/officeDocument/2006/relationships/hyperlink" Target="https://wnr.nu/hoe-gemeente-vve-nog-beter-stimuleert-te-renoveren-masterscriptie/" TargetMode="External"/><Relationship Id="rId2" Type="http://schemas.openxmlformats.org/officeDocument/2006/relationships/hyperlink" Target="https://www.eigenhuis.nl/verduurzamen/verduurzamen-financieel/geld-lenen-voor-energiebesparing" TargetMode="External"/><Relationship Id="rId16" Type="http://schemas.openxmlformats.org/officeDocument/2006/relationships/hyperlink" Target="https://renkumverduurzaamtsamen.nl/energiebesparing-procesondersteuning-vereniging-van-eigenaren/" TargetMode="External"/><Relationship Id="rId20" Type="http://schemas.openxmlformats.org/officeDocument/2006/relationships/hyperlink" Target="https://www.nieuwamsterdamsklimaat.nl/initiatieven/robert-fruinlaan-vve-lid-zet-duurzaamheid-en-samenwerking-met-andere-vves-op-de-agenda" TargetMode="External"/><Relationship Id="rId1" Type="http://schemas.openxmlformats.org/officeDocument/2006/relationships/hyperlink" Target="https://www.warmtefonds.nl/vve/energiebesparende-maatregelen/zeer-energiezuinig-pakket" TargetMode="External"/><Relationship Id="rId6" Type="http://schemas.openxmlformats.org/officeDocument/2006/relationships/hyperlink" Target="https://www.verenigingvaneigenaren.nl/alles-over-vve/energielabel-vve/" TargetMode="External"/><Relationship Id="rId11" Type="http://schemas.openxmlformats.org/officeDocument/2006/relationships/hyperlink" Target="https://www.verbeterjehuis.nl/jouw-situatie-koop-huur-verhuur/ik-woon-in-een-koopappartement-met-vve/" TargetMode="External"/><Relationship Id="rId24" Type="http://schemas.openxmlformats.org/officeDocument/2006/relationships/hyperlink" Target="https://wnr.nu/" TargetMode="External"/><Relationship Id="rId5" Type="http://schemas.openxmlformats.org/officeDocument/2006/relationships/hyperlink" Target="https://energy.nl/tools/zet-je-vve-op-groen/tools/overzicht-van-onderdelen-van-de-renovatie/" TargetMode="External"/><Relationship Id="rId15" Type="http://schemas.openxmlformats.org/officeDocument/2006/relationships/hyperlink" Target="https://www.nieuweenergieinlimburg.nl/media/documenten/1571770622-GM_VvE_5_-_Voorbereiden_-_Vraag_maatwerkadvies_aan__1_.pdf" TargetMode="External"/><Relationship Id="rId23" Type="http://schemas.openxmlformats.org/officeDocument/2006/relationships/hyperlink" Target="https://kennisinstituutkern.nl/blogs/renovatie/factor-10-renovatie-voor-vves/" TargetMode="External"/><Relationship Id="rId10" Type="http://schemas.openxmlformats.org/officeDocument/2006/relationships/hyperlink" Target="https://www.warmtefonds.nl/faq/hoeveel-kan-ik-via-mijn-vve-maximaal-lenen" TargetMode="External"/><Relationship Id="rId19" Type="http://schemas.openxmlformats.org/officeDocument/2006/relationships/hyperlink" Target="https://lvme.nl/wp-content/uploads/2022/10/20221019-Maastrichtse-VME-10-2.pdf" TargetMode="External"/><Relationship Id="rId4" Type="http://schemas.openxmlformats.org/officeDocument/2006/relationships/hyperlink" Target="https://www.warmtefonds.nl/vve/energiebesparende-maatregelen/energieprestatieverbetering-bestaande-lift" TargetMode="External"/><Relationship Id="rId9" Type="http://schemas.openxmlformats.org/officeDocument/2006/relationships/hyperlink" Target="https://energieloketrivierenland.nl/actiepagina/vve-energiebespaarlening/" TargetMode="External"/><Relationship Id="rId14" Type="http://schemas.openxmlformats.org/officeDocument/2006/relationships/hyperlink" Target="https://www.alphenaandenrijn.nl/Onderwerpen/Duurzaam_Alphen_aan_den_Rijn/Duurzaam_wonen/Verduurzamen_appartement_VvE" TargetMode="External"/><Relationship Id="rId22" Type="http://schemas.openxmlformats.org/officeDocument/2006/relationships/hyperlink" Target="https://klimaatmissienederland.nl/aan-de-slag-vv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B231-7F2E-4B9B-9A98-E2B673E95479}">
  <dimension ref="A1:AD48"/>
  <sheetViews>
    <sheetView tabSelected="1" topLeftCell="A7" workbookViewId="0">
      <selection activeCell="P2" sqref="P2"/>
    </sheetView>
  </sheetViews>
  <sheetFormatPr defaultRowHeight="15" x14ac:dyDescent="0.25"/>
  <sheetData>
    <row r="1" spans="1:30" ht="7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4" t="s">
        <v>9</v>
      </c>
      <c r="L1" s="5" t="s">
        <v>10</v>
      </c>
      <c r="M1" s="6" t="s">
        <v>11</v>
      </c>
      <c r="N1" s="6" t="s">
        <v>12</v>
      </c>
      <c r="O1" s="7" t="s">
        <v>13</v>
      </c>
      <c r="P1" s="5" t="s">
        <v>14</v>
      </c>
      <c r="Q1" s="6" t="s">
        <v>15</v>
      </c>
      <c r="R1" s="7" t="s">
        <v>16</v>
      </c>
      <c r="S1" s="5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8" t="s">
        <v>22</v>
      </c>
      <c r="Y1" s="9" t="s">
        <v>23</v>
      </c>
      <c r="Z1" s="1"/>
      <c r="AA1" s="1"/>
      <c r="AB1" s="1"/>
      <c r="AC1" s="1"/>
      <c r="AD1" s="1"/>
    </row>
    <row r="2" spans="1:30" ht="369.75" x14ac:dyDescent="0.25">
      <c r="A2" s="1" t="s">
        <v>24</v>
      </c>
      <c r="B2" s="10"/>
      <c r="C2" s="10"/>
      <c r="D2" s="10"/>
      <c r="E2" s="10"/>
      <c r="F2" s="10" t="s">
        <v>25</v>
      </c>
      <c r="G2" s="11"/>
      <c r="H2" s="11"/>
      <c r="I2" s="11"/>
      <c r="J2" s="12" t="s">
        <v>26</v>
      </c>
      <c r="K2" s="13" t="s">
        <v>27</v>
      </c>
      <c r="L2" s="14"/>
      <c r="M2" s="11"/>
      <c r="N2" s="11"/>
      <c r="O2" s="15"/>
      <c r="P2" s="14"/>
      <c r="Q2" s="11"/>
      <c r="R2" s="15"/>
      <c r="S2" s="14" t="s">
        <v>28</v>
      </c>
      <c r="T2" s="11" t="s">
        <v>29</v>
      </c>
      <c r="U2" s="11" t="s">
        <v>30</v>
      </c>
      <c r="V2" s="11" t="s">
        <v>31</v>
      </c>
      <c r="W2" s="11" t="s">
        <v>32</v>
      </c>
      <c r="X2" s="16"/>
      <c r="Y2" s="10"/>
      <c r="AD2" s="17"/>
    </row>
    <row r="3" spans="1:30" x14ac:dyDescent="0.25">
      <c r="E3">
        <v>1</v>
      </c>
      <c r="G3" s="18" t="s">
        <v>33</v>
      </c>
      <c r="H3" s="19" t="s">
        <v>34</v>
      </c>
      <c r="I3" s="20" t="s">
        <v>35</v>
      </c>
      <c r="J3" s="21">
        <v>0</v>
      </c>
      <c r="K3" s="22">
        <v>1128</v>
      </c>
      <c r="L3" s="23">
        <v>1</v>
      </c>
      <c r="M3" s="20">
        <v>1</v>
      </c>
      <c r="N3" s="20">
        <v>0</v>
      </c>
      <c r="O3" s="24">
        <v>0</v>
      </c>
      <c r="P3" s="23">
        <v>0</v>
      </c>
      <c r="Q3" s="20">
        <v>0</v>
      </c>
      <c r="R3" s="24">
        <v>1</v>
      </c>
      <c r="S3" s="23">
        <v>0</v>
      </c>
      <c r="T3" s="20">
        <v>1</v>
      </c>
      <c r="U3" s="20">
        <v>0</v>
      </c>
      <c r="V3" s="20">
        <v>1</v>
      </c>
      <c r="W3" s="20">
        <v>0</v>
      </c>
      <c r="X3" s="24">
        <v>0</v>
      </c>
      <c r="Y3" s="25" t="s">
        <v>36</v>
      </c>
      <c r="Z3" s="20">
        <f>SUM(S3:X3)</f>
        <v>2</v>
      </c>
      <c r="AA3" s="20">
        <f t="shared" ref="AA3:AA27" si="0">K3</f>
        <v>1128</v>
      </c>
      <c r="AB3" s="26">
        <f t="shared" ref="AB3:AB26" si="1">K3/Z3</f>
        <v>564</v>
      </c>
      <c r="AD3" s="17"/>
    </row>
    <row r="4" spans="1:30" x14ac:dyDescent="0.25">
      <c r="E4">
        <v>1</v>
      </c>
      <c r="F4" t="s">
        <v>37</v>
      </c>
      <c r="G4" s="18" t="s">
        <v>38</v>
      </c>
      <c r="H4" s="19" t="s">
        <v>34</v>
      </c>
      <c r="I4" s="20" t="s">
        <v>35</v>
      </c>
      <c r="J4" s="21">
        <v>0</v>
      </c>
      <c r="K4" s="22">
        <v>2505</v>
      </c>
      <c r="L4" s="23">
        <v>1</v>
      </c>
      <c r="M4" s="20">
        <v>0</v>
      </c>
      <c r="N4" s="20">
        <v>0</v>
      </c>
      <c r="O4" s="24">
        <v>0</v>
      </c>
      <c r="P4" s="23">
        <v>0</v>
      </c>
      <c r="Q4" s="20">
        <v>0</v>
      </c>
      <c r="R4" s="24">
        <v>0</v>
      </c>
      <c r="S4" s="23">
        <v>1</v>
      </c>
      <c r="T4" s="20">
        <v>0</v>
      </c>
      <c r="U4" s="20">
        <v>0</v>
      </c>
      <c r="V4" s="20">
        <v>0</v>
      </c>
      <c r="W4" s="20">
        <v>0</v>
      </c>
      <c r="X4" s="24">
        <v>0</v>
      </c>
      <c r="Y4" s="27" t="s">
        <v>39</v>
      </c>
      <c r="Z4" s="20">
        <f>SUM(S4:X4)</f>
        <v>1</v>
      </c>
      <c r="AA4" s="20">
        <f t="shared" si="0"/>
        <v>2505</v>
      </c>
      <c r="AB4" s="26">
        <f t="shared" si="1"/>
        <v>2505</v>
      </c>
      <c r="AD4" s="17"/>
    </row>
    <row r="5" spans="1:30" ht="135" x14ac:dyDescent="0.25">
      <c r="E5">
        <v>1</v>
      </c>
      <c r="G5" s="18" t="s">
        <v>40</v>
      </c>
      <c r="H5" s="19" t="s">
        <v>34</v>
      </c>
      <c r="I5" s="20" t="s">
        <v>35</v>
      </c>
      <c r="J5" s="21">
        <v>0</v>
      </c>
      <c r="K5" s="22">
        <v>598</v>
      </c>
      <c r="L5" s="23">
        <v>1</v>
      </c>
      <c r="M5" s="20">
        <v>0</v>
      </c>
      <c r="N5" s="20">
        <v>0</v>
      </c>
      <c r="O5" s="24">
        <v>1</v>
      </c>
      <c r="P5" s="23">
        <v>0</v>
      </c>
      <c r="Q5" s="20">
        <v>0</v>
      </c>
      <c r="R5" s="24">
        <v>0</v>
      </c>
      <c r="S5" s="23">
        <v>1</v>
      </c>
      <c r="T5" s="20">
        <v>1</v>
      </c>
      <c r="U5" s="20">
        <v>1</v>
      </c>
      <c r="V5" s="20">
        <v>1</v>
      </c>
      <c r="W5" s="20">
        <v>0</v>
      </c>
      <c r="X5" s="24">
        <v>0</v>
      </c>
      <c r="Y5" s="25" t="s">
        <v>36</v>
      </c>
      <c r="Z5" s="20">
        <f t="shared" ref="Z5:Z27" si="2">SUM(S5:X5)</f>
        <v>4</v>
      </c>
      <c r="AA5" s="20">
        <f t="shared" si="0"/>
        <v>598</v>
      </c>
      <c r="AB5" s="26">
        <f t="shared" si="1"/>
        <v>149.5</v>
      </c>
      <c r="AC5" t="s">
        <v>41</v>
      </c>
      <c r="AD5" s="17" t="s">
        <v>42</v>
      </c>
    </row>
    <row r="6" spans="1:30" x14ac:dyDescent="0.25">
      <c r="E6">
        <v>1</v>
      </c>
      <c r="G6" s="18" t="s">
        <v>43</v>
      </c>
      <c r="H6" s="19" t="s">
        <v>34</v>
      </c>
      <c r="I6" s="20" t="s">
        <v>35</v>
      </c>
      <c r="J6" s="21">
        <v>0</v>
      </c>
      <c r="K6" s="22">
        <v>620</v>
      </c>
      <c r="L6" s="23">
        <v>1</v>
      </c>
      <c r="M6" s="20">
        <v>0</v>
      </c>
      <c r="N6" s="20">
        <v>0</v>
      </c>
      <c r="O6" s="24">
        <v>0</v>
      </c>
      <c r="P6" s="23">
        <v>0</v>
      </c>
      <c r="Q6" s="20">
        <v>0</v>
      </c>
      <c r="R6" s="24">
        <v>1</v>
      </c>
      <c r="S6" s="23">
        <v>0</v>
      </c>
      <c r="T6" s="20">
        <v>0</v>
      </c>
      <c r="U6" s="20">
        <v>0</v>
      </c>
      <c r="V6" s="20">
        <v>1</v>
      </c>
      <c r="W6" s="20">
        <v>0</v>
      </c>
      <c r="X6" s="24">
        <v>0</v>
      </c>
      <c r="Y6" s="25" t="s">
        <v>36</v>
      </c>
      <c r="Z6" s="20">
        <f t="shared" si="2"/>
        <v>1</v>
      </c>
      <c r="AA6" s="20">
        <f t="shared" si="0"/>
        <v>620</v>
      </c>
      <c r="AB6" s="26">
        <f t="shared" si="1"/>
        <v>620</v>
      </c>
      <c r="AD6" s="17"/>
    </row>
    <row r="7" spans="1:30" ht="30" x14ac:dyDescent="0.25">
      <c r="E7">
        <v>1</v>
      </c>
      <c r="G7" s="18" t="s">
        <v>44</v>
      </c>
      <c r="H7" s="19" t="s">
        <v>45</v>
      </c>
      <c r="I7" s="20" t="s">
        <v>35</v>
      </c>
      <c r="J7" s="21">
        <v>0</v>
      </c>
      <c r="K7" s="22">
        <v>493</v>
      </c>
      <c r="L7" s="23">
        <v>1</v>
      </c>
      <c r="M7" s="20">
        <v>0</v>
      </c>
      <c r="N7" s="20">
        <v>0</v>
      </c>
      <c r="O7" s="24">
        <v>0</v>
      </c>
      <c r="P7" s="23">
        <v>0</v>
      </c>
      <c r="Q7" s="20">
        <v>0</v>
      </c>
      <c r="R7" s="24">
        <v>0</v>
      </c>
      <c r="S7" s="23">
        <v>0</v>
      </c>
      <c r="T7" s="20">
        <v>1</v>
      </c>
      <c r="U7" s="20">
        <v>1</v>
      </c>
      <c r="V7" s="20">
        <v>0</v>
      </c>
      <c r="W7" s="20">
        <v>0</v>
      </c>
      <c r="X7" s="24">
        <v>0</v>
      </c>
      <c r="Y7" s="25" t="s">
        <v>36</v>
      </c>
      <c r="Z7" s="20">
        <f t="shared" si="2"/>
        <v>2</v>
      </c>
      <c r="AA7" s="20">
        <f t="shared" si="0"/>
        <v>493</v>
      </c>
      <c r="AB7" s="26">
        <f t="shared" si="1"/>
        <v>246.5</v>
      </c>
      <c r="AC7" t="s">
        <v>46</v>
      </c>
      <c r="AD7" s="17" t="s">
        <v>47</v>
      </c>
    </row>
    <row r="8" spans="1:30" x14ac:dyDescent="0.25">
      <c r="E8">
        <v>1</v>
      </c>
      <c r="G8" s="18" t="s">
        <v>48</v>
      </c>
      <c r="H8" s="19" t="s">
        <v>45</v>
      </c>
      <c r="I8" s="20" t="s">
        <v>35</v>
      </c>
      <c r="J8" s="21">
        <v>0</v>
      </c>
      <c r="K8" s="22">
        <v>949</v>
      </c>
      <c r="L8" s="23">
        <v>1</v>
      </c>
      <c r="M8" s="20">
        <v>0</v>
      </c>
      <c r="N8" s="20">
        <v>0</v>
      </c>
      <c r="O8" s="24">
        <v>0</v>
      </c>
      <c r="P8" s="23">
        <v>0</v>
      </c>
      <c r="Q8" s="20">
        <v>0</v>
      </c>
      <c r="R8" s="24">
        <v>0</v>
      </c>
      <c r="S8" s="23">
        <v>1</v>
      </c>
      <c r="T8" s="20">
        <v>1</v>
      </c>
      <c r="U8" s="20">
        <v>1</v>
      </c>
      <c r="V8" s="20">
        <v>1</v>
      </c>
      <c r="W8" s="20">
        <v>1</v>
      </c>
      <c r="X8" s="24">
        <v>0</v>
      </c>
      <c r="Y8" s="25" t="s">
        <v>36</v>
      </c>
      <c r="Z8" s="20">
        <f t="shared" si="2"/>
        <v>5</v>
      </c>
      <c r="AA8" s="20">
        <f>K8</f>
        <v>949</v>
      </c>
      <c r="AB8" s="26">
        <f t="shared" si="1"/>
        <v>189.8</v>
      </c>
      <c r="AD8" s="17"/>
    </row>
    <row r="9" spans="1:30" x14ac:dyDescent="0.25">
      <c r="E9">
        <v>1</v>
      </c>
      <c r="G9" s="18" t="s">
        <v>49</v>
      </c>
      <c r="H9" s="19" t="s">
        <v>50</v>
      </c>
      <c r="I9" s="20" t="s">
        <v>35</v>
      </c>
      <c r="J9" s="21">
        <v>0</v>
      </c>
      <c r="K9" s="22">
        <v>782</v>
      </c>
      <c r="L9" s="23">
        <v>1</v>
      </c>
      <c r="M9" s="20">
        <v>0</v>
      </c>
      <c r="N9" s="20">
        <v>0</v>
      </c>
      <c r="O9" s="24">
        <v>0</v>
      </c>
      <c r="P9" s="23">
        <v>0</v>
      </c>
      <c r="Q9" s="20">
        <v>0</v>
      </c>
      <c r="R9" s="24">
        <v>1</v>
      </c>
      <c r="S9" s="23">
        <v>1</v>
      </c>
      <c r="T9" s="20">
        <v>1</v>
      </c>
      <c r="U9" s="20">
        <v>0</v>
      </c>
      <c r="V9" s="20">
        <v>0</v>
      </c>
      <c r="W9" s="20">
        <v>0</v>
      </c>
      <c r="X9" s="24">
        <v>0</v>
      </c>
      <c r="Y9" s="25" t="s">
        <v>36</v>
      </c>
      <c r="Z9" s="20">
        <f t="shared" si="2"/>
        <v>2</v>
      </c>
      <c r="AA9" s="20">
        <f t="shared" si="0"/>
        <v>782</v>
      </c>
      <c r="AB9" s="26">
        <f t="shared" si="1"/>
        <v>391</v>
      </c>
      <c r="AD9" s="17"/>
    </row>
    <row r="10" spans="1:30" x14ac:dyDescent="0.25">
      <c r="E10">
        <v>1</v>
      </c>
      <c r="G10" s="18" t="s">
        <v>51</v>
      </c>
      <c r="H10" s="19" t="s">
        <v>45</v>
      </c>
      <c r="I10" s="20" t="s">
        <v>35</v>
      </c>
      <c r="J10" s="21">
        <v>0</v>
      </c>
      <c r="K10" s="22">
        <v>437</v>
      </c>
      <c r="L10" s="23">
        <v>1</v>
      </c>
      <c r="M10" s="20">
        <v>0</v>
      </c>
      <c r="N10" s="20">
        <v>0</v>
      </c>
      <c r="O10" s="24">
        <v>0</v>
      </c>
      <c r="P10" s="23">
        <v>0</v>
      </c>
      <c r="Q10" s="20">
        <v>0</v>
      </c>
      <c r="R10" s="24">
        <v>0</v>
      </c>
      <c r="S10" s="23">
        <v>0</v>
      </c>
      <c r="T10" s="20">
        <v>1</v>
      </c>
      <c r="U10" s="20">
        <v>1</v>
      </c>
      <c r="V10" s="20">
        <v>0</v>
      </c>
      <c r="W10" s="20">
        <v>0</v>
      </c>
      <c r="X10" s="24">
        <v>0</v>
      </c>
      <c r="Y10" s="25" t="s">
        <v>36</v>
      </c>
      <c r="Z10" s="20">
        <f t="shared" si="2"/>
        <v>2</v>
      </c>
      <c r="AA10" s="20">
        <f t="shared" si="0"/>
        <v>437</v>
      </c>
      <c r="AB10" s="26">
        <f t="shared" si="1"/>
        <v>218.5</v>
      </c>
      <c r="AD10" s="17"/>
    </row>
    <row r="11" spans="1:30" ht="75" x14ac:dyDescent="0.25">
      <c r="E11">
        <v>1</v>
      </c>
      <c r="G11" s="18" t="s">
        <v>52</v>
      </c>
      <c r="H11" s="19" t="s">
        <v>50</v>
      </c>
      <c r="I11" s="20" t="s">
        <v>35</v>
      </c>
      <c r="J11" s="21">
        <v>0</v>
      </c>
      <c r="K11" s="22">
        <v>393</v>
      </c>
      <c r="L11" s="23">
        <v>1</v>
      </c>
      <c r="M11" s="20">
        <v>0</v>
      </c>
      <c r="N11" s="20">
        <v>0</v>
      </c>
      <c r="O11" s="24">
        <v>0</v>
      </c>
      <c r="P11" s="23">
        <v>0</v>
      </c>
      <c r="Q11" s="20">
        <v>0</v>
      </c>
      <c r="R11" s="24">
        <v>0</v>
      </c>
      <c r="S11" s="23">
        <v>1</v>
      </c>
      <c r="T11" s="20">
        <v>1</v>
      </c>
      <c r="U11" s="20">
        <v>1</v>
      </c>
      <c r="V11" s="20">
        <v>0</v>
      </c>
      <c r="W11" s="20">
        <v>0</v>
      </c>
      <c r="X11" s="24">
        <v>0</v>
      </c>
      <c r="Y11" s="25" t="s">
        <v>36</v>
      </c>
      <c r="Z11" s="20">
        <f t="shared" si="2"/>
        <v>3</v>
      </c>
      <c r="AA11" s="20">
        <f t="shared" si="0"/>
        <v>393</v>
      </c>
      <c r="AB11" s="26">
        <f t="shared" si="1"/>
        <v>131</v>
      </c>
      <c r="AC11" t="s">
        <v>41</v>
      </c>
      <c r="AD11" s="17" t="s">
        <v>53</v>
      </c>
    </row>
    <row r="12" spans="1:30" x14ac:dyDescent="0.25">
      <c r="E12">
        <v>1</v>
      </c>
      <c r="G12" s="18" t="s">
        <v>54</v>
      </c>
      <c r="H12" s="19" t="s">
        <v>34</v>
      </c>
      <c r="I12" s="20" t="s">
        <v>35</v>
      </c>
      <c r="J12" s="21">
        <v>0</v>
      </c>
      <c r="K12" s="22">
        <v>352</v>
      </c>
      <c r="L12" s="23">
        <v>1</v>
      </c>
      <c r="M12" s="20">
        <v>0</v>
      </c>
      <c r="N12" s="20">
        <v>0</v>
      </c>
      <c r="O12" s="24">
        <v>0</v>
      </c>
      <c r="P12" s="23">
        <v>0</v>
      </c>
      <c r="Q12" s="20">
        <v>0</v>
      </c>
      <c r="R12" s="24">
        <v>0</v>
      </c>
      <c r="S12" s="23">
        <v>0</v>
      </c>
      <c r="T12" s="20">
        <v>0</v>
      </c>
      <c r="U12" s="20">
        <v>0</v>
      </c>
      <c r="V12" s="20">
        <v>0</v>
      </c>
      <c r="W12" s="20">
        <v>1</v>
      </c>
      <c r="X12" s="24">
        <v>0</v>
      </c>
      <c r="Y12" s="25" t="s">
        <v>36</v>
      </c>
      <c r="Z12" s="20">
        <f t="shared" si="2"/>
        <v>1</v>
      </c>
      <c r="AA12" s="20">
        <f t="shared" si="0"/>
        <v>352</v>
      </c>
      <c r="AB12" s="26">
        <f t="shared" si="1"/>
        <v>352</v>
      </c>
      <c r="AD12" s="17"/>
    </row>
    <row r="13" spans="1:30" x14ac:dyDescent="0.25">
      <c r="E13">
        <v>1</v>
      </c>
      <c r="G13" s="18" t="s">
        <v>55</v>
      </c>
      <c r="H13" s="19" t="s">
        <v>50</v>
      </c>
      <c r="I13" s="20" t="s">
        <v>35</v>
      </c>
      <c r="J13" s="21">
        <v>0</v>
      </c>
      <c r="K13" s="28">
        <v>5372</v>
      </c>
      <c r="L13" s="23">
        <v>1</v>
      </c>
      <c r="M13" s="20">
        <v>1</v>
      </c>
      <c r="N13" s="20">
        <v>0</v>
      </c>
      <c r="O13" s="24">
        <v>0</v>
      </c>
      <c r="P13" s="23">
        <v>0</v>
      </c>
      <c r="Q13" s="20">
        <v>0</v>
      </c>
      <c r="R13" s="24">
        <v>1</v>
      </c>
      <c r="S13" s="23">
        <v>1</v>
      </c>
      <c r="T13" s="20">
        <v>1</v>
      </c>
      <c r="U13" s="20">
        <v>1</v>
      </c>
      <c r="V13" s="20">
        <v>1</v>
      </c>
      <c r="W13" s="20">
        <v>1</v>
      </c>
      <c r="X13" s="24">
        <v>0</v>
      </c>
      <c r="Y13" s="27" t="s">
        <v>39</v>
      </c>
      <c r="Z13" s="20">
        <f t="shared" si="2"/>
        <v>5</v>
      </c>
      <c r="AA13" s="20">
        <f t="shared" si="0"/>
        <v>5372</v>
      </c>
      <c r="AB13" s="26">
        <f t="shared" si="1"/>
        <v>1074.4000000000001</v>
      </c>
      <c r="AC13" t="s">
        <v>46</v>
      </c>
      <c r="AD13" s="17"/>
    </row>
    <row r="14" spans="1:30" x14ac:dyDescent="0.25">
      <c r="E14">
        <v>1</v>
      </c>
      <c r="G14" s="18" t="s">
        <v>56</v>
      </c>
      <c r="H14" s="19" t="s">
        <v>50</v>
      </c>
      <c r="I14" s="20" t="s">
        <v>35</v>
      </c>
      <c r="J14" s="21">
        <v>0</v>
      </c>
      <c r="K14" s="22">
        <v>610</v>
      </c>
      <c r="L14" s="23">
        <v>1</v>
      </c>
      <c r="M14" s="20">
        <v>0</v>
      </c>
      <c r="N14" s="20">
        <v>0</v>
      </c>
      <c r="O14" s="24">
        <v>0</v>
      </c>
      <c r="P14" s="23">
        <v>0</v>
      </c>
      <c r="Q14" s="20">
        <v>0</v>
      </c>
      <c r="R14" s="24">
        <v>0</v>
      </c>
      <c r="S14" s="23">
        <v>0</v>
      </c>
      <c r="T14" s="20">
        <v>1</v>
      </c>
      <c r="U14" s="20">
        <v>0</v>
      </c>
      <c r="V14" s="20">
        <v>0</v>
      </c>
      <c r="W14" s="20">
        <v>0</v>
      </c>
      <c r="X14" s="24">
        <v>0</v>
      </c>
      <c r="Y14" s="25" t="s">
        <v>36</v>
      </c>
      <c r="Z14" s="20">
        <f t="shared" si="2"/>
        <v>1</v>
      </c>
      <c r="AA14" s="20">
        <f t="shared" si="0"/>
        <v>610</v>
      </c>
      <c r="AB14" s="26">
        <f t="shared" si="1"/>
        <v>610</v>
      </c>
      <c r="AD14" s="17"/>
    </row>
    <row r="15" spans="1:30" x14ac:dyDescent="0.25">
      <c r="E15">
        <v>1</v>
      </c>
      <c r="G15" s="18" t="s">
        <v>57</v>
      </c>
      <c r="H15" s="19" t="s">
        <v>34</v>
      </c>
      <c r="I15" s="20" t="s">
        <v>35</v>
      </c>
      <c r="J15" s="21">
        <v>0</v>
      </c>
      <c r="K15" s="22">
        <v>1025</v>
      </c>
      <c r="L15" s="23">
        <v>1</v>
      </c>
      <c r="M15" s="20">
        <v>0</v>
      </c>
      <c r="N15" s="20">
        <v>0</v>
      </c>
      <c r="O15" s="24">
        <v>0</v>
      </c>
      <c r="P15" s="23">
        <v>0</v>
      </c>
      <c r="Q15" s="20">
        <v>0</v>
      </c>
      <c r="R15" s="24">
        <v>0</v>
      </c>
      <c r="S15" s="23">
        <v>1</v>
      </c>
      <c r="T15" s="20">
        <v>1</v>
      </c>
      <c r="U15" s="20">
        <v>0</v>
      </c>
      <c r="V15" s="20">
        <v>0</v>
      </c>
      <c r="W15" s="20">
        <v>0</v>
      </c>
      <c r="X15" s="24">
        <v>0</v>
      </c>
      <c r="Y15" s="25" t="s">
        <v>36</v>
      </c>
      <c r="Z15" s="20">
        <f t="shared" si="2"/>
        <v>2</v>
      </c>
      <c r="AA15" s="20">
        <f t="shared" si="0"/>
        <v>1025</v>
      </c>
      <c r="AB15" s="26">
        <f t="shared" si="1"/>
        <v>512.5</v>
      </c>
      <c r="AD15" s="17"/>
    </row>
    <row r="16" spans="1:30" x14ac:dyDescent="0.25">
      <c r="E16">
        <v>1</v>
      </c>
      <c r="F16" t="s">
        <v>58</v>
      </c>
      <c r="G16" s="18" t="s">
        <v>59</v>
      </c>
      <c r="H16" s="19" t="s">
        <v>50</v>
      </c>
      <c r="I16" s="20" t="s">
        <v>35</v>
      </c>
      <c r="J16" s="21">
        <v>0</v>
      </c>
      <c r="K16" s="22">
        <v>502</v>
      </c>
      <c r="L16" s="23">
        <v>1</v>
      </c>
      <c r="M16" s="20">
        <v>0</v>
      </c>
      <c r="N16" s="20">
        <v>0</v>
      </c>
      <c r="O16" s="24">
        <v>0</v>
      </c>
      <c r="P16" s="23">
        <v>0</v>
      </c>
      <c r="Q16" s="20">
        <v>0</v>
      </c>
      <c r="R16" s="24">
        <v>0</v>
      </c>
      <c r="S16" s="23">
        <v>1</v>
      </c>
      <c r="T16" s="20">
        <v>0</v>
      </c>
      <c r="U16" s="20">
        <v>1</v>
      </c>
      <c r="V16" s="20">
        <v>0</v>
      </c>
      <c r="W16" s="20">
        <v>0</v>
      </c>
      <c r="X16" s="24">
        <v>1</v>
      </c>
      <c r="Y16" s="27" t="s">
        <v>39</v>
      </c>
      <c r="Z16" s="20">
        <f t="shared" si="2"/>
        <v>3</v>
      </c>
      <c r="AA16" s="20">
        <f t="shared" si="0"/>
        <v>502</v>
      </c>
      <c r="AB16" s="26">
        <f t="shared" si="1"/>
        <v>167.33333333333334</v>
      </c>
      <c r="AD16" s="17"/>
    </row>
    <row r="17" spans="1:30" x14ac:dyDescent="0.25">
      <c r="E17">
        <v>1</v>
      </c>
      <c r="G17" s="18" t="s">
        <v>60</v>
      </c>
      <c r="H17" s="19" t="s">
        <v>45</v>
      </c>
      <c r="I17" s="20" t="s">
        <v>35</v>
      </c>
      <c r="J17" s="21">
        <v>0</v>
      </c>
      <c r="K17" s="28">
        <v>18182</v>
      </c>
      <c r="L17" s="23">
        <v>1</v>
      </c>
      <c r="M17" s="20">
        <v>1</v>
      </c>
      <c r="N17" s="20">
        <v>1</v>
      </c>
      <c r="O17" s="24">
        <v>0</v>
      </c>
      <c r="P17" s="23">
        <v>0</v>
      </c>
      <c r="Q17" s="20">
        <v>0</v>
      </c>
      <c r="R17" s="24">
        <v>1</v>
      </c>
      <c r="S17" s="23">
        <v>1</v>
      </c>
      <c r="T17" s="20">
        <v>1</v>
      </c>
      <c r="U17" s="20">
        <v>1</v>
      </c>
      <c r="V17" s="20">
        <v>1</v>
      </c>
      <c r="W17" s="20">
        <v>1</v>
      </c>
      <c r="X17" s="24">
        <v>1</v>
      </c>
      <c r="Y17" s="27" t="s">
        <v>61</v>
      </c>
      <c r="Z17" s="20">
        <f t="shared" si="2"/>
        <v>6</v>
      </c>
      <c r="AA17" s="20">
        <f t="shared" si="0"/>
        <v>18182</v>
      </c>
      <c r="AB17" s="26">
        <f t="shared" si="1"/>
        <v>3030.3333333333335</v>
      </c>
      <c r="AC17" t="s">
        <v>41</v>
      </c>
      <c r="AD17" s="17"/>
    </row>
    <row r="18" spans="1:30" x14ac:dyDescent="0.25">
      <c r="E18">
        <v>1</v>
      </c>
      <c r="G18" s="18" t="s">
        <v>62</v>
      </c>
      <c r="H18" s="19" t="s">
        <v>50</v>
      </c>
      <c r="I18" s="20" t="s">
        <v>35</v>
      </c>
      <c r="J18" s="21">
        <v>0</v>
      </c>
      <c r="K18" s="28">
        <v>5006</v>
      </c>
      <c r="L18" s="23">
        <v>1</v>
      </c>
      <c r="M18" s="20">
        <v>1</v>
      </c>
      <c r="N18" s="20">
        <v>1</v>
      </c>
      <c r="O18" s="24">
        <v>0</v>
      </c>
      <c r="P18" s="23">
        <v>0</v>
      </c>
      <c r="Q18" s="20">
        <v>0</v>
      </c>
      <c r="R18" s="24">
        <v>1</v>
      </c>
      <c r="S18" s="23">
        <v>1</v>
      </c>
      <c r="T18" s="20">
        <v>1</v>
      </c>
      <c r="U18" s="20">
        <v>1</v>
      </c>
      <c r="V18" s="20">
        <v>1</v>
      </c>
      <c r="W18" s="20">
        <v>1</v>
      </c>
      <c r="X18" s="24">
        <v>0</v>
      </c>
      <c r="Y18" s="25" t="s">
        <v>36</v>
      </c>
      <c r="Z18" s="20">
        <f t="shared" si="2"/>
        <v>5</v>
      </c>
      <c r="AA18" s="20">
        <f t="shared" si="0"/>
        <v>5006</v>
      </c>
      <c r="AB18" s="26">
        <f t="shared" si="1"/>
        <v>1001.2</v>
      </c>
      <c r="AC18" t="s">
        <v>41</v>
      </c>
      <c r="AD18" s="17"/>
    </row>
    <row r="19" spans="1:30" x14ac:dyDescent="0.25">
      <c r="E19">
        <v>1</v>
      </c>
      <c r="G19" s="18" t="s">
        <v>63</v>
      </c>
      <c r="H19" s="19" t="s">
        <v>50</v>
      </c>
      <c r="I19" s="20" t="s">
        <v>35</v>
      </c>
      <c r="J19" s="21">
        <v>0</v>
      </c>
      <c r="K19" s="22">
        <v>351</v>
      </c>
      <c r="L19" s="23">
        <v>1</v>
      </c>
      <c r="M19" s="20">
        <v>0</v>
      </c>
      <c r="N19" s="20">
        <v>0</v>
      </c>
      <c r="O19" s="24">
        <v>0</v>
      </c>
      <c r="P19" s="23">
        <v>0</v>
      </c>
      <c r="Q19" s="20">
        <v>0</v>
      </c>
      <c r="R19" s="24">
        <v>0</v>
      </c>
      <c r="S19" s="23">
        <v>1</v>
      </c>
      <c r="T19" s="20">
        <v>0</v>
      </c>
      <c r="U19" s="20">
        <v>1</v>
      </c>
      <c r="V19" s="20">
        <v>0</v>
      </c>
      <c r="W19" s="20">
        <v>0</v>
      </c>
      <c r="X19" s="24">
        <v>0</v>
      </c>
      <c r="Y19" s="25" t="s">
        <v>36</v>
      </c>
      <c r="Z19" s="20">
        <f t="shared" si="2"/>
        <v>2</v>
      </c>
      <c r="AA19" s="20">
        <f t="shared" si="0"/>
        <v>351</v>
      </c>
      <c r="AB19" s="26">
        <f>K19/Z19</f>
        <v>175.5</v>
      </c>
      <c r="AD19" s="17"/>
    </row>
    <row r="20" spans="1:30" x14ac:dyDescent="0.25">
      <c r="E20">
        <v>1</v>
      </c>
      <c r="G20" s="18" t="s">
        <v>64</v>
      </c>
      <c r="H20" s="19" t="s">
        <v>34</v>
      </c>
      <c r="I20" s="20" t="s">
        <v>35</v>
      </c>
      <c r="J20" s="21">
        <v>0</v>
      </c>
      <c r="K20" s="22">
        <v>786</v>
      </c>
      <c r="L20" s="23">
        <v>1</v>
      </c>
      <c r="M20" s="20">
        <v>0</v>
      </c>
      <c r="N20" s="20">
        <v>0</v>
      </c>
      <c r="O20" s="24">
        <v>0</v>
      </c>
      <c r="P20" s="23">
        <v>0</v>
      </c>
      <c r="Q20" s="20">
        <v>0</v>
      </c>
      <c r="R20" s="24">
        <v>0</v>
      </c>
      <c r="S20" s="23">
        <v>1</v>
      </c>
      <c r="T20" s="20">
        <v>1</v>
      </c>
      <c r="U20" s="20">
        <v>0</v>
      </c>
      <c r="V20" s="20">
        <v>1</v>
      </c>
      <c r="W20" s="20">
        <v>0</v>
      </c>
      <c r="X20" s="24">
        <v>1</v>
      </c>
      <c r="Y20" s="25" t="s">
        <v>36</v>
      </c>
      <c r="Z20" s="20">
        <f t="shared" si="2"/>
        <v>4</v>
      </c>
      <c r="AA20" s="20">
        <f t="shared" si="0"/>
        <v>786</v>
      </c>
      <c r="AB20" s="26">
        <f t="shared" si="1"/>
        <v>196.5</v>
      </c>
      <c r="AD20" s="17"/>
    </row>
    <row r="21" spans="1:30" x14ac:dyDescent="0.25">
      <c r="E21">
        <v>1</v>
      </c>
      <c r="G21" s="18" t="s">
        <v>65</v>
      </c>
      <c r="H21" s="19" t="s">
        <v>45</v>
      </c>
      <c r="I21" s="20" t="s">
        <v>35</v>
      </c>
      <c r="J21" s="21">
        <v>0</v>
      </c>
      <c r="K21" s="22">
        <v>398</v>
      </c>
      <c r="L21" s="23">
        <v>1</v>
      </c>
      <c r="M21" s="20">
        <v>0</v>
      </c>
      <c r="N21" s="20">
        <v>0</v>
      </c>
      <c r="O21" s="24">
        <v>0</v>
      </c>
      <c r="P21" s="23">
        <v>0</v>
      </c>
      <c r="Q21" s="20">
        <v>0</v>
      </c>
      <c r="R21" s="24">
        <v>0</v>
      </c>
      <c r="S21" s="23">
        <v>1</v>
      </c>
      <c r="T21" s="20">
        <v>1</v>
      </c>
      <c r="U21" s="20">
        <v>0</v>
      </c>
      <c r="V21" s="20">
        <v>0</v>
      </c>
      <c r="W21" s="20">
        <v>0</v>
      </c>
      <c r="X21" s="24">
        <v>0</v>
      </c>
      <c r="Y21" s="25" t="s">
        <v>36</v>
      </c>
      <c r="Z21" s="20">
        <f t="shared" si="2"/>
        <v>2</v>
      </c>
      <c r="AA21" s="20">
        <f t="shared" si="0"/>
        <v>398</v>
      </c>
      <c r="AB21" s="26">
        <f t="shared" si="1"/>
        <v>199</v>
      </c>
      <c r="AD21" s="17"/>
    </row>
    <row r="22" spans="1:30" x14ac:dyDescent="0.25">
      <c r="E22">
        <v>1</v>
      </c>
      <c r="G22" s="18" t="s">
        <v>66</v>
      </c>
      <c r="H22" s="29" t="s">
        <v>34</v>
      </c>
      <c r="I22" s="20" t="s">
        <v>35</v>
      </c>
      <c r="J22" s="21">
        <v>0</v>
      </c>
      <c r="K22" s="22">
        <v>1733</v>
      </c>
      <c r="L22" s="23">
        <v>1</v>
      </c>
      <c r="M22" s="20">
        <v>0</v>
      </c>
      <c r="N22" s="20">
        <v>0</v>
      </c>
      <c r="O22" s="24">
        <v>0</v>
      </c>
      <c r="P22" s="23">
        <v>0</v>
      </c>
      <c r="Q22" s="20">
        <v>0</v>
      </c>
      <c r="R22" s="24">
        <v>0</v>
      </c>
      <c r="S22" s="23">
        <v>1</v>
      </c>
      <c r="T22" s="20">
        <v>1</v>
      </c>
      <c r="U22" s="20">
        <v>1</v>
      </c>
      <c r="V22" s="20">
        <v>0</v>
      </c>
      <c r="W22" s="20">
        <v>0</v>
      </c>
      <c r="X22" s="24">
        <v>0</v>
      </c>
      <c r="Y22" s="25" t="s">
        <v>36</v>
      </c>
      <c r="Z22" s="20">
        <f t="shared" si="2"/>
        <v>3</v>
      </c>
      <c r="AA22" s="20">
        <f t="shared" si="0"/>
        <v>1733</v>
      </c>
      <c r="AB22" s="26">
        <f t="shared" si="1"/>
        <v>577.66666666666663</v>
      </c>
      <c r="AD22" s="17"/>
    </row>
    <row r="23" spans="1:30" x14ac:dyDescent="0.25">
      <c r="E23">
        <v>1</v>
      </c>
      <c r="G23" s="18" t="s">
        <v>67</v>
      </c>
      <c r="H23" s="19" t="s">
        <v>45</v>
      </c>
      <c r="I23" s="20" t="s">
        <v>35</v>
      </c>
      <c r="J23" s="21">
        <v>0</v>
      </c>
      <c r="K23" s="22">
        <v>698</v>
      </c>
      <c r="L23" s="23">
        <v>1</v>
      </c>
      <c r="M23" s="20">
        <v>0</v>
      </c>
      <c r="N23" s="20">
        <v>0</v>
      </c>
      <c r="O23" s="24">
        <v>0</v>
      </c>
      <c r="P23" s="23">
        <v>0</v>
      </c>
      <c r="Q23" s="20">
        <v>0</v>
      </c>
      <c r="R23" s="24">
        <v>0</v>
      </c>
      <c r="S23" s="23">
        <v>0</v>
      </c>
      <c r="T23" s="20">
        <v>1</v>
      </c>
      <c r="U23" s="20">
        <v>0</v>
      </c>
      <c r="V23" s="20">
        <v>0</v>
      </c>
      <c r="W23" s="20">
        <v>0</v>
      </c>
      <c r="X23" s="24">
        <v>0</v>
      </c>
      <c r="Y23" s="25" t="s">
        <v>36</v>
      </c>
      <c r="Z23" s="20">
        <f t="shared" si="2"/>
        <v>1</v>
      </c>
      <c r="AA23" s="20">
        <f t="shared" si="0"/>
        <v>698</v>
      </c>
      <c r="AB23" s="26">
        <f t="shared" si="1"/>
        <v>698</v>
      </c>
      <c r="AD23" s="17"/>
    </row>
    <row r="24" spans="1:30" x14ac:dyDescent="0.25">
      <c r="E24">
        <v>1</v>
      </c>
      <c r="G24" s="18" t="s">
        <v>68</v>
      </c>
      <c r="H24" s="19" t="s">
        <v>45</v>
      </c>
      <c r="I24" s="20" t="s">
        <v>35</v>
      </c>
      <c r="J24" s="21">
        <v>0</v>
      </c>
      <c r="K24" s="22">
        <v>456</v>
      </c>
      <c r="L24" s="23">
        <v>1</v>
      </c>
      <c r="M24" s="20">
        <v>0</v>
      </c>
      <c r="N24" s="20">
        <v>0</v>
      </c>
      <c r="O24" s="24">
        <v>0</v>
      </c>
      <c r="P24" s="23">
        <v>0</v>
      </c>
      <c r="Q24" s="20">
        <v>0</v>
      </c>
      <c r="R24" s="24">
        <v>0</v>
      </c>
      <c r="S24" s="23">
        <v>1</v>
      </c>
      <c r="T24" s="20">
        <v>1</v>
      </c>
      <c r="U24" s="20">
        <v>1</v>
      </c>
      <c r="V24" s="20">
        <v>0</v>
      </c>
      <c r="W24" s="20">
        <v>0</v>
      </c>
      <c r="X24" s="24">
        <v>0</v>
      </c>
      <c r="Y24" s="25" t="s">
        <v>36</v>
      </c>
      <c r="Z24" s="20">
        <f t="shared" si="2"/>
        <v>3</v>
      </c>
      <c r="AA24" s="20">
        <f t="shared" si="0"/>
        <v>456</v>
      </c>
      <c r="AB24" s="26">
        <f t="shared" si="1"/>
        <v>152</v>
      </c>
      <c r="AD24" s="17"/>
    </row>
    <row r="25" spans="1:30" x14ac:dyDescent="0.25">
      <c r="E25">
        <v>1</v>
      </c>
      <c r="G25" s="18" t="s">
        <v>69</v>
      </c>
      <c r="H25" s="19" t="s">
        <v>34</v>
      </c>
      <c r="I25" s="20" t="s">
        <v>35</v>
      </c>
      <c r="J25" s="21">
        <v>0</v>
      </c>
      <c r="K25" s="22">
        <v>528</v>
      </c>
      <c r="L25" s="23">
        <v>1</v>
      </c>
      <c r="M25" s="20">
        <v>0</v>
      </c>
      <c r="N25" s="20">
        <v>0</v>
      </c>
      <c r="O25" s="24">
        <v>0</v>
      </c>
      <c r="P25" s="23">
        <v>0</v>
      </c>
      <c r="Q25" s="20">
        <v>0</v>
      </c>
      <c r="R25" s="24">
        <v>0</v>
      </c>
      <c r="S25" s="23">
        <v>0</v>
      </c>
      <c r="T25" s="20">
        <v>0</v>
      </c>
      <c r="U25" s="20">
        <v>0</v>
      </c>
      <c r="V25" s="20">
        <v>1</v>
      </c>
      <c r="W25" s="20">
        <v>0</v>
      </c>
      <c r="X25" s="24">
        <v>0</v>
      </c>
      <c r="Y25" s="25" t="s">
        <v>36</v>
      </c>
      <c r="Z25" s="20">
        <f t="shared" si="2"/>
        <v>1</v>
      </c>
      <c r="AA25" s="20">
        <f t="shared" si="0"/>
        <v>528</v>
      </c>
      <c r="AB25" s="26">
        <f t="shared" si="1"/>
        <v>528</v>
      </c>
      <c r="AD25" s="17"/>
    </row>
    <row r="26" spans="1:30" x14ac:dyDescent="0.25">
      <c r="E26">
        <v>1</v>
      </c>
      <c r="F26" t="s">
        <v>37</v>
      </c>
      <c r="G26" s="30" t="s">
        <v>70</v>
      </c>
      <c r="H26" s="19" t="s">
        <v>34</v>
      </c>
      <c r="I26" s="20" t="s">
        <v>35</v>
      </c>
      <c r="J26" s="21">
        <v>0</v>
      </c>
      <c r="K26" s="22">
        <v>835</v>
      </c>
      <c r="L26" s="23">
        <v>1</v>
      </c>
      <c r="M26" s="20">
        <v>1</v>
      </c>
      <c r="N26" s="20">
        <v>0</v>
      </c>
      <c r="O26" s="24">
        <v>0</v>
      </c>
      <c r="P26" s="23">
        <v>0</v>
      </c>
      <c r="Q26" s="20">
        <v>0</v>
      </c>
      <c r="R26" s="24">
        <v>0</v>
      </c>
      <c r="S26" s="23">
        <v>1</v>
      </c>
      <c r="T26" s="20">
        <v>0</v>
      </c>
      <c r="U26" s="20">
        <v>0</v>
      </c>
      <c r="V26" s="20">
        <v>1</v>
      </c>
      <c r="W26" s="20">
        <v>0</v>
      </c>
      <c r="X26" s="31">
        <v>0</v>
      </c>
      <c r="Y26" s="25" t="s">
        <v>36</v>
      </c>
      <c r="Z26" s="20">
        <f t="shared" si="2"/>
        <v>2</v>
      </c>
      <c r="AA26" s="20">
        <f t="shared" si="0"/>
        <v>835</v>
      </c>
      <c r="AB26" s="26">
        <f t="shared" si="1"/>
        <v>417.5</v>
      </c>
      <c r="AC26" t="s">
        <v>46</v>
      </c>
      <c r="AD26" t="s">
        <v>71</v>
      </c>
    </row>
    <row r="27" spans="1:30" x14ac:dyDescent="0.25">
      <c r="E27">
        <v>1</v>
      </c>
      <c r="G27" s="30" t="s">
        <v>72</v>
      </c>
      <c r="H27" s="19" t="s">
        <v>34</v>
      </c>
      <c r="I27" s="20" t="s">
        <v>35</v>
      </c>
      <c r="J27" s="21">
        <v>0</v>
      </c>
      <c r="K27" s="22">
        <v>279</v>
      </c>
      <c r="L27" s="23">
        <v>1</v>
      </c>
      <c r="M27" s="20">
        <v>0</v>
      </c>
      <c r="N27" s="20">
        <v>0</v>
      </c>
      <c r="O27" s="24">
        <v>0</v>
      </c>
      <c r="P27" s="23">
        <v>0</v>
      </c>
      <c r="Q27" s="20">
        <v>0</v>
      </c>
      <c r="R27" s="24">
        <v>0</v>
      </c>
      <c r="S27" s="23">
        <v>0</v>
      </c>
      <c r="T27" s="20">
        <v>0</v>
      </c>
      <c r="U27" s="20">
        <v>0</v>
      </c>
      <c r="V27" s="20">
        <v>0</v>
      </c>
      <c r="W27" s="20">
        <v>0</v>
      </c>
      <c r="X27" s="31">
        <v>0</v>
      </c>
      <c r="Y27" s="25" t="s">
        <v>36</v>
      </c>
      <c r="Z27" s="20">
        <f t="shared" si="2"/>
        <v>0</v>
      </c>
      <c r="AA27" s="20">
        <f t="shared" si="0"/>
        <v>279</v>
      </c>
      <c r="AB27" s="26">
        <f>K27/(Z27+0.0001)</f>
        <v>2790000</v>
      </c>
    </row>
    <row r="28" spans="1:30" ht="15.75" thickBot="1" x14ac:dyDescent="0.3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3"/>
      <c r="L28" s="34"/>
      <c r="M28" s="32"/>
      <c r="N28" s="32"/>
      <c r="O28" s="35"/>
      <c r="P28" s="34"/>
      <c r="Q28" s="32"/>
      <c r="R28" s="35"/>
      <c r="S28" s="34"/>
      <c r="T28" s="32"/>
      <c r="U28" s="32"/>
      <c r="V28" s="32"/>
      <c r="W28" s="32"/>
      <c r="X28" s="35"/>
      <c r="Y28" s="32"/>
      <c r="Z28" s="32"/>
      <c r="AA28" s="32"/>
      <c r="AB28" s="32"/>
      <c r="AC28" s="32"/>
      <c r="AD28" s="36"/>
    </row>
    <row r="29" spans="1:30" x14ac:dyDescent="0.25">
      <c r="E29">
        <f>SUM(E3:E28)</f>
        <v>25</v>
      </c>
      <c r="G29">
        <f>L29</f>
        <v>25</v>
      </c>
      <c r="H29" s="37" t="s">
        <v>73</v>
      </c>
      <c r="K29" s="38">
        <f>SUM(K3:K28)</f>
        <v>45018</v>
      </c>
      <c r="L29" s="39">
        <f>SUM(L3:L28)</f>
        <v>25</v>
      </c>
      <c r="M29">
        <f>SUM(M3:M28)</f>
        <v>5</v>
      </c>
      <c r="N29">
        <f>SUM(N3:N28)</f>
        <v>2</v>
      </c>
      <c r="O29" s="40">
        <f>SUM(O3:O28)</f>
        <v>1</v>
      </c>
      <c r="P29" s="39">
        <f>SUM(P3:P28)</f>
        <v>0</v>
      </c>
      <c r="Q29">
        <f>SUM(Q3:Q28)</f>
        <v>0</v>
      </c>
      <c r="R29" s="40">
        <f>SUM(R3:R28)</f>
        <v>6</v>
      </c>
      <c r="S29" s="41">
        <f>SUM(S3:S28)</f>
        <v>16</v>
      </c>
      <c r="T29" s="42">
        <f>SUM(T3:T28)</f>
        <v>17</v>
      </c>
      <c r="U29" s="42">
        <f>SUM(U3:U28)</f>
        <v>12</v>
      </c>
      <c r="V29" s="42">
        <f>SUM(V3:V28)</f>
        <v>10</v>
      </c>
      <c r="W29" s="43">
        <f>SUM(W3:W28)</f>
        <v>5</v>
      </c>
      <c r="X29" s="43">
        <f>SUM(X3:X28)</f>
        <v>3</v>
      </c>
      <c r="AD29" s="17"/>
    </row>
    <row r="30" spans="1:30" ht="15.75" thickBot="1" x14ac:dyDescent="0.3">
      <c r="K30" s="44">
        <f>AVERAGE(K3:K27)</f>
        <v>1800.72</v>
      </c>
      <c r="L30" s="45">
        <f>AVERAGE(L3:L27)</f>
        <v>1</v>
      </c>
      <c r="M30" s="46">
        <f>AVERAGE(M3:M27)</f>
        <v>0.2</v>
      </c>
      <c r="N30" s="46">
        <f t="shared" ref="N30:O30" si="3">AVERAGE(N3:N27)</f>
        <v>0.08</v>
      </c>
      <c r="O30" s="46">
        <f>AVERAGE(O3:O27)</f>
        <v>0.04</v>
      </c>
      <c r="P30" s="45">
        <f>AVERAGE(P3:P27)</f>
        <v>0</v>
      </c>
      <c r="Q30" s="46">
        <f>AVERAGE(Q3:Q27)</f>
        <v>0</v>
      </c>
      <c r="R30" s="47">
        <f>AVERAGE(R3:R27)</f>
        <v>0.24</v>
      </c>
      <c r="S30" s="45">
        <f>AVERAGE(S3:S27)</f>
        <v>0.64</v>
      </c>
      <c r="T30" s="46">
        <f>AVERAGE(T3:T27)</f>
        <v>0.68</v>
      </c>
      <c r="U30" s="46">
        <f t="shared" ref="U30:W30" si="4">AVERAGE(U3:U27)</f>
        <v>0.48</v>
      </c>
      <c r="V30" s="46">
        <f t="shared" si="4"/>
        <v>0.4</v>
      </c>
      <c r="W30" s="46">
        <f t="shared" si="4"/>
        <v>0.2</v>
      </c>
      <c r="X30" s="47">
        <f>AVERAGE(X3:X27)</f>
        <v>0.12</v>
      </c>
      <c r="Y30" s="48"/>
      <c r="AD30" s="17"/>
    </row>
    <row r="31" spans="1:30" x14ac:dyDescent="0.25">
      <c r="Y31">
        <v>21</v>
      </c>
      <c r="Z31" s="49">
        <f>Y31/Y34</f>
        <v>0.84</v>
      </c>
      <c r="AA31" t="s">
        <v>74</v>
      </c>
      <c r="AD31" s="17"/>
    </row>
    <row r="32" spans="1:30" x14ac:dyDescent="0.25">
      <c r="Y32">
        <v>3</v>
      </c>
      <c r="Z32" s="49">
        <f>Y32/Y34</f>
        <v>0.12</v>
      </c>
      <c r="AA32" t="s">
        <v>39</v>
      </c>
      <c r="AD32" s="17"/>
    </row>
    <row r="33" spans="25:30" x14ac:dyDescent="0.25">
      <c r="Y33">
        <v>1</v>
      </c>
      <c r="Z33" s="49">
        <f>Y33/Y34</f>
        <v>0.04</v>
      </c>
      <c r="AA33" t="s">
        <v>75</v>
      </c>
      <c r="AD33" s="17"/>
    </row>
    <row r="34" spans="25:30" x14ac:dyDescent="0.25">
      <c r="Y34">
        <f>SUM(Y31:Y33)</f>
        <v>25</v>
      </c>
      <c r="AD34" s="17"/>
    </row>
    <row r="35" spans="25:30" x14ac:dyDescent="0.25">
      <c r="AD35" s="17"/>
    </row>
    <row r="36" spans="25:30" x14ac:dyDescent="0.25">
      <c r="AD36" s="17"/>
    </row>
    <row r="37" spans="25:30" x14ac:dyDescent="0.25">
      <c r="AD37" s="17"/>
    </row>
    <row r="38" spans="25:30" x14ac:dyDescent="0.25">
      <c r="AD38" s="17"/>
    </row>
    <row r="39" spans="25:30" x14ac:dyDescent="0.25">
      <c r="AD39" s="17"/>
    </row>
    <row r="40" spans="25:30" x14ac:dyDescent="0.25">
      <c r="AD40" s="17"/>
    </row>
    <row r="41" spans="25:30" x14ac:dyDescent="0.25">
      <c r="AD41" s="17"/>
    </row>
    <row r="42" spans="25:30" x14ac:dyDescent="0.25">
      <c r="AD42" s="17"/>
    </row>
    <row r="43" spans="25:30" x14ac:dyDescent="0.25">
      <c r="AD43" s="17"/>
    </row>
    <row r="44" spans="25:30" x14ac:dyDescent="0.25">
      <c r="AD44" s="17"/>
    </row>
    <row r="45" spans="25:30" x14ac:dyDescent="0.25">
      <c r="AD45" s="17"/>
    </row>
    <row r="46" spans="25:30" x14ac:dyDescent="0.25">
      <c r="AD46" s="17"/>
    </row>
    <row r="47" spans="25:30" x14ac:dyDescent="0.25">
      <c r="AD47" s="17"/>
    </row>
    <row r="48" spans="25:30" x14ac:dyDescent="0.25">
      <c r="AD48" s="17"/>
    </row>
  </sheetData>
  <conditionalFormatting sqref="L3:X3 L4:Y4 L5:X12 L13:Y13 L14:X15 L16:Y17 L18:X25 X26:X27">
    <cfRule type="cellIs" dxfId="3" priority="5" operator="lessThan">
      <formula>0.5</formula>
    </cfRule>
    <cfRule type="cellIs" dxfId="2" priority="6" operator="greaterThan">
      <formula>0.5</formula>
    </cfRule>
  </conditionalFormatting>
  <conditionalFormatting sqref="L29:Y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:Y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:AB2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W27">
    <cfRule type="cellIs" dxfId="1" priority="1" operator="lessThan">
      <formula>0.5</formula>
    </cfRule>
    <cfRule type="cellIs" dxfId="0" priority="2" operator="greaterThan">
      <formula>0.5</formula>
    </cfRule>
  </conditionalFormatting>
  <hyperlinks>
    <hyperlink ref="G21" r:id="rId1" xr:uid="{B5D09507-203B-4266-B475-89B3E3E7520E}"/>
    <hyperlink ref="G22" r:id="rId2" xr:uid="{1D54824F-16A2-4470-9097-ED50386283EC}"/>
    <hyperlink ref="G23" r:id="rId3" xr:uid="{28F26662-8EB4-42EE-8D5B-FAED3B977C5C}"/>
    <hyperlink ref="G24" r:id="rId4" xr:uid="{B339CDAD-EEA9-4BAD-B00E-3B4E8A33D8F8}"/>
    <hyperlink ref="G25" r:id="rId5" xr:uid="{361C14EC-8CD3-4384-9DD1-D9637CDC9FE3}"/>
    <hyperlink ref="G12" r:id="rId6" xr:uid="{2B39ED41-DF21-4E44-B836-71EC633748EC}"/>
    <hyperlink ref="G16" r:id="rId7" xr:uid="{2F61FEF7-608E-4841-8FE6-EC7B12897F56}"/>
    <hyperlink ref="G3" r:id="rId8" xr:uid="{EFD989F7-2C68-4FC3-A84F-ACF1A1F5E466}"/>
    <hyperlink ref="G5" r:id="rId9" xr:uid="{E074F4CD-9374-4E0A-BD21-D0988C9C055A}"/>
    <hyperlink ref="G7" r:id="rId10" xr:uid="{B522E02D-5EBA-47B0-ABA2-7DD19C2A6AFC}"/>
    <hyperlink ref="G8" r:id="rId11" xr:uid="{7B7E0C0F-75CB-4908-8EA8-8BB2A65A0D5C}"/>
    <hyperlink ref="G9" r:id="rId12" xr:uid="{E9F91159-15C5-418A-B327-295BA1555489}"/>
    <hyperlink ref="G10" r:id="rId13" xr:uid="{EA88AD25-35E1-49D1-9C0A-CFC2E1E78EB8}"/>
    <hyperlink ref="G11" r:id="rId14" xr:uid="{85281CB2-4366-4300-B116-988857CA58B9}"/>
    <hyperlink ref="G13" r:id="rId15" xr:uid="{558AB332-8047-48B3-8BCF-CE1EA0E8F259}"/>
    <hyperlink ref="G14" r:id="rId16" xr:uid="{07A7B2C6-6C1C-4CF2-896B-DA957A8D3C26}"/>
    <hyperlink ref="G15" r:id="rId17" xr:uid="{937262D0-2209-4B2B-A1D4-9AEB691D49D1}"/>
    <hyperlink ref="G17" r:id="rId18" xr:uid="{B5443A66-5C91-49E1-86E4-AD67FB4747EF}"/>
    <hyperlink ref="G18" r:id="rId19" xr:uid="{72ED1AA6-786D-48AC-BD9A-A3797DF473DD}"/>
    <hyperlink ref="G19" r:id="rId20" xr:uid="{2F5AEBDB-3B71-4152-A043-5BABFCEE468E}"/>
    <hyperlink ref="G20" r:id="rId21" xr:uid="{4F8F25C9-9499-46C7-B7FA-891C5514E798}"/>
    <hyperlink ref="G6" r:id="rId22" xr:uid="{25D2765C-7002-44C2-A81E-16FE1EF5B6A3}"/>
    <hyperlink ref="G4" r:id="rId23" xr:uid="{A130AD1D-652A-4B56-9D36-ABB542A39CBD}"/>
    <hyperlink ref="G27" r:id="rId24" xr:uid="{1DBBF849-1B71-4350-B36C-B653B75B39C4}"/>
    <hyperlink ref="G26" r:id="rId25" xr:uid="{CC26F5D1-272C-47F7-89D5-89B70BF9516F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Koray Bingöl</dc:creator>
  <cp:lastModifiedBy>Koray Bingöl</cp:lastModifiedBy>
  <dcterms:created xsi:type="dcterms:W3CDTF">2023-09-18T10:36:32Z</dcterms:created>
  <dcterms:modified xsi:type="dcterms:W3CDTF">2023-09-18T10:37:36Z</dcterms:modified>
</cp:coreProperties>
</file>