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chglobal.sharepoint.com/teams/DD-ZBU-BIM2AVA/Freigegebene Dokumente/10_Pilotprojekte/10.3_NBE/02_Unterlagen_Intern/"/>
    </mc:Choice>
  </mc:AlternateContent>
  <xr:revisionPtr revIDLastSave="159" documentId="8_{FB52FBCE-FC7D-4AA6-8519-B6FAF41698B1}" xr6:coauthVersionLast="47" xr6:coauthVersionMax="47" xr10:uidLastSave="{2FD2400A-D3C1-4617-9E7C-F434267301D3}"/>
  <bookViews>
    <workbookView xWindow="1755" yWindow="885" windowWidth="28650" windowHeight="19410" xr2:uid="{A000604D-04F9-47F0-98CA-B893FCDB30B8}"/>
  </bookViews>
  <sheets>
    <sheet name="01_Mengen" sheetId="2" r:id="rId1"/>
    <sheet name="02_BIM_Qualifier" sheetId="4" r:id="rId2"/>
    <sheet name="02_Anpassungen" sheetId="6" r:id="rId3"/>
    <sheet name="03_Solibri" sheetId="3" r:id="rId4"/>
    <sheet name="04_DESITE" sheetId="5" r:id="rId5"/>
    <sheet name="05_Ausstattung" sheetId="7" r:id="rId6"/>
    <sheet name="05_Ausst.Fehlerm." sheetId="9" r:id="rId7"/>
    <sheet name="06_LV_TLK_ROH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P16" i="2"/>
  <c r="P20" i="2"/>
  <c r="P25" i="2"/>
  <c r="N25" i="2"/>
  <c r="N20" i="2"/>
  <c r="N7" i="2"/>
  <c r="O21" i="2"/>
  <c r="P21" i="2" s="1"/>
  <c r="O16" i="2"/>
  <c r="O13" i="2"/>
  <c r="N13" i="2" s="1"/>
  <c r="O10" i="2"/>
  <c r="P10" i="2" s="1"/>
  <c r="O7" i="2"/>
  <c r="P7" i="2" s="1"/>
  <c r="O4" i="2"/>
  <c r="P4" i="2" s="1"/>
  <c r="F20" i="2"/>
  <c r="K26" i="2"/>
  <c r="H26" i="2"/>
  <c r="K22" i="2"/>
  <c r="K24" i="2"/>
  <c r="K23" i="2"/>
  <c r="I20" i="2"/>
  <c r="H21" i="2"/>
  <c r="I21" i="2" s="1"/>
  <c r="J25" i="2"/>
  <c r="J20" i="2"/>
  <c r="J16" i="2"/>
  <c r="J13" i="2"/>
  <c r="I25" i="2"/>
  <c r="K16" i="2"/>
  <c r="H16" i="2"/>
  <c r="I16" i="2" s="1"/>
  <c r="K13" i="2"/>
  <c r="H13" i="2"/>
  <c r="I13" i="2" s="1"/>
  <c r="K11" i="2"/>
  <c r="K10" i="2" s="1"/>
  <c r="H10" i="2"/>
  <c r="I10" i="2" s="1"/>
  <c r="K8" i="2"/>
  <c r="K7" i="2" s="1"/>
  <c r="H7" i="2"/>
  <c r="I7" i="2" s="1"/>
  <c r="K6" i="2"/>
  <c r="K5" i="2"/>
  <c r="H4" i="2"/>
  <c r="I4" i="2" s="1"/>
  <c r="N16" i="2" l="1"/>
  <c r="P13" i="2"/>
  <c r="P26" i="2" s="1"/>
  <c r="N4" i="2"/>
  <c r="N10" i="2"/>
  <c r="K21" i="2"/>
  <c r="L21" i="2" s="1"/>
  <c r="J21" i="2"/>
  <c r="J4" i="2"/>
  <c r="J7" i="2"/>
  <c r="J10" i="2"/>
  <c r="K4" i="2"/>
  <c r="I26" i="2"/>
  <c r="C26" i="2"/>
  <c r="D26" i="2"/>
  <c r="E26" i="2"/>
  <c r="F7" i="2"/>
  <c r="L7" i="2" s="1"/>
  <c r="F10" i="2"/>
  <c r="L10" i="2" s="1"/>
  <c r="F13" i="2"/>
  <c r="L13" i="2" s="1"/>
  <c r="F16" i="2"/>
  <c r="L16" i="2" s="1"/>
  <c r="L20" i="2"/>
  <c r="F21" i="2"/>
  <c r="F25" i="2"/>
  <c r="L25" i="2" s="1"/>
  <c r="F4" i="2"/>
  <c r="J26" i="2" l="1"/>
  <c r="L4" i="2"/>
  <c r="F26" i="2"/>
  <c r="L26" i="2" l="1"/>
  <c r="O26" i="2"/>
  <c r="N26" i="2" s="1"/>
</calcChain>
</file>

<file path=xl/sharedStrings.xml><?xml version="1.0" encoding="utf-8"?>
<sst xmlns="http://schemas.openxmlformats.org/spreadsheetml/2006/main" count="1839" uniqueCount="1034">
  <si>
    <t>Mengen Email</t>
  </si>
  <si>
    <t>Mengen Rib iTWO</t>
  </si>
  <si>
    <t>Kontroll iTwo mit DESITE</t>
  </si>
  <si>
    <t>Bauteil</t>
  </si>
  <si>
    <t>Volumen1</t>
  </si>
  <si>
    <t>Volumen2</t>
  </si>
  <si>
    <t>Bewehrung Kg</t>
  </si>
  <si>
    <t>to</t>
  </si>
  <si>
    <t>Kg/m³</t>
  </si>
  <si>
    <t>Volumen iTWO</t>
  </si>
  <si>
    <t>V1</t>
  </si>
  <si>
    <t>V2</t>
  </si>
  <si>
    <t>Bewehrung iTWO to</t>
  </si>
  <si>
    <t>BW</t>
  </si>
  <si>
    <t xml:space="preserve">Bauteil </t>
  </si>
  <si>
    <t>ITWO/DES</t>
  </si>
  <si>
    <t>Volumen DESITE</t>
  </si>
  <si>
    <t>Bewehrung  DESITE</t>
  </si>
  <si>
    <t>Wände WU</t>
  </si>
  <si>
    <t>Wände UG</t>
  </si>
  <si>
    <t>Wände UG rund</t>
  </si>
  <si>
    <t>Wände nicht WU</t>
  </si>
  <si>
    <t>Wände</t>
  </si>
  <si>
    <t>Wände rund</t>
  </si>
  <si>
    <t>Decken</t>
  </si>
  <si>
    <t>Geschossdecken</t>
  </si>
  <si>
    <t>Rampe</t>
  </si>
  <si>
    <t>Stützen</t>
  </si>
  <si>
    <t>L + Rechteckstützen</t>
  </si>
  <si>
    <t>Rundstützen</t>
  </si>
  <si>
    <t>Unterzüge/Brüstungen</t>
  </si>
  <si>
    <t>Unterzüge</t>
  </si>
  <si>
    <t>Überzüge</t>
  </si>
  <si>
    <t>Attika</t>
  </si>
  <si>
    <t>Treppen</t>
  </si>
  <si>
    <t>Fundamente</t>
  </si>
  <si>
    <t>Bodenplatte</t>
  </si>
  <si>
    <t>Streifenfundamente</t>
  </si>
  <si>
    <t>Punktfundamente</t>
  </si>
  <si>
    <t>Pfähle</t>
  </si>
  <si>
    <t>GESAMT</t>
  </si>
  <si>
    <t>Gesamt E-Mail</t>
  </si>
  <si>
    <t>E-mail händisch*</t>
  </si>
  <si>
    <t>T8-02.01 NBE_AR2 (EDITED)</t>
  </si>
  <si>
    <t>Die Treppen wurden als "Default" oder "Slab" neu zugeordnet.</t>
  </si>
  <si>
    <t>Keine Fehlermeldungen wegen Öffnungen</t>
  </si>
  <si>
    <t xml:space="preserve">Manche Schnittprobleme haben mit den Bohrpfähle zu tun, da die Bohrpfahlkpöpfe wurden nicht getrennt modelliert, es gibt auch keine Kollisionen im Bereich UG-Fundamente und mit gerundete Wände. </t>
  </si>
  <si>
    <t>Es wurde eine Position für PE-Folie unter "Rampe" herstellt (Rampe gegen Erde)</t>
  </si>
  <si>
    <t>Es wurde eine Position für Sauberkeitschicht unter "Rampe" herstellt (Rampe gegen Erde)</t>
  </si>
  <si>
    <t>Sichtbeton wird nur einseitig berechnet, die Vorlage wird nach NBE angepasst (Bis jetzt nur Einsteitig wenn die Schalung "einseitige Schalung" wäre)</t>
  </si>
  <si>
    <t>Struktur</t>
  </si>
  <si>
    <t>Schlüssel</t>
  </si>
  <si>
    <t>Auswahlgruppe</t>
  </si>
  <si>
    <t>Bezeichnung</t>
  </si>
  <si>
    <t>Mengenabfragesyntax</t>
  </si>
  <si>
    <t>ME</t>
  </si>
  <si>
    <t>Menge</t>
  </si>
  <si>
    <t>-</t>
  </si>
  <si>
    <t>Ausstattung</t>
  </si>
  <si>
    <t>10</t>
  </si>
  <si>
    <t>ROHBAU_STAHLBETONARBEITEN</t>
  </si>
  <si>
    <t>10.10</t>
  </si>
  <si>
    <t>SAUBERKEITSSCHICHT (Bauteilbezogen)</t>
  </si>
  <si>
    <t>10.10.10</t>
  </si>
  <si>
    <t>ZB_PLATZHALTER</t>
  </si>
  <si>
    <t>Zulage Sauberkeitsschicht geneigter Einbau (Vouten / Rampen)</t>
  </si>
  <si>
    <t>QTO(Typ:="Deckenfläche";ME:="m²")</t>
  </si>
  <si>
    <t>m²</t>
  </si>
  <si>
    <t>10.20</t>
  </si>
  <si>
    <t>BODENPLATTE / FUNDAMENT</t>
  </si>
  <si>
    <t>10.20.10</t>
  </si>
  <si>
    <t>KRANFUNDAMENT</t>
  </si>
  <si>
    <t>10.20.10.10</t>
  </si>
  <si>
    <t>Beton der Kranfundamente liefern und herstellen</t>
  </si>
  <si>
    <t>QTO(Typ:="Volumen";ME:="m³";Norm:="VOB\013")</t>
  </si>
  <si>
    <t>m³</t>
  </si>
  <si>
    <t>10.20.10.20</t>
  </si>
  <si>
    <t>Randschalung der Kranfundamente herstellen</t>
  </si>
  <si>
    <t>QTO(Typ:="FlächeMax";ME:="m²")</t>
  </si>
  <si>
    <t>10.20.10.30</t>
  </si>
  <si>
    <t>Kran-Fundamentanker in das Fundament liefern und einbauen</t>
  </si>
  <si>
    <t>QTO(Typ:="Stückzahl";ME:="St")</t>
  </si>
  <si>
    <t>St</t>
  </si>
  <si>
    <t>10.20.10.40</t>
  </si>
  <si>
    <t>Betonstahl der Kranfundamente, Stabstahl</t>
  </si>
  <si>
    <t>10.20.10.50</t>
  </si>
  <si>
    <t>Betonstahl der Kranfundamente, Lagermatten</t>
  </si>
  <si>
    <t>10.20.20</t>
  </si>
  <si>
    <t>ZB_STR_FUN</t>
  </si>
  <si>
    <t>STREIFENFUNDAMENT</t>
  </si>
  <si>
    <t>10.20.20.10</t>
  </si>
  <si>
    <t>Beton der Streifenfundamente inkl. Vouten liefern und herstellen; C=@STB_C;</t>
  </si>
  <si>
    <t>10.20.20.20</t>
  </si>
  <si>
    <t>Schalung der Streifenfundamente (und Frostschürzen) herstellen</t>
  </si>
  <si>
    <t>QTO(Typ:="Mantelfläche";ME:="m²")</t>
  </si>
  <si>
    <t>10.20.20.30</t>
  </si>
  <si>
    <t>Betonstahl der Streifenfundamente, Stabstahl</t>
  </si>
  <si>
    <t>QTO(Typ:="Volumen";ME:="m³";Norm:="VOB\013")*QTO(Typ:="${ZECH_ATTRIBUTE\STB_BG}")*0,001*0,85</t>
  </si>
  <si>
    <t>10.20.20.40</t>
  </si>
  <si>
    <t>Betonstahl der Streifenfundamente, Lagermatten</t>
  </si>
  <si>
    <t>QTO(Typ:="Volumen";ME:="m³";Norm:="VOB\013")*QTO(Typ:="${ZECH_ATTRIBUTE\STB_BG}")*0,001*0,15</t>
  </si>
  <si>
    <t>10.20.20.50</t>
  </si>
  <si>
    <t>Zulage Bewehrung Schneiden, Biegen, Kleindurchmesser etc</t>
  </si>
  <si>
    <t>10.20.20.60</t>
  </si>
  <si>
    <t>Zulage Sortenaufpreise</t>
  </si>
  <si>
    <t>10.20.20.70</t>
  </si>
  <si>
    <t>Verlustbeton 3%</t>
  </si>
  <si>
    <t>QTO(Typ:="Volumen";ME:="m³";Norm:="VOB\013")*0,03</t>
  </si>
  <si>
    <t>10.20.20.80</t>
  </si>
  <si>
    <t>PE-Folie, mit mind. 10 cm Stoßüberdeckung ; PE=@PE_D mm; LAG=@PE_LAG</t>
  </si>
  <si>
    <t>QTO(Typ:="Bodenfläche";ME:="m²";Norm:="VOB\013";Bauteil:="${ZECH_ATTRIBUTE\PE_D} &gt; 0,0")</t>
  </si>
  <si>
    <t>10.20.20.90</t>
  </si>
  <si>
    <t>Sauberkeitsschicht horizontal; d = 8-10 cm; C=@SKS_C</t>
  </si>
  <si>
    <t xml:space="preserve">QTO(Typ:="Bodenfläche";ME:="m²";Norm:="VOB\013";Abzug:="${ZECH_ATTRIBUTE\ZB_AUSWAHL} =='ZB_SOHLE'";Bauteil:="${ZECH_ATTRIBUTE\SKS_C} &lt;&gt; '' und ${ZECH_ATTRIBUTE\SKS_D} &lt;= 10")
</t>
  </si>
  <si>
    <t>10.20.20.100</t>
  </si>
  <si>
    <t>Sauberkeitsschicht horizontal; d = 10-12 cm; C=@SKS_C</t>
  </si>
  <si>
    <t>QTO(Typ:="Bodenfläche";ME:="m²";Norm:="VOB\013";Abzug:="${ZECH_ATTRIBUTE\ZB_AUSWAHL} =='ZB_SOHLE'";Bauteil:="${ZECH_ATTRIBUTE\SKS_C} &lt;&gt; '' und ${ZECH_ATTRIBUTE\SKS_D} &gt; 10 ")</t>
  </si>
  <si>
    <t>10.20.20.130</t>
  </si>
  <si>
    <t>Flügelglätten der Sauberkeitsschicht</t>
  </si>
  <si>
    <t>QTO(Typ:="Deckenfläche";ME:="m²";Bauteil:="Attribut{ZECH_ATTRIBUTE\SKS_FG} &lt;&gt;''"  )</t>
  </si>
  <si>
    <t>10.20.30</t>
  </si>
  <si>
    <t>ZB_P_FUN</t>
  </si>
  <si>
    <t>PUNKTFUNDAMENT</t>
  </si>
  <si>
    <t>10.20.30.10</t>
  </si>
  <si>
    <t>Beton der Punktfundamente inkl. Vouten liefern und herstellen; C=@STB_C;</t>
  </si>
  <si>
    <t>10.20.30.20</t>
  </si>
  <si>
    <t>Schalung der Punktfundamente herstellen</t>
  </si>
  <si>
    <t>10.20.30.30</t>
  </si>
  <si>
    <t>Betonstahl der Punktfundament , Stabstahl</t>
  </si>
  <si>
    <t>10.20.30.40</t>
  </si>
  <si>
    <t>Betonstahl der Punktfundament, Lagermatten</t>
  </si>
  <si>
    <t>10.20.30.50</t>
  </si>
  <si>
    <t xml:space="preserve">QTO(Typ:="Volumen";ME:="m³";Norm:="VOB\013")*QTO(Typ:="${ZECH_ATTRIBUTE\STB_BG}")*0,001*0,15
</t>
  </si>
  <si>
    <t>10.20.30.60</t>
  </si>
  <si>
    <t>10.20.30.70</t>
  </si>
  <si>
    <t>10.20.30.80</t>
  </si>
  <si>
    <t>10.20.30.90</t>
  </si>
  <si>
    <t>10.20.30.100</t>
  </si>
  <si>
    <t>10.20.30.130</t>
  </si>
  <si>
    <t>QTO(Typ:="Deckenfläche";ME:="m²";Bauteil:="${ZECH_ATTRIBUTE\SKS_FG} &lt;&gt;''"  )</t>
  </si>
  <si>
    <t>10.20.40</t>
  </si>
  <si>
    <t>ZB_UNTF</t>
  </si>
  <si>
    <t>AUFZUGSUNTERFAHRT WÄNDE</t>
  </si>
  <si>
    <t>10.20.40.10</t>
  </si>
  <si>
    <t>Wandbeton der Aufzugsunterfahrten /Pumpensumpfe etc.; d &lt; 20 cm; C=@STB_C; W=@STB_W; FBVF=@FBVF</t>
  </si>
  <si>
    <t>QTO(Typ:="Volumen";ME:="m³";Norm:="VOB\013";Bauteil:="TiefeOptOBBxy &lt; (20 [cm])")</t>
  </si>
  <si>
    <t>10.20.40.20</t>
  </si>
  <si>
    <t>Wandbeton der Aufzugsunterfahrten /Pumpensumpfe etc.; d = 20-50 cm; C=@STB_C; W=@STB_W; FBVF=@FBVF</t>
  </si>
  <si>
    <t>QTO(Typ:="Volumen";ME:="m³";Norm:="VOB\013";Bauteil:="TiefeOptOBBxy &gt;= (20 [cm]) und TiefeOptOBBxy &lt;= (50 [cm])")</t>
  </si>
  <si>
    <t>10.20.40.30</t>
  </si>
  <si>
    <t>Wandbeton der Aufzugsunterfahrten /Pumpensumpfe etc.; d &gt; 50 cm; C=@STB_C; W=@STB_W; FBVF=@FBVF</t>
  </si>
  <si>
    <t>QTO(Typ:="Volumen";ME:="m³";Norm:="VOB\013";Bauteil:="TiefeOptOBBxy &gt; (50 [cm])")</t>
  </si>
  <si>
    <t>10.20.40.31</t>
  </si>
  <si>
    <t>QM Wandbeton der Aufzugsunterfahrten /Pumpensumpfe etc</t>
  </si>
  <si>
    <t>10.20.40.40</t>
  </si>
  <si>
    <t>Wandschalung Aufzugsunterfahrt / Pumpensumpfe; h &lt; 2,70 m; S=@STB_S;</t>
  </si>
  <si>
    <t>QTO(Typ:="FlächeSeitenflächen";ME:="m²";Norm:="VOB\013";Bauteil:="HöheOptOBBxy &lt; (2,70 [m])")</t>
  </si>
  <si>
    <t>10.20.40.50</t>
  </si>
  <si>
    <t>Wandschalung Aufzugsunterfahrt / Pumpensumpfe; h = 2,70-3,30 m; S=@STB_S;</t>
  </si>
  <si>
    <t>QTO(Typ:="FlächeSeitenflächen";ME:="m²";Norm:="VOB\013";Bauteil:="HöheOptOBBxy &gt;= (2,70 [m]) und HöheOptOBBxy &lt;= (3,30 [m]) ")</t>
  </si>
  <si>
    <t>10.20.40.60</t>
  </si>
  <si>
    <t>Wandschalung Aufzugsunterfahrt / Pumpensumpfe; h = &gt; 3,30 m; S=@STB_S;</t>
  </si>
  <si>
    <t>QTO(Typ:="FlächeSeitenflächen";ME:="m²";Norm:="VOB\013";Bauteil:="HöheOptOBBxy &gt; (3,30 [m])")</t>
  </si>
  <si>
    <t>10.20.40.61</t>
  </si>
  <si>
    <t>QM Wandschalung Aufzugsunterfahrt / Pumpensumpfe</t>
  </si>
  <si>
    <t>QTO(Typ:="FlächeSeitenflächen";ME:="m²";Norm:="VOB\013")</t>
  </si>
  <si>
    <t>10.20.40.70</t>
  </si>
  <si>
    <t>Betonstahl der Aufzugsunterfahrt/Pumpensumpfe, Stabstahl</t>
  </si>
  <si>
    <t>10.20.40.80</t>
  </si>
  <si>
    <t>Betonstahl der Aufzugsunterfahrt/Pumpensumpfe,  Lagermatten</t>
  </si>
  <si>
    <t>10.20.40.90</t>
  </si>
  <si>
    <t>10.20.40.100</t>
  </si>
  <si>
    <t>10.20.40.110</t>
  </si>
  <si>
    <t>Frischbetonverbundfolie</t>
  </si>
  <si>
    <t>QTO(Typ:="Bodenfläche";ME:="m²";Norm:="VOB\013";Bauteil:="${ZECH_ATTRIBUTE\FBVF} =='ja' " )</t>
  </si>
  <si>
    <t>10.20.40.120</t>
  </si>
  <si>
    <t>10.20.50</t>
  </si>
  <si>
    <t>ZB_SOHLE</t>
  </si>
  <si>
    <t>BODENPLATTE</t>
  </si>
  <si>
    <t>10.20.50.10</t>
  </si>
  <si>
    <t>Beton der Bodenplatten; d &lt; 80 cm; C=@STB_C; W=@STB_W; FBVF=@FBVF</t>
  </si>
  <si>
    <t>QTO(Typ:="Volumen";ME:="m³";Norm:="VOB\013";Bauteil:="HöheOptOBBxy &lt;(80[cm])")</t>
  </si>
  <si>
    <t>10.20.50.20</t>
  </si>
  <si>
    <t>Beton der Bodenplatten; d = 80-150 cm; C=@STB_C; W=@STB_W; FBVF=@FBVF</t>
  </si>
  <si>
    <t>QTO(Typ:="Volumen";ME:="m³";Norm:="VOB\013";Bauteil:="HöheOptOBBxy &lt;=(150[cm]) und HöheOptOBBxy &gt;=(80[cm])")</t>
  </si>
  <si>
    <t>10.20.50.30</t>
  </si>
  <si>
    <t>Beton der Bodenplatten; d &gt; 150 cm; C=@STB_C; W=@STB_W; FBVF=@FBVF</t>
  </si>
  <si>
    <t>QTO(Typ:="Volumen";ME:="m³";Norm:="VOB\013";Bauteil:="HöheOptOBBxy &gt;(150[cm])")</t>
  </si>
  <si>
    <t>10.20.50.40</t>
  </si>
  <si>
    <t>QM Beton der Bodenplatten</t>
  </si>
  <si>
    <t>10.20.50.50</t>
  </si>
  <si>
    <t>Randschalung der Bodenplatte; d &lt; 20 cm</t>
  </si>
  <si>
    <t>QTO(Typ:="Mantelfläche";ME:="m²";Bauteil:="HöheOptOBBxy &lt; (20 [cm])";Abzug:="${ZECH_ATTRIBUTE\ZB_AUSWAHL} =='ZB_SOHLE'")+QTO(Typ:="Oberfläche";ME:="m²";Bauteil:="Bauteiltyp=='Slab' oder Bauteiltyp =='Foundation';Bauteiltyp=='Opening' und HöheOptOBBxy &lt; (20 [cm])";Abzug:="${ZECH_ATTRIBUTE\ZB_AUSWAHL} =='ZB_SOHLE'")</t>
  </si>
  <si>
    <t>10.20.50.60</t>
  </si>
  <si>
    <t>Randschalung der Bodenplatte; d = 20-80 cm</t>
  </si>
  <si>
    <t>QTO(Typ:="Mantelfläche";ME:="m²";Bauteil:="HöheOptOBBxy &gt;= (20 [cm]) und HöheOptOBBxy &lt; (80 [cm])";Abzug:="${ZECH_ATTRIBUTE\ZB_AUSWAHL} =='ZB_SOHLE'")+QTO(Typ:="Oberfläche";ME:="m²";Bauteil:="Bauteiltyp=='Slab' oder Bauteiltyp =='Foundation'; Bauteiltyp=='Opening' und HöheOptOBBxy &gt;= (20 [cm]) und HöheOptOBBxy &lt; (80 [cm])";Abzug:="${ZECH_ATTRIBUTE\ZB_AUSWAHL} =='ZB_SOHLE'")</t>
  </si>
  <si>
    <t>10.20.50.70</t>
  </si>
  <si>
    <t>Randschalung der Bodenplatte; d = 80-150 cm</t>
  </si>
  <si>
    <t>QTO(Typ:="Mantelfläche";ME:="m²";Bauteil:="HöheOptOBBxy &gt;= (80 [cm]) und HöheOptOBBxy &lt; (150 [cm])";Abzug:="${ZECH_ATTRIBUTE\ZB_AUSWAHL} =='ZB_SOHLE'")+QTO(Typ:="Oberfläche";ME:="m²";Bauteil:="Bauteiltyp=='Slab' oder Bauteiltyp =='Foundation'; Bauteiltyp=='Opening' und HöheOptOBBxy &gt;= (80 [cm]) und HöheOptOBBxy &lt; (150 [cm])";Abzug:="${ZECH_ATTRIBUTE\ZB_AUSWAHL} =='ZB_SOHLE'")</t>
  </si>
  <si>
    <t>10.20.50.80</t>
  </si>
  <si>
    <t>Randschalung der Bodenplatte; d &gt; 150 cm</t>
  </si>
  <si>
    <t>QTO(Typ:="Mantelfläche";ME:="m²";Bauteil:="HöheOptOBBxy &gt;= (150 [cm])";Abzug:="${ZECH_ATTRIBUTE\ZB_AUSWAHL} =='ZB_SOHLE'")+QTO(Typ:="Oberfläche";ME:="m²";Bauteil:="Bauteiltyp=='Slab' oder Bauteiltyp =='Foundation';Bauteiltyp=='Opening' und HöheOptOBBxy &gt;= (150 [cm])";Abzug:="${ZECH_ATTRIBUTE\ZB_AUSWAHL} =='ZB_SOHLE'")</t>
  </si>
  <si>
    <t>10.20.50.81</t>
  </si>
  <si>
    <t>QM Randschalung der Bodenplatte</t>
  </si>
  <si>
    <t>QTO(Typ:="Mantelfläche";ME:="m²";Bauteil:="HöheOptOBBxy &gt;= (150 [cm])";Abzug:="${ZECH_ATTRIBUTE\ZB_AUSWAHL} =='ZB_SOHLE'")+QTO(Typ:="Oberfläche";ME:="m²";Bauteil:="Bauteiltyp=='Slab' oder Bauteiltyp =='Foundation';Bauteiltyp=='Opening'";Abzug:="${ZECH_ATTRIBUTE\ZB_AUSWAHL} =='ZB_SOHLE'")</t>
  </si>
  <si>
    <t>10.20.50.90</t>
  </si>
  <si>
    <t>Betonstahl der Bodenplatte, Stabstahl</t>
  </si>
  <si>
    <t>10.20.50.100</t>
  </si>
  <si>
    <t>Betonstahl der Bodenplatte, Lagermatten</t>
  </si>
  <si>
    <t>10.20.50.110</t>
  </si>
  <si>
    <t>Zulage Flügelglätten</t>
  </si>
  <si>
    <t>QTO(Typ:="Deckenfläche";ME:="m²";Abzug:="${ZECH_ATTRIBUTE\ZB_AUSWAHL} =='ZB_SOHLE' oder ${ZECH_ATTRIBUTE\ZB_AUSWAHL} =='ZB_A_ORT_W' oder ${ZECH_ATTRIBUTE\ZB_AUSWAHL} =='ZB_ORT_UGW' oder ${ZECH_ATTRIBUTE\ZB_AUSWAHL} =='ZB_A_RECK_ST' oder ${ZECH_ATTRIBUTE\ZB_AUSWAHL} =='ZB_A_RU_ST' oder  ${ZECH_ATTRIBUTE\ZB_AUSWAHL} =='ZB_STB_ÜZ' ";Bauteil:="${ZECH_ATTRIBUTE\STB_FG}=='ja'")</t>
  </si>
  <si>
    <t>10.20.50.120</t>
  </si>
  <si>
    <t>QTO(Typ:="Bodenfläche";ME:="m²";Norm:="VOB\013";Abzug:="${ZECH_ATTRIBUTE\ZB_AUSWAHL} =='ZB_SOHLE'";Bauteil:="${ZECH_ATTRIBUTE\FBVF} =='ja' " )</t>
  </si>
  <si>
    <t>10.20.50.130</t>
  </si>
  <si>
    <t>10.20.50.140</t>
  </si>
  <si>
    <t>10.20.50.150</t>
  </si>
  <si>
    <t>10.20.50.160</t>
  </si>
  <si>
    <t>10.20.50.170</t>
  </si>
  <si>
    <t>QTO(Typ:="Bodenfläche";ME:="m²";Norm:="VOB\013";Abzug:="${ZECH_ATTRIBUTE\ZB_AUSWAHL} =='ZB_SOHLE'";Bauteil:="${ZECH_ATTRIBUTE\SKS_C} &lt;&gt; '' und ${ZECH_ATTRIBUTE\SKS_D} &lt;= 10")</t>
  </si>
  <si>
    <t>10.20.50.180</t>
  </si>
  <si>
    <t>10.20.50.190</t>
  </si>
  <si>
    <t>QTO(Typ:="Bodenfläche";ME:="m²";Abzug:="${ZECH_ATTRIBUTE\ZB_AUSWAHL} =='ZB_SOHLE'";Bauteil:="${ZECH_ATTRIBUTE\SKS_FG} &lt;&gt;''"  )</t>
  </si>
  <si>
    <t>10.20.60</t>
  </si>
  <si>
    <t>BODENPLATTE - BEDARFPOSITIONEN</t>
  </si>
  <si>
    <t>10.20.60.10</t>
  </si>
  <si>
    <t>Mehrkosten für Vouten in der Bodenplatten</t>
  </si>
  <si>
    <t>10.20.60.20</t>
  </si>
  <si>
    <t>Abstellen der Höhenversprünge in der Bodenplatte</t>
  </si>
  <si>
    <t>QTO(Typ:="BreiteOptOBB";ME:="lfm")</t>
  </si>
  <si>
    <t>lfm</t>
  </si>
  <si>
    <t>10.20.60.30</t>
  </si>
  <si>
    <t>Zulage Betonieren im Gefälle zu Bodenabläufen</t>
  </si>
  <si>
    <t>10.20.60.40</t>
  </si>
  <si>
    <t>Ausbildung einer Entwässerung; 40 cm x 2 cm im Gefälle zu Bodenabläufen</t>
  </si>
  <si>
    <t>10.20.60.50</t>
  </si>
  <si>
    <t>Magerbeton</t>
  </si>
  <si>
    <t>10.20.60.60</t>
  </si>
  <si>
    <t>Abdichtung zu aufgehenden Wänden, Pumpensümpfen und Unterfahrten</t>
  </si>
  <si>
    <t>10.20.60.70</t>
  </si>
  <si>
    <t>Arbeitsfuge Betonierabschnitte, Abstellen mit Streckmetall / Fugenblech</t>
  </si>
  <si>
    <t>10.20.60.80</t>
  </si>
  <si>
    <t>Abschalen von Bodenabläufen in der Bodenplatte</t>
  </si>
  <si>
    <t>10.30</t>
  </si>
  <si>
    <t>ZB_ORT_UGW</t>
  </si>
  <si>
    <t>ERDBERÜHRTE AUSSENWÄNDE UG ORTBETON</t>
  </si>
  <si>
    <t>10.30.10</t>
  </si>
  <si>
    <t>Beton der erdberührten Außenwände d &lt; 20 cm; C=@STB_C; W=@STB_W; FBVF=@FBVF</t>
  </si>
  <si>
    <t>10.30.20</t>
  </si>
  <si>
    <t>Beton der erdberührten Außenwände d = 20-50 cm; C=@STB_C; W=@STB_W; FBVF=@FBVF</t>
  </si>
  <si>
    <t xml:space="preserve">QTO(Typ:="Volumen";ME:="m³";Norm:="VOB\013";Bauteil:="TiefeOptOBBxy &gt;= (20 [cm]) und TiefeOptOBBxy  &lt;= (50 [cm])")
</t>
  </si>
  <si>
    <t>10.30.30</t>
  </si>
  <si>
    <t>Beton der erdberührten Außenwände d &gt; 50 cm; C=@STB_C; W=@STB_W; FBVF=@FBVF</t>
  </si>
  <si>
    <t>10.30.31</t>
  </si>
  <si>
    <t>QM Beton erdberührte Außenwände</t>
  </si>
  <si>
    <t>10.30.40</t>
  </si>
  <si>
    <t>Schalung erdberührten Außenwände; h &lt; 2,70 m; S=@STB_S</t>
  </si>
  <si>
    <t>QTO(Typ:="Mantelfläche";ME:="m²";Norm:="VOB\013";Abzug:="${ZECH_ATTRIBUTE\ZB_AUSWAHL}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&lt; (2,70 [m])")-QTO(Typ:="FlächeMax";ME:="m²";Norm:="VOB\013";Abzug:="${ZECH_ATTRIBUTE\ZB_AUSWAHL}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&lt; (2,70 [m]) und Attribut{ZECH_ATTRIBUTE\STB_S} =='Einhäuptig'")</t>
  </si>
  <si>
    <t>10.30.50</t>
  </si>
  <si>
    <t>Schalung erdberührten Außenwände; h = 2,70-3,30 m; S=@STB_S</t>
  </si>
  <si>
    <t>QTO(Typ:="Mantelfläche";ME:="m²";Norm:="VOB\013";Abzug:="${ZECH_ATTRIBUTE\ZB_AUSWAHL}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&gt;= (2,70 [m]) und HöheOptOBBxy &lt;= (3,30 [m])") - QTO(Typ:="FlächeMax";ME:="m²";Norm:="VOB\013";Abzug:="${ZECH_ATTRIBUTE\ZB_AUSWAHL}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&gt;= (2,70 [m]) und HöheOptOBBxy &lt;= (3,30 [m]) und Attribut{ZECH_ATTRIBUTE\STB_S} =='Einhäuptig'")</t>
  </si>
  <si>
    <t>10.30.60</t>
  </si>
  <si>
    <t>Schalung erdberührten Außenwände; h &gt; 3,30 m; S=@STB_S</t>
  </si>
  <si>
    <t>QTO(Typ:="Mantelfläche";ME:="m²";Norm:="VOB\013";Abzug:="${ZECH_ATTRIBUTE\ZB_AUSWAHL}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&gt; (3,30 [m])") - QTO(Typ:="FlächeMax";ME:="m²";Norm:="VOB\013";Abzug:="${ZECH_ATTRIBUTE\ZB_AUSWAHL}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=='ZB_ORT_DECKE'";Bauteil:="HöheOptOBBxy &gt; (3,30 [m]) und Attribut{ZECH_ATTRIBUTE\STB_S} =='Einhäuptig'")</t>
  </si>
  <si>
    <t>10.30.61</t>
  </si>
  <si>
    <t>QM Schalung erdberührte Außenwände</t>
  </si>
  <si>
    <t>QTO(Typ:="Mantelfläche";ME:="m²";Norm:="VOB\013";Abzug:="${ZECH_ATTRIBUTE\ZB_AUSWAHL}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=='ZB_ORT_DECKE'") - QTO(Typ:="FlächeMax";ME:="m²";Norm:="VOB\013";Abzug:="${ZECH_ATTRIBUTE\ZB_AUSWAHL}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=='ZB_ORT_DECKE'";Bauteil:="Attribut{ZECH_ATTRIBUTE\STB_S} =='Einhäuptig'")</t>
  </si>
  <si>
    <t>10.30.70</t>
  </si>
  <si>
    <t>Zulage für Sichtbeton der erdberührten Aussenwände; SB=@STB_SB</t>
  </si>
  <si>
    <t>QTO(Typ:="Mantelfläche";ME:="m²";Norm:="VOB\013";Abzug:="${ZECH_ATTRIBUTE\ZB_AUSWAHL} =='ZB_A_ORT_W'  oder ${ZECH_ATTRIBUTE\ZB_AUSWAHL} =='ZB_ORT_UGW' oder ${ZECH_ATTRIBUTE\ZB_AUSWAHL} =='ZB_A_RECK_ST' oder ${ZECH_ATTRIBUTE\ZB_AUSWAHL} =='ZB_ORT_POD' oder ${ZECH_ATTRIBUTE\ZB_AUSWAHL} =='ZB_STB_ÜZ' oder ${ZECH_ATTRIBUTE\ZB_AUSWAHL} =='ZB_STB_UZ' oder ${ZECH_ATTRIBUTE\ZB_AUSWAHL} =='ZB_ORT_DECKE'";Bauteil:="${ZECH_ATTRIBUTE\STB_SB}=='SB 2' oder ${ZECH_ATTRIBUTE\STB_SB} =='SB 3'") - QTO(Typ:="FlächeMax";ME:="m²";Norm:="VOB\013";Abzug:="${ZECH_ATTRIBUTE\ZB_AUSWAHL} =='ZB_A_ORT_W' oder ${ZECH_ATTRIBUTE\ZB_AUSWAHL} =='ZB_ORT_UGW' oder ${ZECH_ATTRIBUTE\ZB_AUSWAHL} =='ZB_A_RECK_ST' oder ${ZECH_ATTRIBUTE\ZB_AUSWAHL} =='ZB_ORT_POD' oder ${ZECH_ATTRIBUTE\ZB_AUSWAHL} =='ZB_STB_ÜZ' oder ${ZECH_ATTRIBUTE\ZB_AUSWAHL} =='ZB_STB_UZ' oder ${ZECH_ATTRIBUTE\ZB_AUSWAHL} =='ZB_ORT_DECKE'";Bauteil:="${ZECH_ATTRIBUTE\STB_SB}=='SB 2' oder ${ZECH_ATTRIBUTE\STB_SB} =='SB 3' und Attribut{ZECH_ATTRIBUTE\STB_S} =='Einhäuptig'")</t>
  </si>
  <si>
    <t>10.30.80</t>
  </si>
  <si>
    <t>Zulage Verlorene Schalung</t>
  </si>
  <si>
    <t>QTO(Typ:="FlächeMax";ME:="m²";Norm:="VOB\013";Abzug:="${ZECH_ATTRIBUTE\ZB_AUSWAHL}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=='ZB_ORT_DECKE'";Bauteil:="${ZECH_ATTRIBUTE\STB_VERSCH} == 'ja'")</t>
  </si>
  <si>
    <t>10.30.90</t>
  </si>
  <si>
    <t>Abschalen von Öffnungen in Außenwänden, einschl. Laibung u. Sturz; D=@STB_D cm</t>
  </si>
  <si>
    <t>QTO(Typ:="Oberfläche";ME:="m²";Bauteil:="Bauteiltyp=='Wall';Bauteiltyp=='Opening'")</t>
  </si>
  <si>
    <t>10.30.100</t>
  </si>
  <si>
    <t>Betonstahl der Wände, Stabstahl</t>
  </si>
  <si>
    <t>10.30.110</t>
  </si>
  <si>
    <t>Betonstahl der Wände, Lagermatten</t>
  </si>
  <si>
    <t>10.30.120</t>
  </si>
  <si>
    <t>10.30.130</t>
  </si>
  <si>
    <t>10.30.140</t>
  </si>
  <si>
    <t>10.30.150</t>
  </si>
  <si>
    <t>QTO(Typ:="FlächeMax";ME:="m²";Norm:="VOB\013";Bauteil:="${ZECH_ATTRIBUTE\FBVF} =='ja' " )</t>
  </si>
  <si>
    <t>10.35</t>
  </si>
  <si>
    <t>ZB_ORT_UGWRU</t>
  </si>
  <si>
    <t>ERDBERÜHRTE AUSSENWÄNDE UG ORTBETON GERUNDETE</t>
  </si>
  <si>
    <t>10.35.10</t>
  </si>
  <si>
    <t>ERDBERÜHRTE AUSSENWÄNDE UG ORTBETON RUND</t>
  </si>
  <si>
    <t>10.35.20</t>
  </si>
  <si>
    <t>Beton der erdberührten Wände; rund; C=@STB_C; W=@STB_W; FBVF=@FBVF</t>
  </si>
  <si>
    <t>10.35.30</t>
  </si>
  <si>
    <t>Schalung erdberührte runde Wände; h &lt; 2,70m;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</si>
  <si>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&lt; (2,70 [m])")</t>
  </si>
  <si>
    <t>10.35.40</t>
  </si>
  <si>
    <t>Schalung erdberührte runde Wände; h = 2,70 - 3,30m;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</si>
  <si>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&gt;= (2,70 [m]) und HöheOptOBBxy &lt;= (3,30 [m])")</t>
  </si>
  <si>
    <t>10.35.50</t>
  </si>
  <si>
    <t>Schalung erdberührte runde Wände; h &gt; 3,30m;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</si>
  <si>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 (3,30 [m])")</t>
  </si>
  <si>
    <t>10.35.60</t>
  </si>
  <si>
    <t>10.35.70</t>
  </si>
  <si>
    <t xml:space="preserve">QTO(Typ:="Oberfläche";ME:="m²";Bauteil:="Bauteiltyp=='Wall';Bauteiltyp=='Opening'")
</t>
  </si>
  <si>
    <t>10.35.80</t>
  </si>
  <si>
    <t>10.35.90</t>
  </si>
  <si>
    <t>10.35.100</t>
  </si>
  <si>
    <t>10.35.110</t>
  </si>
  <si>
    <t>10.35.120</t>
  </si>
  <si>
    <t>10.35.130</t>
  </si>
  <si>
    <t>10.35.140</t>
  </si>
  <si>
    <t>10.40</t>
  </si>
  <si>
    <t>ZB_ORT_W</t>
  </si>
  <si>
    <t>WÄNDE ORTBETON</t>
  </si>
  <si>
    <t>10.40.10</t>
  </si>
  <si>
    <t>Beton der Wände; d &lt; 20 cm; C=@STB_C; W=@STB_W</t>
  </si>
  <si>
    <t>10.40.20</t>
  </si>
  <si>
    <t>Beton der Wände; d = 20-50 cm; C=@STB_C; W=@STB_W</t>
  </si>
  <si>
    <t>10.40.30</t>
  </si>
  <si>
    <t>Beton der Wände; d &gt; 50 cm; C=@STB_C; W=@STB_W</t>
  </si>
  <si>
    <t>10.40.35</t>
  </si>
  <si>
    <t>QM Beton der Außenwände</t>
  </si>
  <si>
    <t>10.40.40</t>
  </si>
  <si>
    <t>Zulage für Sichtbeton der Wände, einseitig; SB=@STB_SB</t>
  </si>
  <si>
    <t>QTO(Typ:="FlächeMax";ME:="m²";Norm:="VOB\013";Abzug:="${ZECH_ATTRIBUTE\ZB_AUSWAHL} =='ZB_ORT_W'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=='ZB_ORT_DECKE'";Bauteil:="${ZECH_ATTRIBUTE\STB_SB}=='SB 2' oder ${ZECH_ATTRIBUTE\STB_SB} =='SB 3'")</t>
  </si>
  <si>
    <t>10.40.45</t>
  </si>
  <si>
    <t>Zulage für Sichtbeton der Wände; SB=@STB_SB zweiseitig</t>
  </si>
  <si>
    <t>QTO(Typ:="Mantelfläche";ME:="m²";Norm:="VOB\013";Abzug:="${ZECH_ATTRIBUTE\ZB_AUSWAHL} =='ZB_ORT_W'  oder ${ZECH_ATTRIBUTE\ZB_AUSWAHL} =='ZB_ORT_UGW'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=='ZB_ORT_DECKE'";Bauteil:="${ZECH_ATTRIBUTE\STB_SB}=='SB 2' oder ${ZECH_ATTRIBUTE\STB_SB} =='SB 3'")</t>
  </si>
  <si>
    <t>10.40.50</t>
  </si>
  <si>
    <t>Schalung Wände; h &lt; 2,70 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</si>
  <si>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&lt; (2,70 [m])")-QTO(Typ:="FlächeMax";ME:="m²";Norm:="VOB\013";Abzug:="${ZECH_ATTRIBUTE\ZB_AUSWAHL}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&lt; (2,70 [m]) und Attribut{ZECH_ATTRIBUTE\STB_S} =='Einhäuptig'")</t>
  </si>
  <si>
    <t>10.40.60</t>
  </si>
  <si>
    <t>Schalung Wände; h = 2,70-3,30 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</si>
  <si>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&gt;= (2,70 [m]) und HöheOptOBBxy &lt;= (3,30 [m])") - QTO(Typ:="FlächeMax";ME:="m²";Norm:="VOB\013";Abzug:="${ZECH_ATTRIBUTE\ZB_AUSWAHL}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&gt;= (2,70 [m]) und HöheOptOBBxy &lt;= (3,30 [m]) und Attribut{ZECH_ATTRIBUTE\STB_S} =='Einhäuptig'")</t>
  </si>
  <si>
    <t>10.40.70</t>
  </si>
  <si>
    <t>Schalung Wände; h &gt; 3,30 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</si>
  <si>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 (3,30 [m])") - QTO(Typ:="FlächeMax";ME:="m²";Norm:="VOB\013";Abzug:="${ZECH_ATTRIBUTE\ZB_AUSWAHL}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=='ZB_ORT_DECKE'";Bauteil:="HöheOptOBBxy &gt; (3,30 [m]) und Attribut{ZECH_ATTRIBUTE\STB_S} =='Einhäuptig'")</t>
  </si>
  <si>
    <t>10.40.75</t>
  </si>
  <si>
    <t>QM Schalung Außenwände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</si>
  <si>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=='ZB_ORT_DECKE'") - QTO(Typ:="FlächeMax";ME:="m²";Norm:="VOB\013";Abzug:="${ZECH_ATTRIBUTE\ZB_AUSWAHL}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=='ZB_ORT_DECKE'";Bauteil:="Attribut{ZECH_ATTRIBUTE\STB_S} =='Einhäuptig'")</t>
  </si>
  <si>
    <t>10.40.80</t>
  </si>
  <si>
    <t>10.40.90</t>
  </si>
  <si>
    <t>Zulage Schalung Schachtwände; h &lt; 2,70m;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</si>
  <si>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=='ZB_ORT_DECKE'";Bauteil:="${ZECH_ATTRIBUTE\STB_SCHA}=='ja' und HöheOptOBBxy &lt; (2,70 [m])")</t>
  </si>
  <si>
    <t>10.40.100</t>
  </si>
  <si>
    <t>Zulage Schalung Schachtwände; h = 2,70 - 3,30m;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</si>
  <si>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=='ZB_ORT_DECKE'";Bauteil:="${ZECH_ATTRIBUTE\STB_SCHA}=='ja' und HöheOptOBBxy &gt;= (2,70 [m]) und HöheOptOBBxy &lt;= (3,30 [m]) ")</t>
  </si>
  <si>
    <t>10.40.110</t>
  </si>
  <si>
    <t>Zulage Schalung Schachtwände; h &gt; 3,30m; S=@STB_S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</si>
  <si>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=='ZB_ORT_DECKE'";Bauteil:="${ZECH_ATTRIBUTE\STB_SCHA}=='ja' und HöheOptOBBxy &gt; (3,30 [m]) ")</t>
  </si>
  <si>
    <t>10.40.120</t>
  </si>
  <si>
    <t>Abschalen von Öffnungen in Wänden; d &lt; 20cm</t>
  </si>
  <si>
    <t>QTO(Typ:="Oberfläche";ME:="m²";Bauteil:="Bauteiltyp=='Wall';Bauteiltyp=='Opening'";SubBauteil:="TiefeOptOBBxy &lt;(20 [cm])")</t>
  </si>
  <si>
    <t>10.40.130</t>
  </si>
  <si>
    <t>Abschalen von Öffnungen in Wänden; d = 20 - 50cm</t>
  </si>
  <si>
    <t>QTO(Typ:="Oberfläche";ME:="m²";Bauteil:="Bauteiltyp=='Wall';Bauteiltyp=='Opening'";SubBauteil:="TiefeOptOBBxy &gt;=(20 [cm]) und TiefeOptOBBxy &lt;= (50 [cm])")</t>
  </si>
  <si>
    <t>10.40.140</t>
  </si>
  <si>
    <t>Abschalen von Öffnungen in Wänden; d &gt; 50cm</t>
  </si>
  <si>
    <t>QTO(Typ:="Oberfläche";ME:="m²";Bauteil:="Bauteiltyp=='Wall';Bauteiltyp=='Opening'";SubBauteil:="TiefeOptOBBxy &gt;(50 [cm])")</t>
  </si>
  <si>
    <t>10.40.150</t>
  </si>
  <si>
    <t>10.40.160</t>
  </si>
  <si>
    <t>10.40.170</t>
  </si>
  <si>
    <t>10.40.180</t>
  </si>
  <si>
    <t>10.40.190</t>
  </si>
  <si>
    <t>10.41</t>
  </si>
  <si>
    <t>WÄNDE ORTBETON - BEDARFPOSITIONEN</t>
  </si>
  <si>
    <t>10.41.10</t>
  </si>
  <si>
    <t>Zulage Schalung Schachtwände</t>
  </si>
  <si>
    <t>10.41.20</t>
  </si>
  <si>
    <t>Zulage schräger oberer Abschluss</t>
  </si>
  <si>
    <t>QTO(Typ:="BreiteOptOBBxy";ME:="m")</t>
  </si>
  <si>
    <t>m</t>
  </si>
  <si>
    <t>10.45</t>
  </si>
  <si>
    <t>ZB_ORT_WRU</t>
  </si>
  <si>
    <t>WÄNDE ORTBETON GERUNDETE</t>
  </si>
  <si>
    <t>10.45.10</t>
  </si>
  <si>
    <t>Beton der Wände; rund; C=@STB_C; W=@STB_W</t>
  </si>
  <si>
    <t>10.45.20</t>
  </si>
  <si>
    <t>Schalung runde Wände; h &lt; 2,70m</t>
  </si>
  <si>
    <t>10.45.30</t>
  </si>
  <si>
    <t>Schalung runde Wände; h = 2,70 - 3,30m</t>
  </si>
  <si>
    <t>10.45.40</t>
  </si>
  <si>
    <t>Schalung runde Wände; h &gt; 3,30m</t>
  </si>
  <si>
    <t>10.45.50</t>
  </si>
  <si>
    <t>Betonstahl der Wände, rund, Stabstahl</t>
  </si>
  <si>
    <t>10.45.60</t>
  </si>
  <si>
    <t>Betonstahl der Wände, rund, Lagermatten</t>
  </si>
  <si>
    <t>10.45.70</t>
  </si>
  <si>
    <t>10.45.80</t>
  </si>
  <si>
    <t>10.45.90</t>
  </si>
  <si>
    <t>10.47</t>
  </si>
  <si>
    <t>ZB_ORT_WSR</t>
  </si>
  <si>
    <t>WÄNDE ORTBETON SCHRÄGE</t>
  </si>
  <si>
    <t>10.47.20</t>
  </si>
  <si>
    <t>Beton der schrägen Wände; C=@STB_C; W=@STB_W</t>
  </si>
  <si>
    <t>10.47.30</t>
  </si>
  <si>
    <t>Zulage für Sichtbeton der schrägen Wände; SB=@STB_SB</t>
  </si>
  <si>
    <t>QTO(Typ:="Mantelfläche";ME:="m²";Norm:="VOB\013";Abzug:="${ZECH_ATTRIBUTE\ZB_AUSWAHL} =='ZB_ORT_W' oder ${ZECH_ATTRIBUTE\ZB_AUSWAHL} =='ZB_RECK_ST' oder ${ZECH_ATTRIBUTE\ZB_AUSWAHL} =='ZB_ORT_POD' oder ${ZECH_ATTRIBUTE\ZB_AUSWAHL} =='ZB_STB_ÜZ' oder ${ZECH_ATTRIBUTE\ZB_AUSWAHL} =='ZB_STB_UZ' oder ${ZECH_ATTRIBUTE\ZB_AUSWAHL} =='ZB_ORT_DECKE'";Bauteil:="${ZECH_ATTRIBUTE\STB_SB}=='SB 2' oder ${ZECH_ATTRIBUTE\STB_SB} =='SB 3'")</t>
  </si>
  <si>
    <t>10.47.40</t>
  </si>
  <si>
    <t>Schalung der schrägen Wände; h &lt; 2,70 m; S=@STB_S</t>
  </si>
  <si>
    <t>10.47.50</t>
  </si>
  <si>
    <t>Schalung der schrägen Wände; h = 2,70-3,30 m; S=@STB_S</t>
  </si>
  <si>
    <t>10.47.60</t>
  </si>
  <si>
    <t>Schalung der schrägen Wände; h &gt; 3,30 m; S=@STB_S</t>
  </si>
  <si>
    <t>10.47.70</t>
  </si>
  <si>
    <t>Betonstahl der Wände, schräg, Stabstahl</t>
  </si>
  <si>
    <t>10.47.80</t>
  </si>
  <si>
    <t>Betonstahl der Wände, schräg, Lagermatten</t>
  </si>
  <si>
    <t>10.47.90</t>
  </si>
  <si>
    <t>10.47.100</t>
  </si>
  <si>
    <t>10.47.110</t>
  </si>
  <si>
    <t>10.50</t>
  </si>
  <si>
    <t>ZB_FT_W</t>
  </si>
  <si>
    <t>WÄNDE HALBFERTIGTEILE</t>
  </si>
  <si>
    <t>10.50.10</t>
  </si>
  <si>
    <t>HFT-Wandelemente der Aussenwände liefern und aufstellen; DFT=@STB_DFT cm; CFT=@STB_CFT; WFT=@STB_WFT; SBFT=@STB_SBFT;</t>
  </si>
  <si>
    <t>(QTO(Typ:="FlächeMax";ME:="m²";Norm:="VOB\013"))</t>
  </si>
  <si>
    <t>10.50.20</t>
  </si>
  <si>
    <t>Füllbeton der DS-Wandelemente; C=@STB_C; W=@STB_W</t>
  </si>
  <si>
    <t>QTO(Typ:="Volumen";ME:="m³";Norm:="VOB\013")-(QTO(Typ:="FlächeMax";ME:="m²";Norm:="VOB\013")*(2*0,01*QTO(Typ:="${ZECH_ATTRIBUTE\STB_DFT}")))</t>
  </si>
  <si>
    <t>10.50.30</t>
  </si>
  <si>
    <t>Betonstahl der DS-Wände inkl. Gitterträger</t>
  </si>
  <si>
    <t>QTO(Typ:="Attribut{ZECH_ATTRIBUTE\STB_BGFT}")*0,001*(QTO(Typ:="Volumen";ME:="m³";Norm:="VOB\013")-(QTO(Typ:="FlächeMax";ME:="m²";Norm:="VOB\013")*(2*0,01*QTO(Typ:="Attribut{ZECH_ATTRIBUTE\STB_DFT}"))))</t>
  </si>
  <si>
    <t>10.50.40</t>
  </si>
  <si>
    <t>QTO(Typ:="Attribut{ZECH_ATTRIBUTE\STB_BGFT}")*0,001*(QTO(Typ:="Volumen";ME:="m³";Norm:="VOB\013")-(QTO(Typ:="FlächeMax";ME:="m²";Norm:="VOB\013")*(2*0,01*QTO(Typ:="Attribut{ZECH_ATTRIBUTE\STB_DFT}"))))*0,15</t>
  </si>
  <si>
    <t>10.50.50</t>
  </si>
  <si>
    <t>10.50.60</t>
  </si>
  <si>
    <t>(QTO(Typ:="Volumen";ME:="m³";Norm:="VOB\013")-(QTO(Typ:="FlächeMax";ME:="m²";Norm:="VOB\013")*(2*0,01*QTO(Typ:="Attribut{ZECH_ATTRIBUTE\STB_DFT}"))))*0,03</t>
  </si>
  <si>
    <t>10.51</t>
  </si>
  <si>
    <t>WÄNDE HALBFERTIGTEILE - BEDARFPOSITIONEN</t>
  </si>
  <si>
    <t>10.51.10</t>
  </si>
  <si>
    <t>Bewehrungskörbe im Bereich von Stoßfugen von Doppelwandelementen</t>
  </si>
  <si>
    <t>10.51.20</t>
  </si>
  <si>
    <t>HFT-Wandelemente Abschalen</t>
  </si>
  <si>
    <t>10.51.30</t>
  </si>
  <si>
    <t>Fugen der HFT-Wandelemente hinterlegen u. verspachteln</t>
  </si>
  <si>
    <t>10.60</t>
  </si>
  <si>
    <t>STÜTZEN</t>
  </si>
  <si>
    <t>10.60.10</t>
  </si>
  <si>
    <t>ZB_RECK_ST</t>
  </si>
  <si>
    <t>RECHTECKSTÜTZEN</t>
  </si>
  <si>
    <t>10.60.10.10</t>
  </si>
  <si>
    <t>Stützenbeton Rechteckstützen, innen und außen; C=@STB_C</t>
  </si>
  <si>
    <t>QTO(Typ:="Volumen";ME:="m³")</t>
  </si>
  <si>
    <t>10.60.10.20</t>
  </si>
  <si>
    <t>Schalung Rechteckstützen; h &lt; 2,70 m</t>
  </si>
  <si>
    <t>QTO(Typ:="Mantelfläche";ME:="m²";Abzug:="${ZECH_ATTRIBUTE\ZB_AUSWAHL} =='ZB_ORT_W' oder ${ZECH_ATTRIBUTE\ZB_AUSWAHL} =='ZB_RECK_ST' oder ${ZECH_ATTRIBUTE\ZB_AUSWAHL} =='ZB_ORT_POD' oder ${ZECH_ATTRIBUTE\ZB_AUSWAHL} =='ZB_STB_UZ'";Bauteil:="HöheOptOBBxy &lt; (2,70 [m])")</t>
  </si>
  <si>
    <t>10.60.10.30</t>
  </si>
  <si>
    <t>Schalung Rechteckstützen; h = 2,70-3,30  m</t>
  </si>
  <si>
    <t>QTO(Typ:="Mantelfläche";ME:="m²";Abzug:="${ZECH_ATTRIBUTE\ZB_AUSWAHL} =='ZB_ORT_W' oder ${ZECH_ATTRIBUTE\ZB_AUSWAHL} =='ZB_RECK_ST' oder ${ZECH_ATTRIBUTE\ZB_AUSWAHL} =='ZB_ORT_POD' oder ${ZECH_ATTRIBUTE\ZB_AUSWAHL} =='ZB_STB_UZ'";Bauteil:="HöheOptOBBxy &gt;= (2,70 [m]) und HöheOptOBBxy &lt;= (3,30 [m])")</t>
  </si>
  <si>
    <t>10.60.10.40</t>
  </si>
  <si>
    <t>Schalung Rechteckstützen; h &gt; 3,30 m</t>
  </si>
  <si>
    <t>QTO(Typ:="Mantelfläche";ME:="m²";Abzug:="${ZECH_ATTRIBUTE\ZB_AUSWAHL} =='ZB_ORT_W' oder ${ZECH_ATTRIBUTE\ZB_AUSWAHL} =='ZB_RECK_ST' oder ${ZECH_ATTRIBUTE\ZB_AUSWAHL} =='ZB_ORT_POD' oder ${ZECH_ATTRIBUTE\ZB_AUSWAHL} =='ZB_STB_UZ'";Bauteil:="HöheOptOBBxy &gt; (3,30 [m])")</t>
  </si>
  <si>
    <t>10.60.10.50</t>
  </si>
  <si>
    <t>Zulage für Sichtbeton der Rechteckstützen; SB=@STB_SB</t>
  </si>
  <si>
    <t>QTO(Typ:="Mantelfläche";ME:="m²";Abzug:="${ZECH_ATTRIBUTE\ZB_AUSWAHL} =='ZB_ORT_W' oder ${ZECH_ATTRIBUTE\ZB_AUSWAHL} =='ZB_RECK_ST' oder ${ZECH_ATTRIBUTE\ZB_AUSWAHL} =='ZB_ORT_POD' oder ${ZECH_ATTRIBUTE\ZB_AUSWAHL} =='ZB_STB_UZ'";Bauteil:="${ZECH_ATTRIBUTE\STB_SB}=='SB 2' oder ${ZECH_ATTRIBUTE\STB_SB} =='SB 3'")</t>
  </si>
  <si>
    <t>10.60.10.60</t>
  </si>
  <si>
    <t>Stabstahl der Rechteck- und Rundstützen</t>
  </si>
  <si>
    <t>QTO(Typ:="Volumen";ME:="m³")*QTO(Typ:="${ZECH_ATTRIBUTE\STB_BG}")*0,001</t>
  </si>
  <si>
    <t>10.60.10.70</t>
  </si>
  <si>
    <t>QTO(Typ:="Volumen";ME:="m³")*QTO(Typ:="${ZECH_ATTRIBUTE\STB_BG}")*0,001*0,15</t>
  </si>
  <si>
    <t>10.60.10.80</t>
  </si>
  <si>
    <t>10.60.10.90</t>
  </si>
  <si>
    <t>10.60.60</t>
  </si>
  <si>
    <t>ZB_RU_ST</t>
  </si>
  <si>
    <t>RUNDSTÜTZEN</t>
  </si>
  <si>
    <t>10.60.60.10</t>
  </si>
  <si>
    <t>Stützenbeton Rundstützen, innen und außen; C=@STB_C</t>
  </si>
  <si>
    <t>10.60.60.20</t>
  </si>
  <si>
    <t>Schalung Rundstützen; h &lt; 2,70 m; S=@STB_S</t>
  </si>
  <si>
    <t>QTO(Typ:="Mantelfläche";ME:="m²";Bauteil:="HöheOptOBBxy &lt; (2,70 [m])")</t>
  </si>
  <si>
    <t>10.60.60.30</t>
  </si>
  <si>
    <t>Schalung Rundstützen; h = 2,70-3,30  m; S=@STB_S</t>
  </si>
  <si>
    <t>QTO(Typ:="Mantelfläche";ME:="m²";Bauteil:="HöheOptOBBxy &gt;= (2,70 [m]) und HöheOptOBBxy &lt;= (3,30 [m])")</t>
  </si>
  <si>
    <t>10.60.60.40</t>
  </si>
  <si>
    <t>Schalung Rundstützen; h &gt; 3,30 m; S=@STB_S</t>
  </si>
  <si>
    <t>QTO(Typ:="Mantelfläche";ME:="m²";Bauteil:="HöheOptOBBxy&gt; (3,30 [m])")</t>
  </si>
  <si>
    <t>10.60.60.50</t>
  </si>
  <si>
    <t>Zulage für Sichtbeton der Rundstützen; SB=@STB_SB</t>
  </si>
  <si>
    <t>10.60.60.60</t>
  </si>
  <si>
    <t>10.60.60.70</t>
  </si>
  <si>
    <t>10.60.60.80</t>
  </si>
  <si>
    <t>10.60.60.90</t>
  </si>
  <si>
    <t>10.60.65</t>
  </si>
  <si>
    <t>ZB_RU_STSR</t>
  </si>
  <si>
    <t>RUNDSTÜTZEN - SCHRÄGE STÜTZEN</t>
  </si>
  <si>
    <t>10.60.65.10</t>
  </si>
  <si>
    <t>Stützenbeton der schrägen Rundstützen, innen und außen; C=@STB_C</t>
  </si>
  <si>
    <t>10.60.65.20</t>
  </si>
  <si>
    <t>Zulage für der schrägen Sichtbeton der Rundstützen; SB=@STB_SB</t>
  </si>
  <si>
    <t>10.60.65.30</t>
  </si>
  <si>
    <t>Schalung der schrägen Rundstützen; h &lt; 2,70 m; S=@STB_S</t>
  </si>
  <si>
    <t>10.60.65.40</t>
  </si>
  <si>
    <t>Schalung der schrägen Rundstützen; h = 2,70-3,30  m; S=@STB_S</t>
  </si>
  <si>
    <t>10.60.65.50</t>
  </si>
  <si>
    <t>Schalung der schrägen Rundstützen; h &gt; 3,30 m; S=@STB_S</t>
  </si>
  <si>
    <t>10.60.65.60</t>
  </si>
  <si>
    <t>Stabstahl der schrägen Rechteck- und Rundstützen</t>
  </si>
  <si>
    <t>10.60.65.70</t>
  </si>
  <si>
    <t>10.60.65.80</t>
  </si>
  <si>
    <t>10.60.65.90</t>
  </si>
  <si>
    <t>10.60.70</t>
  </si>
  <si>
    <t>ZB_FT_RECK_ST</t>
  </si>
  <si>
    <t>FT-RECHTECKSTÜTZEN</t>
  </si>
  <si>
    <t>10.60.70.10</t>
  </si>
  <si>
    <t>FT-Rechteckstützen, innen und außen; LFT=@STB_LFT cm; BFT=@STB_BFT cm; HFT=@STB_HFT m; CFT=@STB_CFT; SBFT=@STB_SBFT; ART=@STB_ART</t>
  </si>
  <si>
    <t>QTO(Typ:="Stückzahl";ME:="St.")</t>
  </si>
  <si>
    <t>St.</t>
  </si>
  <si>
    <t>10.60.80</t>
  </si>
  <si>
    <t>ZB_FT_RU_ST</t>
  </si>
  <si>
    <t>FT-RUNDSTÜTZEN</t>
  </si>
  <si>
    <t>10.60.80.10</t>
  </si>
  <si>
    <t>FT-Rundstützen, innen und außen; BFT=@STB_BFT cm; HFT=@STB_HFT m; CFT=@STB_CFT; SBFT=@STB_SBFT; ART=@STB_ART</t>
  </si>
  <si>
    <t>10.70</t>
  </si>
  <si>
    <t>STB-GESCHOSSDECKEN, PODESTE, RAMPEN</t>
  </si>
  <si>
    <t>10.70.10</t>
  </si>
  <si>
    <t>ZB_ORT_DECKE</t>
  </si>
  <si>
    <t>STB-GESCHOSSDECKEN</t>
  </si>
  <si>
    <t>10.70.10.10</t>
  </si>
  <si>
    <t>Beton der Decken; C=@STB_C; W=@STB_W</t>
  </si>
  <si>
    <t>10.70.10.20</t>
  </si>
  <si>
    <t>Zulage für Sichtbeton der Decken; SB=@STB_SB</t>
  </si>
  <si>
    <t>QTO(Typ:="Bodenfläche";ME:="m²";Norm:="VOB\013";Abzug:="${ZECH_ATTRIBUTE\ZB_AUSWAHL} =='ZB_STB_UZ' oder ${ZECH_ATTRIBUTE\ZB_AUSWAHL} =='ZB_ORT_DECKE' oder ${ZECH_ATTRIBUTE\ZB_AUSWAHL} =='ZB_ORT_W'";Bauteil:="${ZECH_ATTRIBUTE\STB_SB}=='SB 2' oder ${ZECH_ATTRIBUTE\STB_SB} =='SB 3'")</t>
  </si>
  <si>
    <t>10.70.10.30</t>
  </si>
  <si>
    <t>Schalung der Decken; SC=@STB_SC; H=@STB_H m</t>
  </si>
  <si>
    <t>QTO(Typ:="Bodenfläche";ME:="m²";Norm:="VOB\013";Abzug:="${ZECH_ATTRIBUTE\ZB_AUSWAHL} =='ZB_STB_UZ' oder ${ZECH_ATTRIBUTE\ZB_AUSWAHL} =='ZB_ORT_DECKE' oder ${ZECH_ATTRIBUTE\ZB_AUSWAHL} =='ZB_RECK_ST' oder ${ZECH_ATTRIBUTE\ZB_AUSWAHL} =='ZB_RU_ST' oder ${ZECH_ATTRIBUTE\ZB_AUSWAHL} =='ZB_ORT_W'")</t>
  </si>
  <si>
    <t>10.70.10.40</t>
  </si>
  <si>
    <t>Flügelglätten der Decke</t>
  </si>
  <si>
    <t>QTO(Typ:="Deckenfläche";ME:="m²";Bauteil:="${ZECH_ATTRIBUTE\STB_FG}&lt;&gt;''")</t>
  </si>
  <si>
    <t>10.70.10.60</t>
  </si>
  <si>
    <t>Schalung Deckenrand bzw. Ränder von Öffnungen ü. 1,5 m²; H=@STB_H m</t>
  </si>
  <si>
    <t>QTO(Typ:="Mantelfläche";ME:="m²";Abzug:="${ZECH_ATTRIBUTE\ZB_AUSWAHL} =='ZB_STB_UZ' oder ${ZECH_ATTRIBUTE\ZB_AUSWAHL} =='ZB_ORT_DECKE' oder ${ZECH_ATTRIBUTE\ZB_AUSWAHL} =='ZB_RECK_ST' oder ${ZECH_ATTRIBUTE\ZB_AUSWAHL} =='ZB_RU_ST' oder ${ZECH_ATTRIBUTE\ZB_AUSWAHL} =='ZB_ORT_W'")+QTO(Typ:="Oberfläche";ME:="m²";Bauteil:="Bauteiltyp=='Slab';Bauteiltyp=='Opening'";Abzug:="${ZECH_ATTRIBUTE\ZB_AUSWAHL} =='ZB_ORT_DECKE' oder ${ZECH_ATTRIBUTE\ZB_AUSWAHL} =='ZB_ORT_POD'")</t>
  </si>
  <si>
    <t>10.70.10.80</t>
  </si>
  <si>
    <t>Betonstahl der Stb-Decken, Stabstahl</t>
  </si>
  <si>
    <t>10.70.10.90</t>
  </si>
  <si>
    <t>Betonstahl der Stb-Decken, Lagermatten</t>
  </si>
  <si>
    <t>10.70.10.110</t>
  </si>
  <si>
    <t>10.70.10.120</t>
  </si>
  <si>
    <t>10.70.10.130</t>
  </si>
  <si>
    <t>10.70.20</t>
  </si>
  <si>
    <t>ZWISCHENPODESTE</t>
  </si>
  <si>
    <t>10.70.20.10</t>
  </si>
  <si>
    <t>ZB_ORT_POD</t>
  </si>
  <si>
    <t>Beton der Zwischenpodeste im TRH; C=@STB_C</t>
  </si>
  <si>
    <t>10.70.20.20</t>
  </si>
  <si>
    <t>Zulage für Sichtbeton der Zwischenpodeste TRH; SB=@STB_SB</t>
  </si>
  <si>
    <t>QTO(Typ:="Bodenfläche";ME:="m²";Norm:="VOB\013";Abzug:="${ZECH_ATTRIBUTE\ZB_AUSWAHL} =='ZB_STB_UZ' oder ${ZECH_ATTRIBUTE\ZB_AUSWAHL} =='ZB_ORT_DECKE' oder ${ZECH_ATTRIBUTE\ZB_AUSWAHL} =='ZB_RECK_ST' oder ${ZECH_ATTRIBUTE\ZB_AUSWAHL} =='ZB_RU_ST' oder ${ZECH_ATTRIBUTE\ZB_AUSWAHL} =='ZB_ORT_W'";Bauteil:="${ZECH_ATTRIBUTE\STB_SB}=='SB 2' oder ${ZECH_ATTRIBUTE\STB_SB} =='SB 3'")</t>
  </si>
  <si>
    <t>10.70.20.30</t>
  </si>
  <si>
    <t>Schalung der Zwischenpodeste TRH, Flexschalung; H=@STB_H m; SC=@STB_SC</t>
  </si>
  <si>
    <t>10.70.20.40</t>
  </si>
  <si>
    <t>Flügelglätten der Podeste</t>
  </si>
  <si>
    <t>10.70.20.50</t>
  </si>
  <si>
    <t>ZB_ORT_KON</t>
  </si>
  <si>
    <t>Schalung Konsolen zur Auflagerung der FT-Treppenläufe; H=@STB_H m</t>
  </si>
  <si>
    <t>QTO(Typ:="Oberfläche";Abzug:="${ZECH_ATTRIBUTE:ZB_AUSWAHL} =='ZB_ORT_DECKE' oder ${ZECH_ATTRIBUTE:ZB_AUSWAHL} =='ZB_ORT_POD'")-QTO(Typ:="Deckenfläche")</t>
  </si>
  <si>
    <t>10.70.20.100</t>
  </si>
  <si>
    <t>10.70.20.110</t>
  </si>
  <si>
    <t>10.70.20.120</t>
  </si>
  <si>
    <t>10.70.30</t>
  </si>
  <si>
    <t>ZB_ORT_RAMPE</t>
  </si>
  <si>
    <t>RAMPEN</t>
  </si>
  <si>
    <t>10.70.30.10</t>
  </si>
  <si>
    <t>Beton der Rampen; C=@STB_C; W=@STB_W</t>
  </si>
  <si>
    <t>10.70.30.20</t>
  </si>
  <si>
    <t>Zulage für Sichtbeton der Rampenuntersichten; SB=@STB_SB</t>
  </si>
  <si>
    <t>QTO(Typ:="Bodenfläche";ME:="m²";Bauteil:="${ZECH_ATTRIBUTE\STB_SB}=='SB 2' oder ${ZECH_ATTRIBUTE\STB_SB} =='SB 3'")</t>
  </si>
  <si>
    <t>10.70.30.30</t>
  </si>
  <si>
    <t>Schalung der Rampe, geneigt; SC=@STB_SC; H=@STB_H m</t>
  </si>
  <si>
    <t>QTO(Typ:="Bodenfläche";ME:="m²")+QTO(Typ:="FlächeSeitenflächen";ME:="m²";Abzug:="${ZECH_ATTRIBUTE\ZB_AUSWAHL} == 'ZB_ORT_W'")</t>
  </si>
  <si>
    <t>10.70.30.40</t>
  </si>
  <si>
    <t>Flügelglätten der Rampe</t>
  </si>
  <si>
    <t>10.70.30.50</t>
  </si>
  <si>
    <t>Betonstahl der Stb-Rampe, Stabstahl</t>
  </si>
  <si>
    <t>10.70.30.60</t>
  </si>
  <si>
    <t>Betonstahl der Stb-Rampe, Lagermatten</t>
  </si>
  <si>
    <t>10.70.30.100</t>
  </si>
  <si>
    <t>10.70.30.110</t>
  </si>
  <si>
    <t>10.70.30.120</t>
  </si>
  <si>
    <t>10.70.30.130</t>
  </si>
  <si>
    <t>10.70.30.140</t>
  </si>
  <si>
    <t>10.70.30.150</t>
  </si>
  <si>
    <t>10.70.30.160</t>
  </si>
  <si>
    <t>10.70.40</t>
  </si>
  <si>
    <t>STB-GESCHOSSDECKEN, PODESTE, RAMPEN - BEDARFPOSITIONEN</t>
  </si>
  <si>
    <t>10.70.40.10</t>
  </si>
  <si>
    <t>Faltbühne</t>
  </si>
  <si>
    <t>10.70.40.20</t>
  </si>
  <si>
    <t>Zulage für die Deckenabstützung in Bereich auskragender Decken</t>
  </si>
  <si>
    <t>10.80</t>
  </si>
  <si>
    <t>ZB_FT_DECKE</t>
  </si>
  <si>
    <t>FT-DECKEN</t>
  </si>
  <si>
    <t>10.80.10</t>
  </si>
  <si>
    <t>Filigranplatten/ Elementdecke liefern und in Position bringen; CFT=@STB_CFT; DFT=@STB_DFT cm; SBFT=@STB_SBFT</t>
  </si>
  <si>
    <t>QTO(Typ:="Bodenfläche";ME:="m²";Norm:="VOB\013")</t>
  </si>
  <si>
    <t>10.80.20</t>
  </si>
  <si>
    <t>Aufbeton der Filigrandecken; C=@STB_C; D=@STB_D cm; W=@STB_W</t>
  </si>
  <si>
    <t>QTO(Typ:="Volumen";ME:="m³";Norm:="VOB\013")-(QTO(Typ:="Bodenfläche";ME:="m²";Norm:="VOB\013")*(0,01*QTO(Typ:="${ZECH_ATTRIBUTE\STB_DFT}")))</t>
  </si>
  <si>
    <t>10.80.30</t>
  </si>
  <si>
    <t>Betonstahl der Filigrandecken</t>
  </si>
  <si>
    <t>(QTO(Typ:="Volumen";ME:="m³";Norm:="VOB\013")-(QTO(Typ:="Bodenfläche";ME:="m²";Norm:="VOB\013")*(0,01*QTO(Typ:="${ZECH_ATTRIBUTE\STB_DFT}"))))*QTO(Typ:="$ZECH_ATTRIBUTE\STB_BGFT")*0,001</t>
  </si>
  <si>
    <t>10.80.40</t>
  </si>
  <si>
    <t>Betonstahl als Zulagebewehrung Filigrandecken, Stabstahl</t>
  </si>
  <si>
    <t>(QTO(Typ:="Volumen";ME:="m³";Norm:="VOB\013")-(QTO(Typ:="Bodenfläche";ME:="m²";Norm:="VOB\013")*(0,01*QTO(Typ:="${ZECH_ATTRIBUTE\STB_DFT}"))))*QTO(Typ:="$ZECH_ATTRIBUTE\STB_BGFT")*0,001*0,85</t>
  </si>
  <si>
    <t>10.80.50</t>
  </si>
  <si>
    <t>Betonstahl als Zulagebewehrung Filigrandecken, Lagermatten</t>
  </si>
  <si>
    <t>(QTO(Typ:="Volumen";ME:="m³";Norm:="VOB\013")-(QTO(Typ:="Bodenfläche";ME:="m²";Norm:="VOB\013")*(0,01*QTO(Typ:="${ZECH_ATTRIBUTE\STB_DFT}"))))*QTO(Typ:="$ZECH_ATTRIBUTE\STB_BGFT")*0,001*0,15</t>
  </si>
  <si>
    <t>10.80.100</t>
  </si>
  <si>
    <t>10.80.110</t>
  </si>
  <si>
    <t>10.80.120</t>
  </si>
  <si>
    <t>(QTO(Typ:="Volumen";ME:="m³";Norm:="VOB\013")-(QTO(Typ:="Bodenfläche";ME:="m²";Norm:="VOB\013")*(0,01*QTO(Typ:="${ZECH_ATTRIBUTE\STB_DFT}"))))*0,03</t>
  </si>
  <si>
    <t>10.90</t>
  </si>
  <si>
    <t>STB-UNTER-/ÜBERZÜGE U. ATTIKEN</t>
  </si>
  <si>
    <t>10.90.10</t>
  </si>
  <si>
    <t>ZB_STB_UZ</t>
  </si>
  <si>
    <t>STB-UNTERZÜGE</t>
  </si>
  <si>
    <t>10.90.10.10</t>
  </si>
  <si>
    <t>Unterzugbeton der Unterzüge; C=@STB_C</t>
  </si>
  <si>
    <t>10.90.10.20</t>
  </si>
  <si>
    <t>Zulage für Sichtbeton der Unterzüge; SB=@STB_SB</t>
  </si>
  <si>
    <t>QTO(Typ:="FlächeSeitenflächen";ME:="m²";Abzug:="${ZECH_ATTRIBUTE\ZB_AUSWAHL} =='ZB_STB_UZ' oder ${ZECH_ATTRIBUTE\ZB_AUSWAHL} =='ZB_STB_ÜZ' oder ${ZECH_ATTRIBUTE\ZB_AUSWAHL} =='ZB_ORT_DECKE' oder ${ZECH_ATTRIBUTE\ZB_AUSWAHL} =='ZB_ORT_W'";Bauteil:="${ZECH_ATTRIBUTE\STB_SB}=='SB 2' oder ${ZECH_ATTRIBUTE\STB_SB} =='SB 3'") + QTO(Typ:="Bodenfläche";ME:="m²";Abzug:="${ZECH_ATTRIBUTE\ZB_AUSWAHL} =='ZB_STB_UZ' oder ${ZECH_ATTRIBUTE\ZB_AUSWAHL} =='ZB_STB_ÜZ' oder ${ZECH_ATTRIBUTE\ZB_AUSWAHL} =='ZB_ORT_DECKE' oder ${ZECH_ATTRIBUTE\ZB_AUSWAHL} =='ZB_ORT_W'";Bauteil:="${ZECH_ATTRIBUTE\STB_SB}=='SB 2' oder ${ZECH_ATTRIBUTE\STB_SB} =='SB 3'") + QTO(Typ:="FlächeStirnseite";Abzug:="${ZECH_ATTRIBUTE\ZB_AUSWAHL} =='ZB_STB_UZ' oder ${ZECH_ATTRIBUTE\ZB_AUSWAHL} =='ZB_STB_ÜZ' oder ${ZECH_ATTRIBUTE\ZB_AUSWAHL} =='ZB_ORT_DECKE' oder ${ZECH_ATTRIBUTE\ZB_AUSWAHL} =='ZB_ORT_W'";Bauteil:="${ZECH_ATTRIBUTE\STB_SB}=='SB 2' oder ${ZECH_ATTRIBUTE\STB_SB} =='SB 3'")</t>
  </si>
  <si>
    <t>10.90.10.30</t>
  </si>
  <si>
    <t>3- seitige Schalung der Unterzüge</t>
  </si>
  <si>
    <t>QTO(Typ:="FlächeSeitenflächen";ME:="m²";Abzug:="${ZECH_ATTRIBUTE\ZB_AUSWAHL} =='ZB_STB_UZ' oder ${ZECH_ATTRIBUTE\ZB_AUSWAHL} =='ZB_STB_ÜZ' oder ${ZECH_ATTRIBUTE\ZB_AUSWAHL} =='ZB_ORT_DECKE' oder ${ZECH_ATTRIBUTE\ZB_AUSWAHL} =='ZB_ORT_W'") + QTO(Typ:="Bodenfläche";ME:="m²";Abzug:="${ZECH_ATTRIBUTE\ZB_AUSWAHL} =='ZB_STB_UZ' oder ${ZECH_ATTRIBUTE\ZB_AUSWAHL} =='ZB_STB_ÜZ' oder ${ZECH_ATTRIBUTE\ZB_AUSWAHL} =='ZB_ORT_DECKE' oder ${ZECH_ATTRIBUTE\ZB_AUSWAHL} =='ZB_ORT_W'") + QTO(Typ:="FlächeStirnseite";ME:="m²";Abzug:="${ZECH_ATTRIBUTE\ZB_AUSWAHL} =='ZB_STB_UZ' oder ${ZECH_ATTRIBUTE\ZB_AUSWAHL} =='ZB_STB_ÜZ' oder ${ZECH_ATTRIBUTE\ZB_AUSWAHL} =='ZB_ORT_DECKE' oder ${ZECH_ATTRIBUTE\ZB_AUSWAHL} =='ZB_ORT_W'")</t>
  </si>
  <si>
    <t>10.90.10.40</t>
  </si>
  <si>
    <t>Betonstahl der Stb-Unterzüge</t>
  </si>
  <si>
    <t>QTO(Typ:="Volumen";ME:="m³";Norm:="VOB\013")*QTO(Typ:="${ZECH_ATTRIBUTE\STB_BG}")*0,001</t>
  </si>
  <si>
    <t>10.90.10.100</t>
  </si>
  <si>
    <t>10.90.10.110</t>
  </si>
  <si>
    <t>10.90.10.120</t>
  </si>
  <si>
    <t>10.90.20</t>
  </si>
  <si>
    <t>ZB_STB_ÜZ</t>
  </si>
  <si>
    <t>STB-ÜBERZÜGE</t>
  </si>
  <si>
    <t>10.90.20.10</t>
  </si>
  <si>
    <t>Überzugbeton der Überzüge; C=@STB_C</t>
  </si>
  <si>
    <t>10.90.20.20</t>
  </si>
  <si>
    <t>Zulage für Sichtbeton der Überzüge; SB=@STB_SB</t>
  </si>
  <si>
    <t>QTO(Typ:="FlächeSeitenflächen";ME:="m²";Abzug:="${ZECH_ATTRIBUTE\ZB_AUSWAHL} =='ZB_STB_UZ' oder ${ZECH_ATTRIBUTE\ZB_AUSWAHL} =='ZB_STB_ÜZ' oder ${ZECH_ATTRIBUTE\ZB_AUSWAHL} =='ZB_ORT_DECKE' oder ${ZECH_ATTRIBUTE\ZB_AUSWAHL} =='ZB_ORT_W'";Bauteil:="${ZECH_ATTRIBUTE\STB_SB}=='SB 2' oder ${ZECH_ATTRIBUTE\STB_SB} =='SB 3'") + QTO(Typ:="FlächeStirnseite";Abzug:="${ZECH_ATTRIBUTE\ZB_AUSWAHL} =='ZB_STB_UZ' oder ${ZECH_ATTRIBUTE\ZB_AUSWAHL} =='ZB_STB_ÜZ' oder ${ZECH_ATTRIBUTE\ZB_AUSWAHL} =='ZB_ORT_DECKE' oder ${ZECH_ATTRIBUTE\ZB_AUSWAHL} =='ZB_ORT_W'";Bauteil:="${ZECH_ATTRIBUTE\STB_SB}=='SB 2' oder ${ZECH_ATTRIBUTE\STB_SB} =='SB 3'")</t>
  </si>
  <si>
    <t>10.90.20.30</t>
  </si>
  <si>
    <t>2- seitige Schalung der Überzüge</t>
  </si>
  <si>
    <t>QTO(Typ:="FlächeSeitenflächen";ME:="m²";Abzug:="${ZECH_ATTRIBUTE\ZB_AUSWAHL} =='ZB_STB_UZ' oder ${ZECH_ATTRIBUTE\ZB_AUSWAHL} =='ZB_STB_ÜZ' oder ${ZECH_ATTRIBUTE\ZB_AUSWAHL} =='ZB_ORT_DECKE' oder ${ZECH_ATTRIBUTE\ZB_AUSWAHL} =='ZB_ORT_W'") + QTO(Typ:="FlächeStirnseite";ME:="m²";Abzug:="${ZECH_ATTRIBUTE\ZB_AUSWAHL} =='ZB_STB_UZ' oder ${ZECH_ATTRIBUTE\ZB_AUSWAHL} =='ZB_STB_ÜZ' oder ${ZECH_ATTRIBUTE\ZB_AUSWAHL} =='ZB_ORT_DECKE' oder ${ZECH_ATTRIBUTE\ZB_AUSWAHL} =='ZB_ORT_W'")</t>
  </si>
  <si>
    <t>10.90.20.40</t>
  </si>
  <si>
    <t>Betonstahl der Stb-Überzüge</t>
  </si>
  <si>
    <t>10.90.20.100</t>
  </si>
  <si>
    <t>10.90.20.110</t>
  </si>
  <si>
    <t>10.90.20.120</t>
  </si>
  <si>
    <t>10.90.30</t>
  </si>
  <si>
    <t>ZB_STB_ATT</t>
  </si>
  <si>
    <t>STB-ATTIKEN</t>
  </si>
  <si>
    <t>10.90.30.10</t>
  </si>
  <si>
    <t>Brüstungs,- und Attikabeton; C=@STB_C</t>
  </si>
  <si>
    <t>10.90.30.20</t>
  </si>
  <si>
    <t>Zulage für Sichtbeton der Bürstungen/Attiken; SB=@STB_SB</t>
  </si>
  <si>
    <t>10.90.30.30</t>
  </si>
  <si>
    <t>2-seitige Schalung der Brüstungen- und Attiken</t>
  </si>
  <si>
    <t>10.90.30.40</t>
  </si>
  <si>
    <t>Betonstahl der Stb-Brüstungen- u. Attiken</t>
  </si>
  <si>
    <t>10.90.30.100</t>
  </si>
  <si>
    <t>10.90.30.110</t>
  </si>
  <si>
    <t>10.90.30.120</t>
  </si>
  <si>
    <t>10.90.40</t>
  </si>
  <si>
    <t>ZB_FT_UZ</t>
  </si>
  <si>
    <t>FT-UNTERZÜGE</t>
  </si>
  <si>
    <t>10.90.40.10</t>
  </si>
  <si>
    <t>Liefern und Einbau FT-Unterzüge; CFT=@STB_CFT; DFT=@STB_DFT cm; HFT=@STB_HFT m; LFT=@STB_LFT cm; SBFT=@STB_SBFT</t>
  </si>
  <si>
    <t>10.90.50</t>
  </si>
  <si>
    <t>ZB_FT_KON</t>
  </si>
  <si>
    <t>FT-KONSOLE</t>
  </si>
  <si>
    <t>10.90.50.10</t>
  </si>
  <si>
    <t>Liefern und Einbau FT-Konsole; CFT=@STB_CFT; BFT=@STB_BFT cm; HFT=@STB_HFT m; LFT=@STB_LFT cm; SBFT=@STB_SBFT</t>
  </si>
  <si>
    <t>10.90.60</t>
  </si>
  <si>
    <t>STB-UNTER-/ÜBERZÜGE U. ATTIKEN - BEDARFPOSITIONEN</t>
  </si>
  <si>
    <t>10.90.60.10</t>
  </si>
  <si>
    <t>Zulage für Schalung &gt; 3,00 m</t>
  </si>
  <si>
    <t>10.90.60.20</t>
  </si>
  <si>
    <t>Schwerlaststützen unter UZ/ÜZ</t>
  </si>
  <si>
    <t>10.100</t>
  </si>
  <si>
    <t>ZB_MASCH_FU</t>
  </si>
  <si>
    <t>MASCHINENFUNDAMENTE</t>
  </si>
  <si>
    <t>10.100.10</t>
  </si>
  <si>
    <t>Plattenbeton für Maschinenfundamente; C=@STB_C; D=@STB_D cm</t>
  </si>
  <si>
    <t>10.100.20</t>
  </si>
  <si>
    <t>Randschalung der Maschinenfundamente</t>
  </si>
  <si>
    <t>10.100.30</t>
  </si>
  <si>
    <t>Regupolmatte unterhalb der Maschinenfundamente; D=@STB_D cm</t>
  </si>
  <si>
    <t>10.100.40</t>
  </si>
  <si>
    <t>Betonstahl der Stb-Maschinenfundamente, Stabstahl</t>
  </si>
  <si>
    <t>10.100.50</t>
  </si>
  <si>
    <t>Betonstahl der Stb-Maschinenfundamente, Lagermatten</t>
  </si>
  <si>
    <t>10.100.60</t>
  </si>
  <si>
    <t>10.100.70</t>
  </si>
  <si>
    <t>10.100.80</t>
  </si>
  <si>
    <t>10.110</t>
  </si>
  <si>
    <t>EINBAUTEILE SONSTIGES</t>
  </si>
  <si>
    <t>10.110.10</t>
  </si>
  <si>
    <t>Fugenblech vertikal im Übergang der Bodenplatte zu Wand</t>
  </si>
  <si>
    <t>10.110.20</t>
  </si>
  <si>
    <t>Fugenblech vertikal / horizontal in Halbfertigteilwänden einbauen</t>
  </si>
  <si>
    <t>10.110.30</t>
  </si>
  <si>
    <t>Schwindrohr vertikal als Sollrißfuge Ortbetonwänden</t>
  </si>
  <si>
    <t>10.110.40</t>
  </si>
  <si>
    <t>Fugenblech vertikal als Sollrißfuge</t>
  </si>
  <si>
    <t>10.110.50</t>
  </si>
  <si>
    <t>Injektionsschläuche zur Abdichtung von Betonarbeitsfugen i.Ber. weißer Wannen</t>
  </si>
  <si>
    <t>10.110.60</t>
  </si>
  <si>
    <t>Zulage für das Liefern und Einbauen von Verpressdosen in die Wandschalung</t>
  </si>
  <si>
    <t>10.110.70</t>
  </si>
  <si>
    <t>Quellband zur Abdichtung von Arbeitsfugen im Sohle-, Wand- und Deckenbereich</t>
  </si>
  <si>
    <t>10.110.80</t>
  </si>
  <si>
    <t>Doyma-Dichtungssatz liefern und in die Schalung der Außenwände einbauen</t>
  </si>
  <si>
    <t>10.110.90</t>
  </si>
  <si>
    <t>Kunststoff-Leerrohre liefern und in die Schalung vonBetonwänden- und Decken einbauen</t>
  </si>
  <si>
    <t>10.110.100</t>
  </si>
  <si>
    <t>Verzinkte Maueranschlussschiene liefern und einbauen</t>
  </si>
  <si>
    <t>10.110.110</t>
  </si>
  <si>
    <t>Rückbiegebewehrung horizontaler Einbau als Deckenanschluss</t>
  </si>
  <si>
    <t>10.110.120</t>
  </si>
  <si>
    <t>Rückbiegebewehrung liefern und vertikaler Einbau als Wandanschluss</t>
  </si>
  <si>
    <t>10.110.130</t>
  </si>
  <si>
    <t>Dübelleisten als Durchstanzbewehrung liefern und einbauen</t>
  </si>
  <si>
    <t>10.110.140</t>
  </si>
  <si>
    <t>Dübelleisten als Querkraftbewehrung liefern und einbauen</t>
  </si>
  <si>
    <t>10.110.150</t>
  </si>
  <si>
    <t>Tronsole einbauen in die TRH Wände</t>
  </si>
  <si>
    <t>10.110.160</t>
  </si>
  <si>
    <t>Schalung Decke, Abstellung der Arbeitsfuge</t>
  </si>
  <si>
    <t>10.110.170</t>
  </si>
  <si>
    <t>Durchbrüche/Aussparungen schließen nach Tronsolen Einbau</t>
  </si>
  <si>
    <t>10.110.180</t>
  </si>
  <si>
    <t>Hestellen von Montagebühnen im Aufzugsschacht</t>
  </si>
  <si>
    <t>10.110.190</t>
  </si>
  <si>
    <t>Hülsen für Schachtgerüste einbetonieren</t>
  </si>
  <si>
    <t>10.110.200</t>
  </si>
  <si>
    <t>Einbau von Halfenschiene für Aufzugsführungsschienen</t>
  </si>
  <si>
    <t>10.110.210</t>
  </si>
  <si>
    <t>Winkelrahmen (z.B. Pumpensumpf) einbauen</t>
  </si>
  <si>
    <t>QTO(Typ:="BreiteOptOBB";ME:="m")</t>
  </si>
  <si>
    <t>10.110.220</t>
  </si>
  <si>
    <t>Zulage Durchstanzbewehrungen / Dübbelleisten für Stützen im Außenraum</t>
  </si>
  <si>
    <t>10.120</t>
  </si>
  <si>
    <t>PERIMETERDÄMMUNG</t>
  </si>
  <si>
    <t>10.120.10</t>
  </si>
  <si>
    <t>Sickerplatten aus Noppenfolie als Schutz der Abdichtung.</t>
  </si>
  <si>
    <t>10.120.20</t>
  </si>
  <si>
    <t>ZB_PERI_BO</t>
  </si>
  <si>
    <t>Perimeterdämmung unterhalb der Bodenplatte, d = 10-20cm; W=@PERI_W</t>
  </si>
  <si>
    <t>QTO(Typ:="Bodenfläche";ME:="m²";Bauteil:="Attribut{ZECH_ATTRIBUTE\PERI_D} &gt;= 10  und Attribut{ZECH_ATTRIBUTE\PERI_D} &lt;= 20")</t>
  </si>
  <si>
    <t>10.120.30</t>
  </si>
  <si>
    <t>Perimeterdämmung unterhalb der Bodenplatte, d = 20-30cm; W=@PERI_W</t>
  </si>
  <si>
    <t>QTO(Typ:="Bodenfläche";ME:="m²";Bauteil:="Attribut{ZECH_ATTRIBUTE\PERI_D} &gt; 20  und Attribut{ZECH_ATTRIBUTE\PERI_D} &lt;= 30")</t>
  </si>
  <si>
    <t>10.120.40</t>
  </si>
  <si>
    <t>ZB_PERI_W</t>
  </si>
  <si>
    <t>Perimeterdämmung an KG-Aussenwänden/ Fundamenten, d = 10-20cm; W=@PERI_W</t>
  </si>
  <si>
    <t xml:space="preserve">QTO(Typ:="FlächeMax";ME:="m²";Bauteil:="Attribut{ZECH_ATTRIBUTE\PERI_D} &gt;= 10  und Attribut{ZECH_ATTRIBUTE\PERI_D} &lt;= 20")
</t>
  </si>
  <si>
    <t>10.120.50</t>
  </si>
  <si>
    <t>Perimeterdämmung an KG-Aussenwänden/ Fundamenten, d = 20-30cm; W=@PERI_W</t>
  </si>
  <si>
    <t xml:space="preserve">QTO(Typ:="FlächeMax";ME:="m²";Bauteil:="Attribut{ZECH_ATTRIBUTE\PERI_D} &gt; 20  und Attribut{ZECH_ATTRIBUTE\PERI_D} &lt;= 30")
</t>
  </si>
  <si>
    <t>10.130</t>
  </si>
  <si>
    <t>DURCHBRÜCHE / AUSSPARUNGEN / SCHLITZE</t>
  </si>
  <si>
    <t>10.130.10</t>
  </si>
  <si>
    <t>ZB_VOID</t>
  </si>
  <si>
    <t>DURCHBRÜCHE / AUSSPARUNGEN</t>
  </si>
  <si>
    <t>10.130.10.10</t>
  </si>
  <si>
    <t>Aussparungen StB-Decken und Wände; bis 200 cm²; B=@STB_B cm; H=@STB_H m</t>
  </si>
  <si>
    <t>10.130.10.20</t>
  </si>
  <si>
    <t>Aussparungen StB-Decken und Wände; bis 400 cm²; B=@STB_B cm; H=@STB_H m</t>
  </si>
  <si>
    <t>10.130.10.30</t>
  </si>
  <si>
    <t>10.130.10.40</t>
  </si>
  <si>
    <t>Aussparungen StB-Decken und Wände; bis 900 cm²; B=@STB_B cm; H=@STB_H m</t>
  </si>
  <si>
    <t>10.130.10.50</t>
  </si>
  <si>
    <t>Aussparungen StB-Decken und Wände; bis 1600 cm²; B=@STB_B cm; H=@STB_H m</t>
  </si>
  <si>
    <t>10.130.10.60</t>
  </si>
  <si>
    <t>Aussparungen StB-Decken und Wände; bis 2500 cm²; B=@STB_B cm; H=@STB_H m</t>
  </si>
  <si>
    <t>10.130.10.70</t>
  </si>
  <si>
    <t>Aussparungen schließen; bis 200 cm²; B=@STB_B cm; H=@STB_H m</t>
  </si>
  <si>
    <t>10.130.10.80</t>
  </si>
  <si>
    <t>Aussparungen schließen; bis 400 cm²; B=@STB_B cm; H=@STB_H m</t>
  </si>
  <si>
    <t>10.130.10.90</t>
  </si>
  <si>
    <t>Aussparungen schließen; bis 900 cm²; B=@STB_B cm; H=@STB_H m</t>
  </si>
  <si>
    <t>10.130.10.100</t>
  </si>
  <si>
    <t>Aussparungen schließen; bis 1600 cm²; B=@STB_B cm; H=@STB_H m</t>
  </si>
  <si>
    <t>10.130.10.110</t>
  </si>
  <si>
    <t>Aussparungen schließen; bis 2500 cm²; B=@STB_B cm; H=@STB_H m</t>
  </si>
  <si>
    <t>10.130.20</t>
  </si>
  <si>
    <t>SCHLITZE</t>
  </si>
  <si>
    <t>10.130.20.10</t>
  </si>
  <si>
    <t>Anlegen von Schlitzen</t>
  </si>
  <si>
    <t>QTO(Typ:="BreiteOptOBBxy";ME:="lfm")</t>
  </si>
  <si>
    <t>10.130.20.20</t>
  </si>
  <si>
    <t>Schließen von Schlitzen</t>
  </si>
  <si>
    <t>10.130.20.30</t>
  </si>
  <si>
    <t>Fugenplatte zur Schallentkopllung in Randbereichen</t>
  </si>
  <si>
    <t>psch</t>
  </si>
  <si>
    <t>10.140</t>
  </si>
  <si>
    <t>STB-FERTIGTEILE</t>
  </si>
  <si>
    <t>10.140.10</t>
  </si>
  <si>
    <t>FT-TREPPEN</t>
  </si>
  <si>
    <t>10.140.10.10</t>
  </si>
  <si>
    <t>ZB_FT_TRH</t>
  </si>
  <si>
    <t>Liefern und Einbau FT-Treppenläufe;  BFT=@STB_BFT cm; STG=@STB_STG; BGFT=@STB_BGFT kg/m³</t>
  </si>
  <si>
    <t>10.140.10.20</t>
  </si>
  <si>
    <t>Fugenplatte zur Schallentkopplung in Randbereichen</t>
  </si>
  <si>
    <t>10.140.10.30</t>
  </si>
  <si>
    <t>Betonstahl der FT-Treppenläufe</t>
  </si>
  <si>
    <t>QTO(Typ:="Volumen";ME:="m³")*QTO(Typ:="${ZECH_ATTRIBUTE\STB_BGFT}")*0,001</t>
  </si>
  <si>
    <t>10.140.10.40</t>
  </si>
  <si>
    <t>FT-Treppenläufe Beton</t>
  </si>
  <si>
    <t>10.140.20</t>
  </si>
  <si>
    <t>ZB_FT_POD</t>
  </si>
  <si>
    <t>FT-PODESTE</t>
  </si>
  <si>
    <t>10.140.20.10</t>
  </si>
  <si>
    <t>Liefern und Einbau FT-Podeste; LFT=@STB_LFT cm; BFT=@STB_BFT cm; DFT=@STB_DFT cm; SBFT=@STB_SBFT</t>
  </si>
  <si>
    <t>10.140.20.20</t>
  </si>
  <si>
    <t>Betonstahl der FT-Podeste</t>
  </si>
  <si>
    <t>10.140.30</t>
  </si>
  <si>
    <t>ZB_FT_BAL</t>
  </si>
  <si>
    <t>FT-BALKON</t>
  </si>
  <si>
    <t>10.140.30.10</t>
  </si>
  <si>
    <t>Betonfertigteil Balkon mit integriertem Gefälle und Bodeneinlauf;  LFT=@STB_LFT cm; BFT=@STB_BFT cm; DFT=@STB_DFT cm; DN=@STB_DN; SBFT=@STB_SBFT</t>
  </si>
  <si>
    <t>10.140.30.20</t>
  </si>
  <si>
    <t>Betonstahl der FT-Balkone</t>
  </si>
  <si>
    <t>10.140.40</t>
  </si>
  <si>
    <t>ISOKORB BALKON</t>
  </si>
  <si>
    <t>10.140.40.10</t>
  </si>
  <si>
    <t>Isokorb liefern und einbauen; TY=@STB_TY</t>
  </si>
  <si>
    <t>QTO(Typ:="LängeAngrenzendesElement";ME:="m";Bauteil:="${ZECH_ATTRIBUTE\ZB_AUSWAHL} =='ZB_FT_BAL' ";Bauteil2:="${ZECH_ATTRIBUTE\ZB_AUSWAHL} =='ZB_ORT_W' oder ${ZECH_ATTRIBUTE\ZB_AUSWAHL} =='ZB_ORT_DECKE' ")</t>
  </si>
  <si>
    <t>10.140.50</t>
  </si>
  <si>
    <t>KELLERLICHTSCHACHT</t>
  </si>
  <si>
    <t>10.140.50.10</t>
  </si>
  <si>
    <t>ZB_FT_LS</t>
  </si>
  <si>
    <t>FT Kellerlichtschacht; BFT=@STB_BFT cm; HFT=@STB_HFT m; TFT=@STB_TFT m</t>
  </si>
  <si>
    <t>10.140.50.20</t>
  </si>
  <si>
    <t>Zulage Gitterrostabdeckung Lüftungsschächte</t>
  </si>
  <si>
    <t>10.140.60</t>
  </si>
  <si>
    <t>ZB_K_FEN</t>
  </si>
  <si>
    <t>KELLERFENSTER</t>
  </si>
  <si>
    <t>10.140.60.10</t>
  </si>
  <si>
    <t>Kellerfenster, liefern und montieren; M=@FN_M; B=@FN_BR m; H=@FN_H m; BE=@FN_BE; E=@FN_E</t>
  </si>
  <si>
    <t>10.150</t>
  </si>
  <si>
    <t>BEWEHRUNG (Bauteilbezogen)</t>
  </si>
  <si>
    <t>10.150.60</t>
  </si>
  <si>
    <t>Bewehrung der Stoßfungen von Filigranplatten</t>
  </si>
  <si>
    <t>(QTO(Typ:="Volumen";ME:="m³";Norm:="VOB\013"))</t>
  </si>
  <si>
    <t>10.160</t>
  </si>
  <si>
    <t>ZULAGEN STAHLBETONARBEITEN (Bauteilbezogen)</t>
  </si>
  <si>
    <t>10.170</t>
  </si>
  <si>
    <t>ZB_BPH</t>
  </si>
  <si>
    <t>BOHRPFÄHLE</t>
  </si>
  <si>
    <t>10.170.10</t>
  </si>
  <si>
    <t>10.170.20</t>
  </si>
  <si>
    <t>Beton der Bohrpfähle</t>
  </si>
  <si>
    <t>10.170.30</t>
  </si>
  <si>
    <t>Betonstahl der Bohrpfähle</t>
  </si>
  <si>
    <t>10.170.40</t>
  </si>
  <si>
    <t>10.170.50</t>
  </si>
  <si>
    <t>10.170.60</t>
  </si>
  <si>
    <t>20</t>
  </si>
  <si>
    <t>ROHBAU_MAUERARBEITEN</t>
  </si>
  <si>
    <t>20.10</t>
  </si>
  <si>
    <t>ZB_KS_MW</t>
  </si>
  <si>
    <t>KALKSANDSTEIN_MAUERARBEITEN</t>
  </si>
  <si>
    <t>20.10.10</t>
  </si>
  <si>
    <t>Untergrund Vorbereiten und Reinigen</t>
  </si>
  <si>
    <t>20.10.20</t>
  </si>
  <si>
    <t>Abdichtung waagerecht; WD=@KS_WD cm</t>
  </si>
  <si>
    <t>QTO(Typ:="LängeAngrenzendesElement";ME:="m";Bauteil:="${ZECH_ATTRIBUTE\ZB_AUSWAHL} =='ZB_KS_MW' ";Bauteil2:="${ZECH_ATTRIBUTE\ZB_AUSWAHL} =='ZB_SOHLE'")</t>
  </si>
  <si>
    <t>20.10.30</t>
  </si>
  <si>
    <t>Zulage Kimmsteine; WD=@KS_WD cm</t>
  </si>
  <si>
    <t>20.10.40</t>
  </si>
  <si>
    <t>KS-Mauerwerk; &lt; 3,00 m;  LA=@KS_LA; TY=@KS_TY; SF=@KS_SF; RD=@KS_RD; MG=@KS_MG; WD=@KS_WD cm; STA=@KS_STA</t>
  </si>
  <si>
    <t xml:space="preserve">QTO(Typ:="FlächeMax";ME:="m²";Norm:="VOB\012"; Bauteil:="HöheOptOBBxy &lt; (300 [cm])")
</t>
  </si>
  <si>
    <t>20.10.50</t>
  </si>
  <si>
    <t>KS-Mauerwerk; 3,00 - 5,00 m;  LA=@KS_LA; TY=@KS_TY; SF=@KS_SF; RD=@KS_RD; MG=@KS_MG; WD=@KS_WD cm; STA=@KS_STA</t>
  </si>
  <si>
    <t>QTO(Typ:="FlächeMax";ME:="m²";Norm:="VOB\012";Bauteil:="HöheOptOBBxy &gt;= (300 [cm]) und HöheOptOBBxy &lt;= (500 [cm])")</t>
  </si>
  <si>
    <t>20.10.60</t>
  </si>
  <si>
    <t>KS-Mauerwerk; 5,00 - 7,50 m;  LA=@KS_LA; TY=@KS_TY; SF=@KS_SF; RD=@KS_RD; MG=@KS_MG; WD=@KS_WD cm; STA=@KS_STA</t>
  </si>
  <si>
    <t>QTO(Typ:="FlächeMax";ME:="m²";Norm:="VOB\012"; Bauteil:="HöheOptOBBxy &gt; (500 [cm])")</t>
  </si>
  <si>
    <t>20.10.70</t>
  </si>
  <si>
    <t>Zulage Stürze (lichte Öffnungsbreite); WD=@KS_WD cm</t>
  </si>
  <si>
    <t xml:space="preserve">QTO(Typ:="BreiteOptOBBxy";ME:="m";Bauteil:="Bauteiltyp =='Wall' ;Bauteiltyp =='Opening'") 
</t>
  </si>
  <si>
    <t>20.10.80</t>
  </si>
  <si>
    <t>Ringanker Kalksandstein; WD=@KS_WD cm</t>
  </si>
  <si>
    <t>QTO(Typ:="BreiteOptOBBxy";ME:="m"; Bauteil:="HöheOptOBBxy &gt;= (300 [cm])")</t>
  </si>
  <si>
    <t>20.10.90</t>
  </si>
  <si>
    <t>Deckenanschluss; DA=@KS_DA; WD=@KS_WD cm</t>
  </si>
  <si>
    <t>20.10.100</t>
  </si>
  <si>
    <t>Zulage Sichtmauerwerk; SM=@KS_SM</t>
  </si>
  <si>
    <t>QTO(Typ:="FlächeMax";ME:="m²";Norm:="VOB\012";Bauteil:="${ZECH_ATTRIBUTE\KS_SM}=='1-seitig' oder ${ZECH_ATTRIBUTE\KS_SM} =='2-seitig'")</t>
  </si>
  <si>
    <t>20.20</t>
  </si>
  <si>
    <t>ZB_PB_MW</t>
  </si>
  <si>
    <t>POREBETON_MAUERARBEITEN</t>
  </si>
  <si>
    <t>20.20.10</t>
  </si>
  <si>
    <t>20.20.20</t>
  </si>
  <si>
    <t>Abdichtung waagerecht; WD=@PB_WD cm</t>
  </si>
  <si>
    <t>QTO(Typ:="LängeAngrenzendesElement";ME:="m";Bauteil:="${ZECH_ATTRIBUTE\ZB_AUSWAHL} =='ZB_PB_MW' ";Bauteil2:="${ZECH_ATTRIBUTE\ZB_AUSWAHL} =='ZB_SOHLE'")</t>
  </si>
  <si>
    <t>20.20.30</t>
  </si>
  <si>
    <t>Zulage Kimmsteine; WD=@PB_WD cm</t>
  </si>
  <si>
    <t>20.20.40</t>
  </si>
  <si>
    <t>Porenbeton-Mauerwerk; &lt; 3,00 m; LA=@PB_LA; TY=@PB_TY; SF=@PB_SF; RD=@PB_RD; MG=@PB_MG; WD=@PB_WD cm; STA=@PB_STA</t>
  </si>
  <si>
    <t>QTO(Typ:="FlächeMax";ME:="m²";Norm:="VOB\012"; Bauteil:="HöheOptOBBxy &lt; (300 [cm])")</t>
  </si>
  <si>
    <t>20.20.50</t>
  </si>
  <si>
    <t>Porenbeton-Mauerwerk; 3,00 - 5,00 m; &lt; 3,00 m; LA=@PB_LA; TY=@PB_TY; SF=@PB_SF; RD=@PB_RD; MG=@PB_MG; WD=@PB_WD cm; STA=@PB_STA</t>
  </si>
  <si>
    <t>20.20.60</t>
  </si>
  <si>
    <t>Porenbeton-Mauerwerk; 5,00 - 7,50 m; &lt; 3,00 m; LA=@PB_LA; TY=@PB_TY; SF=@PB_SF; RD=@PB_RD; MG=@PB_MG; WD=@PB_WD cm; STA=@PB_STA</t>
  </si>
  <si>
    <t>20.20.70</t>
  </si>
  <si>
    <t>Zulage Stürze (lichte Öffnungsbreite); WD=@PB_WD cm</t>
  </si>
  <si>
    <t>QTO(Typ:="BreiteOptOBBxy";ME:="m";Bauteil:="Bauteiltyp =='Wall' ;Bauteiltyp =='Opening'")</t>
  </si>
  <si>
    <t>20.20.80</t>
  </si>
  <si>
    <t>Ringanker Porebeton; WD=@PB_WD cm</t>
  </si>
  <si>
    <t>20.20.90</t>
  </si>
  <si>
    <t>Deckenanschluss; DA=@PB_DA; WD=@PB_WD cm</t>
  </si>
  <si>
    <t>20.20.100</t>
  </si>
  <si>
    <t>Zulage Sichtmauerwerk; SM=@PB_SM</t>
  </si>
  <si>
    <t>QTO(Typ:="FlächeMax";ME:="m²";Norm:="VOB\012";Bauteil:="${ZECH_ATTRIBUTE:PB_SM}=='1-seitig' oder ${ZECH_ATTRIBUTE:PB_SM} =='2-seitig'")</t>
  </si>
  <si>
    <t>20.30</t>
  </si>
  <si>
    <t>ZB_LB_MW</t>
  </si>
  <si>
    <t>LEICHBETON_MAUERARBEITEN</t>
  </si>
  <si>
    <t>20.30.10</t>
  </si>
  <si>
    <t>20.30.20</t>
  </si>
  <si>
    <t>Abdichtung waagerecht; WD=@LB_WD cm</t>
  </si>
  <si>
    <t>QTO(Typ:="LängeAngrenzendesElement";ME:="m";Bauteil:="${ZECH_ATTRIBUTE\ZB_AUSWAHL} =='ZB_LB_MW' ";Bauteil2:="${ZECH_ATTRIBUTE\ZB_AUSWAHL} =='ZB_SOHLE'")</t>
  </si>
  <si>
    <t>20.30.30</t>
  </si>
  <si>
    <t>Zulage Kimmsteine; WD=@LB_WD cm</t>
  </si>
  <si>
    <t>20.30.40</t>
  </si>
  <si>
    <t>Leichtbeton-Mauerwerk; &lt; 3,00 m; LA=@LB_LA; TY=@LB_TY; SF=@LB_SF; RD=@LB_RD; MG=@LB_MG; WD=@LB_WD cm; STA=@LB_STA</t>
  </si>
  <si>
    <t>20.30.50</t>
  </si>
  <si>
    <t>Leichtbeton-Mauerwerk; 3,00 - 5,00 m; LA=@LB_LA; TY=@LB_TY; SF=@LB_SF; RD=@LB_RD; MG=@LB_MG; WD=@LB_WD cm; STA=@LB_STA</t>
  </si>
  <si>
    <t>20.30.60</t>
  </si>
  <si>
    <t>Leichtbeton-Mauerwerk; 5,00 - 7,50 m; LA=@LB_LA; TY=@LB_TY; SF=@LB_SF; RD=@LB_RD; MG=@LB_MG; WD=@LB_WD cm; STA=@LB_STA</t>
  </si>
  <si>
    <t>20.30.70</t>
  </si>
  <si>
    <t>Zulage Stürze (lichte Öffnungsbreite); WD=@LB_WD cm</t>
  </si>
  <si>
    <t xml:space="preserve">QTO(Typ:="BreiteOptOBBxy";ME:="m";Bauteil:="Bauteiltyp =='Wall' ;Bauteiltyp =='Opening'")
</t>
  </si>
  <si>
    <t>20.30.80</t>
  </si>
  <si>
    <t>Ringanker Leichtbeton; WD=@LB_WD cm</t>
  </si>
  <si>
    <t>20.30.90</t>
  </si>
  <si>
    <t>Deckenanschluss; DA=@LB_DA; WD=@LB_WD cm</t>
  </si>
  <si>
    <t>20.30.100</t>
  </si>
  <si>
    <t>Zulage Sichtmauerwerk; SM=@LB_SM</t>
  </si>
  <si>
    <t>QTO(Typ:="FlächeMax";ME:="m²";Norm:="VOB\012";Bauteil:="${ZECH_ATTRIBUTE\LB_SM}=='1-seitig' oder ${ZECH_ATTRIBUTE\LB_SM} =='2-seitig'")</t>
  </si>
  <si>
    <t>20.40</t>
  </si>
  <si>
    <t>ZB_Z_MW</t>
  </si>
  <si>
    <t>ZIEGEL_MAUERARBEITEN</t>
  </si>
  <si>
    <t>20.40.10</t>
  </si>
  <si>
    <t>20.40.20</t>
  </si>
  <si>
    <t>Abdichtung waagerecht; WD=@Z_WD cm</t>
  </si>
  <si>
    <t>QTO(Typ:="LängeAngrenzendesElement";ME:="m";Bauteil:="${ZECH_ATTRIBUTE\ZB_AUSWAHL} =='ZB_Z_MW' ";Bauteil2:="${ZECH_ATTRIBUTE\ZB_AUSWAHL} =='ZB_SOHLE'")</t>
  </si>
  <si>
    <t>20.40.30</t>
  </si>
  <si>
    <t>Zulage Kimmsteine; WD=@Z_WD cm</t>
  </si>
  <si>
    <t>20.40.40</t>
  </si>
  <si>
    <t>Ziegel-Mauerwerk; &lt; 3,00 m; LA=@Z_LA; TY=@Z_TY; SF=@Z_SF; RD=@Z_RD; MG=@Z_MG; WD=@Z_WD cm; STA=@Z_STA</t>
  </si>
  <si>
    <t>20.40.50</t>
  </si>
  <si>
    <t>Ziegel-Mauerwerk; 3,00 - 5,00 m; LA=@Z_LA; TY=@Z_TY; SF=@Z_SF; RD=@Z_RD; MG=@Z_MG; WD=@Z_WD cm; STA=@Z_STA</t>
  </si>
  <si>
    <t>20.40.60</t>
  </si>
  <si>
    <t>Ziegel-Mauerwerk; 5,00 - 7,50 m; LA=@Z_LA; TY=@Z_TY; SF=@Z_SF; RD=@Z_RD; MG=@Z_MG; WD=@Z_WD cm; STA=@Z_STA</t>
  </si>
  <si>
    <t>20.40.70</t>
  </si>
  <si>
    <t>Zulage Stürze (lichte Öffnungsbreite); WD=@Z_WD cm</t>
  </si>
  <si>
    <t>20.40.80</t>
  </si>
  <si>
    <t>Ringanker Ziegel; WD=@Z_WD cm</t>
  </si>
  <si>
    <t>20.40.90</t>
  </si>
  <si>
    <t>Deckenanschluss; DA=@Z_DA; WD=@Z_WD cm</t>
  </si>
  <si>
    <t>20.40.100</t>
  </si>
  <si>
    <t>Zulage Sichtmauerwerk; SM=@Z_SM</t>
  </si>
  <si>
    <t>QTO(Typ:="FlächeMax";ME:="m²";Norm:="VOB\012";Bauteil:="${ZECH_ATTRIBUTE\Z_SM}=='1-seitig' oder ${ZECH_ATTRIBUTE\Z_SM} =='2-seitig'")</t>
  </si>
  <si>
    <t>20.50</t>
  </si>
  <si>
    <t>SONSTIGES</t>
  </si>
  <si>
    <t>20.50.10</t>
  </si>
  <si>
    <t>Maueranschlussschienen</t>
  </si>
  <si>
    <t>20.50.20</t>
  </si>
  <si>
    <t>Rolladenkästen</t>
  </si>
  <si>
    <t>20.50.30</t>
  </si>
  <si>
    <t>Zulage erhöhte Anforderung an Ebenheit/ Toleranzen</t>
  </si>
  <si>
    <t>20.50.40</t>
  </si>
  <si>
    <t>Zulage Schrägschnitte</t>
  </si>
  <si>
    <t>20.50.50</t>
  </si>
  <si>
    <t>Zulage Lotecken Ecken, Türen etc.</t>
  </si>
  <si>
    <t>QTO(Typ:="HöheOptOBBxy";ME:="m")</t>
  </si>
  <si>
    <t>20.50.60</t>
  </si>
  <si>
    <t>Innenwandgerüst</t>
  </si>
  <si>
    <t>20.50.70</t>
  </si>
  <si>
    <t>Herstellen von Öffnungen; bis 200 cm²; WD=@MW_WD cm</t>
  </si>
  <si>
    <t>QTO(Typ:="Stückzahl";ME:="Pc";Bauteil:="Bauteiltyp =='Wall' ;Bauteiltyp =='Opening'";SubBauteil:="FlächeMax &lt;=(200 [cm²])")</t>
  </si>
  <si>
    <t>20.50.71</t>
  </si>
  <si>
    <t>20.50.72</t>
  </si>
  <si>
    <t>20.50.73</t>
  </si>
  <si>
    <t>20.50.80</t>
  </si>
  <si>
    <t>Herstellen von Öffnungen; bis 400 cm²; WD=@MW_WD cm</t>
  </si>
  <si>
    <t>QTO(Typ:="Stückzahl";ME:="Pc";Bauteil:="Bauteiltyp =='Wall' ;Bauteiltyp =='Opening'";SubBauteil:="FlächeMax &gt;(200 [cm²]) und FlächeMax &lt;= (400 [cm²])")</t>
  </si>
  <si>
    <t>20.50.81</t>
  </si>
  <si>
    <t>20.50.82</t>
  </si>
  <si>
    <t>20.50.83</t>
  </si>
  <si>
    <t>20.50.90</t>
  </si>
  <si>
    <t>Herstellen von Öffnungen; bis 900 cm²; WD=@MW_WD cm</t>
  </si>
  <si>
    <t>QTO(Typ:="Stückzahl";ME:="Pc";Bauteil:="Bauteiltyp =='Wall' ;Bauteiltyp =='Opening'";SubBauteil:="FlächeMax &gt;(400 [cm²]) und FlächeMax &lt;= (900 [cm²])")</t>
  </si>
  <si>
    <t>20.50.91</t>
  </si>
  <si>
    <t>20.50.92</t>
  </si>
  <si>
    <t>20.50.93</t>
  </si>
  <si>
    <t>20.50.100</t>
  </si>
  <si>
    <t>Herstellen von Öffnungen; bis 1600 cm²;WD=@MW_WD cm</t>
  </si>
  <si>
    <t>QTO(Typ:="Stückzahl";ME:="Pc";Bauteil:="Bauteiltyp =='Wall' ;Bauteiltyp =='Opening'";SubBauteil:="FlächeMax &gt;(900 [cm²]) und FlächeMax &lt;= (1600 [cm²])")</t>
  </si>
  <si>
    <t>20.50.101</t>
  </si>
  <si>
    <t>20.50.102</t>
  </si>
  <si>
    <t>20.50.103</t>
  </si>
  <si>
    <t>20.50.110</t>
  </si>
  <si>
    <t>Herstellen von Öffnungen; bis 2500 cm²;WD=@MW_WD cm</t>
  </si>
  <si>
    <t>QTO(Typ:="Stückzahl";ME:="Pc";Bauteil:="Bauteiltyp =='Wall' ;Bauteiltyp =='Opening'";SubBauteil:="FlächeMax &gt;(1600 [cm²]) und FlächeMax &lt;= (2500 [cm²])")</t>
  </si>
  <si>
    <t>20.50.111</t>
  </si>
  <si>
    <t>20.50.112</t>
  </si>
  <si>
    <t>20.50.113</t>
  </si>
  <si>
    <t>20.50.120</t>
  </si>
  <si>
    <t>Öffnungen schließen; bis 200 cm²</t>
  </si>
  <si>
    <t>20.50.130</t>
  </si>
  <si>
    <t>Öffnungen schließen; bis 400 cm²</t>
  </si>
  <si>
    <t>20.50.140</t>
  </si>
  <si>
    <t>Öffnungen schließen; bis 900 cm²</t>
  </si>
  <si>
    <t>20.50.150</t>
  </si>
  <si>
    <t>Öffnungen schließen; bis 1600 cm²</t>
  </si>
  <si>
    <t>20.50.160</t>
  </si>
  <si>
    <t>Öffnungen schließen; bis 2500 cm²</t>
  </si>
  <si>
    <t>30</t>
  </si>
  <si>
    <t>ROHBAU_CREE</t>
  </si>
  <si>
    <t>40</t>
  </si>
  <si>
    <t>ROHBAU_HOLZ-BETON</t>
  </si>
  <si>
    <t>50</t>
  </si>
  <si>
    <t>AUSBAU</t>
  </si>
  <si>
    <t>60</t>
  </si>
  <si>
    <t>AUSBAU_TÜREN</t>
  </si>
  <si>
    <t>70</t>
  </si>
  <si>
    <t>FASSADE_FENSTER</t>
  </si>
  <si>
    <t>80</t>
  </si>
  <si>
    <t>FASSADE_TÜREN</t>
  </si>
  <si>
    <t>90</t>
  </si>
  <si>
    <t>FASSADE_WDVS</t>
  </si>
  <si>
    <t>Einheiten CREE</t>
  </si>
  <si>
    <t>TLK-LV_NBE_Rohbau</t>
  </si>
  <si>
    <t>2-lagig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</si>
</sst>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9" fontId="0" fillId="0" borderId="0" xfId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2" xfId="2" applyBorder="1" applyAlignment="1">
      <alignment horizontal="left"/>
    </xf>
    <xf numFmtId="0" fontId="3" fillId="2" borderId="2" xfId="2" applyBorder="1" applyAlignment="1">
      <alignment horizontal="center"/>
    </xf>
    <xf numFmtId="164" fontId="3" fillId="2" borderId="1" xfId="2" applyNumberFormat="1" applyBorder="1" applyAlignment="1">
      <alignment horizontal="center" vertical="center"/>
    </xf>
    <xf numFmtId="0" fontId="3" fillId="2" borderId="1" xfId="2" applyBorder="1" applyAlignment="1">
      <alignment horizontal="left"/>
    </xf>
    <xf numFmtId="0" fontId="3" fillId="2" borderId="1" xfId="2" applyBorder="1" applyAlignment="1">
      <alignment horizontal="center"/>
    </xf>
    <xf numFmtId="9" fontId="3" fillId="2" borderId="1" xfId="1" applyFont="1" applyFill="1" applyBorder="1" applyAlignment="1">
      <alignment horizontal="left"/>
    </xf>
    <xf numFmtId="164" fontId="0" fillId="0" borderId="3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4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9" fontId="0" fillId="0" borderId="4" xfId="1" applyFont="1" applyBorder="1" applyAlignment="1">
      <alignment horizontal="center" vertical="center"/>
    </xf>
    <xf numFmtId="0" fontId="0" fillId="0" borderId="4" xfId="0" applyBorder="1"/>
    <xf numFmtId="9" fontId="0" fillId="0" borderId="4" xfId="1" applyFont="1" applyBorder="1"/>
    <xf numFmtId="9" fontId="5" fillId="0" borderId="4" xfId="1" applyFont="1" applyBorder="1" applyAlignment="1">
      <alignment horizontal="center" vertical="center"/>
    </xf>
    <xf numFmtId="164" fontId="3" fillId="2" borderId="4" xfId="2" applyNumberFormat="1" applyBorder="1" applyAlignment="1">
      <alignment horizontal="center" vertical="center"/>
    </xf>
    <xf numFmtId="9" fontId="3" fillId="2" borderId="4" xfId="2" applyNumberFormat="1" applyBorder="1" applyAlignment="1">
      <alignment horizontal="center" vertical="center"/>
    </xf>
    <xf numFmtId="0" fontId="3" fillId="2" borderId="4" xfId="2" applyBorder="1" applyAlignment="1">
      <alignment horizontal="left"/>
    </xf>
    <xf numFmtId="0" fontId="0" fillId="0" borderId="1" xfId="0" applyBorder="1"/>
    <xf numFmtId="164" fontId="4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0" fillId="0" borderId="0" xfId="1" applyNumberFormat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top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center"/>
    </xf>
    <xf numFmtId="49" fontId="0" fillId="0" borderId="0" xfId="0" applyNumberFormat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3">
    <cellStyle name="Akzent1" xfId="2" builtinId="29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3763</xdr:rowOff>
    </xdr:from>
    <xdr:to>
      <xdr:col>6</xdr:col>
      <xdr:colOff>745284</xdr:colOff>
      <xdr:row>27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5513A6E-349D-BF72-103C-9777CD816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575263"/>
          <a:ext cx="4545759" cy="46730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28</xdr:row>
      <xdr:rowOff>28575</xdr:rowOff>
    </xdr:from>
    <xdr:to>
      <xdr:col>14</xdr:col>
      <xdr:colOff>733425</xdr:colOff>
      <xdr:row>34</xdr:row>
      <xdr:rowOff>168301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41692E5-410C-538A-2491-7DB4FE9AE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5362575"/>
          <a:ext cx="10610850" cy="1282726"/>
        </a:xfrm>
        <a:prstGeom prst="rect">
          <a:avLst/>
        </a:prstGeom>
      </xdr:spPr>
    </xdr:pic>
    <xdr:clientData/>
  </xdr:twoCellAnchor>
  <xdr:twoCellAnchor editAs="oneCell">
    <xdr:from>
      <xdr:col>1</xdr:col>
      <xdr:colOff>23510</xdr:colOff>
      <xdr:row>39</xdr:row>
      <xdr:rowOff>28575</xdr:rowOff>
    </xdr:from>
    <xdr:to>
      <xdr:col>18</xdr:col>
      <xdr:colOff>73993</xdr:colOff>
      <xdr:row>76</xdr:row>
      <xdr:rowOff>141659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9A258A1-DDA9-7D95-16EF-C3DFCB856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835" y="7458075"/>
          <a:ext cx="13004483" cy="7161584"/>
        </a:xfrm>
        <a:prstGeom prst="rect">
          <a:avLst/>
        </a:prstGeom>
      </xdr:spPr>
    </xdr:pic>
    <xdr:clientData/>
  </xdr:twoCellAnchor>
  <xdr:twoCellAnchor editAs="oneCell">
    <xdr:from>
      <xdr:col>1</xdr:col>
      <xdr:colOff>16577</xdr:colOff>
      <xdr:row>81</xdr:row>
      <xdr:rowOff>9524</xdr:rowOff>
    </xdr:from>
    <xdr:to>
      <xdr:col>17</xdr:col>
      <xdr:colOff>581024</xdr:colOff>
      <xdr:row>118</xdr:row>
      <xdr:rowOff>170605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6EBABAB-F9B8-DB6A-DF9F-A967E6DC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902" y="15440024"/>
          <a:ext cx="12756447" cy="7209581"/>
        </a:xfrm>
        <a:prstGeom prst="rect">
          <a:avLst/>
        </a:prstGeom>
      </xdr:spPr>
    </xdr:pic>
    <xdr:clientData/>
  </xdr:twoCellAnchor>
  <xdr:twoCellAnchor editAs="oneCell">
    <xdr:from>
      <xdr:col>1</xdr:col>
      <xdr:colOff>27373</xdr:colOff>
      <xdr:row>122</xdr:row>
      <xdr:rowOff>171449</xdr:rowOff>
    </xdr:from>
    <xdr:to>
      <xdr:col>17</xdr:col>
      <xdr:colOff>698975</xdr:colOff>
      <xdr:row>161</xdr:row>
      <xdr:rowOff>161924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DF0246-918A-311A-40CC-32185DB2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698" y="23412449"/>
          <a:ext cx="12863602" cy="7419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22</xdr:col>
      <xdr:colOff>26269</xdr:colOff>
      <xdr:row>59</xdr:row>
      <xdr:rowOff>136689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A56E7BA-F84D-456D-803B-B8309EC4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90500"/>
          <a:ext cx="15990169" cy="11185689"/>
        </a:xfrm>
        <a:prstGeom prst="rect">
          <a:avLst/>
        </a:prstGeom>
      </xdr:spPr>
    </xdr:pic>
    <xdr:clientData/>
  </xdr:twoCellAnchor>
  <xdr:twoCellAnchor editAs="oneCell">
    <xdr:from>
      <xdr:col>1</xdr:col>
      <xdr:colOff>25165</xdr:colOff>
      <xdr:row>62</xdr:row>
      <xdr:rowOff>4952</xdr:rowOff>
    </xdr:from>
    <xdr:to>
      <xdr:col>9</xdr:col>
      <xdr:colOff>674822</xdr:colOff>
      <xdr:row>101</xdr:row>
      <xdr:rowOff>50967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9CD771D-A621-48FE-9624-7EE6F157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165" y="11815952"/>
          <a:ext cx="6745657" cy="7475515"/>
        </a:xfrm>
        <a:prstGeom prst="rect">
          <a:avLst/>
        </a:prstGeom>
      </xdr:spPr>
    </xdr:pic>
    <xdr:clientData/>
  </xdr:twoCellAnchor>
  <xdr:twoCellAnchor editAs="oneCell">
    <xdr:from>
      <xdr:col>10</xdr:col>
      <xdr:colOff>29085</xdr:colOff>
      <xdr:row>61</xdr:row>
      <xdr:rowOff>185928</xdr:rowOff>
    </xdr:from>
    <xdr:to>
      <xdr:col>25</xdr:col>
      <xdr:colOff>371475</xdr:colOff>
      <xdr:row>101</xdr:row>
      <xdr:rowOff>19490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349C72B-43A0-441C-9EA1-B17FC925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9085" y="11806428"/>
          <a:ext cx="11772390" cy="7453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43053</xdr:rowOff>
    </xdr:from>
    <xdr:to>
      <xdr:col>13</xdr:col>
      <xdr:colOff>749450</xdr:colOff>
      <xdr:row>143</xdr:row>
      <xdr:rowOff>128778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E3DEF77-2E7A-4BC6-B4AA-8B57A976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9664553"/>
          <a:ext cx="9893450" cy="770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342095</xdr:colOff>
      <xdr:row>22</xdr:row>
      <xdr:rowOff>56643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48E87E1-A87C-C1FA-C2C3-2F6EE410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90500"/>
          <a:ext cx="6438095" cy="4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9525</xdr:rowOff>
    </xdr:from>
    <xdr:to>
      <xdr:col>17</xdr:col>
      <xdr:colOff>617139</xdr:colOff>
      <xdr:row>28</xdr:row>
      <xdr:rowOff>12918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F3C2A16-3A54-2612-3680-8E522F0D8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581025"/>
          <a:ext cx="12780564" cy="47658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31</xdr:row>
      <xdr:rowOff>38100</xdr:rowOff>
    </xdr:from>
    <xdr:to>
      <xdr:col>8</xdr:col>
      <xdr:colOff>656481</xdr:colOff>
      <xdr:row>46</xdr:row>
      <xdr:rowOff>180600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5C3BA55-CC1A-41F6-EF2E-810E0FEF1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5943600"/>
          <a:ext cx="5952381" cy="3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284667</xdr:colOff>
      <xdr:row>57</xdr:row>
      <xdr:rowOff>123619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3F429FA-B328-A20D-9915-7CCCBB0F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9334500"/>
          <a:ext cx="8666667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2BF5-D25B-4013-A95F-BEF23E2593BC}">
  <dimension ref="B2:P28"/>
  <sheetViews>
    <sheetView tabSelected="1" workbookViewId="0">
      <selection activeCell="F40" sqref="F40"/>
    </sheetView>
  </sheetViews>
  <sheetFormatPr defaultColWidth="11.42578125" defaultRowHeight="15"/>
  <cols>
    <col min="1" max="1" width="4.7109375" customWidth="1"/>
    <col min="2" max="2" width="21.42578125" style="2" bestFit="1" customWidth="1"/>
    <col min="3" max="4" width="11.140625" style="1" customWidth="1"/>
    <col min="5" max="5" width="14.7109375" style="1" customWidth="1"/>
    <col min="6" max="6" width="6.7109375" style="1" customWidth="1"/>
    <col min="7" max="7" width="6.42578125" style="1" bestFit="1" customWidth="1"/>
    <col min="8" max="8" width="15.28515625" customWidth="1"/>
    <col min="9" max="9" width="6" customWidth="1"/>
    <col min="10" max="10" width="5.5703125" bestFit="1" customWidth="1"/>
    <col min="11" max="11" width="19" bestFit="1" customWidth="1"/>
    <col min="12" max="12" width="5.5703125" bestFit="1" customWidth="1"/>
    <col min="13" max="13" width="23" customWidth="1"/>
    <col min="14" max="14" width="10" bestFit="1" customWidth="1"/>
    <col min="15" max="15" width="15.42578125" bestFit="1" customWidth="1"/>
    <col min="16" max="16" width="18" bestFit="1" customWidth="1"/>
  </cols>
  <sheetData>
    <row r="2" spans="2:16">
      <c r="B2" s="69" t="s">
        <v>0</v>
      </c>
      <c r="C2" s="69"/>
      <c r="D2" s="69"/>
      <c r="E2" s="69"/>
      <c r="F2" s="69"/>
      <c r="G2" s="69"/>
      <c r="H2" s="67" t="s">
        <v>1</v>
      </c>
      <c r="I2" s="67"/>
      <c r="J2" s="67"/>
      <c r="K2" s="67"/>
      <c r="L2" s="67"/>
      <c r="M2" s="67"/>
      <c r="N2" s="68" t="s">
        <v>2</v>
      </c>
      <c r="O2" s="68"/>
      <c r="P2" s="68"/>
    </row>
    <row r="3" spans="2:16">
      <c r="B3" s="23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3" t="s">
        <v>14</v>
      </c>
      <c r="N3" s="23" t="s">
        <v>15</v>
      </c>
      <c r="O3" s="24" t="s">
        <v>16</v>
      </c>
      <c r="P3" s="24" t="s">
        <v>17</v>
      </c>
    </row>
    <row r="4" spans="2:16">
      <c r="B4" s="2" t="s">
        <v>18</v>
      </c>
      <c r="C4" s="42">
        <v>800</v>
      </c>
      <c r="D4" s="55">
        <v>1141</v>
      </c>
      <c r="E4" s="42">
        <v>200000</v>
      </c>
      <c r="F4" s="1">
        <f>E4/1000</f>
        <v>200</v>
      </c>
      <c r="G4" s="1">
        <v>250</v>
      </c>
      <c r="H4" s="39">
        <f>H5+H6</f>
        <v>988.51900000000001</v>
      </c>
      <c r="I4" s="29">
        <f>C4/H4</f>
        <v>0.80929147542940505</v>
      </c>
      <c r="J4" s="29">
        <f>D4/H4</f>
        <v>1.1542519668311888</v>
      </c>
      <c r="K4" s="39">
        <f>K5+K6</f>
        <v>247.09000000000003</v>
      </c>
      <c r="L4" s="29">
        <f>F4/K4</f>
        <v>0.80942166821805805</v>
      </c>
      <c r="M4" s="30" t="s">
        <v>18</v>
      </c>
      <c r="N4" s="11">
        <f>H4/O4</f>
        <v>1.0206279554793813</v>
      </c>
      <c r="O4" s="17">
        <f>O5+O6</f>
        <v>968.54</v>
      </c>
      <c r="P4" s="26">
        <f>O4*G4*0.001</f>
        <v>242.13499999999999</v>
      </c>
    </row>
    <row r="5" spans="2:16">
      <c r="C5" s="42"/>
      <c r="D5" s="55"/>
      <c r="E5" s="42"/>
      <c r="G5" s="1">
        <v>250</v>
      </c>
      <c r="H5" s="40">
        <v>953.17899999999997</v>
      </c>
      <c r="I5" s="31"/>
      <c r="J5" s="31"/>
      <c r="K5" s="40">
        <f>202.55+35.74</f>
        <v>238.29000000000002</v>
      </c>
      <c r="L5" s="31"/>
      <c r="M5" s="53" t="s">
        <v>19</v>
      </c>
      <c r="N5" s="11"/>
      <c r="O5" s="7">
        <v>934.18</v>
      </c>
      <c r="P5" s="18"/>
    </row>
    <row r="6" spans="2:16">
      <c r="B6" s="3"/>
      <c r="C6" s="43"/>
      <c r="D6" s="56"/>
      <c r="E6" s="43"/>
      <c r="F6" s="4"/>
      <c r="G6" s="4">
        <v>250</v>
      </c>
      <c r="H6" s="40">
        <v>35.340000000000003</v>
      </c>
      <c r="I6" s="31"/>
      <c r="J6" s="31"/>
      <c r="K6" s="40">
        <f>7.5+1.3</f>
        <v>8.8000000000000007</v>
      </c>
      <c r="L6" s="31"/>
      <c r="M6" s="53" t="s">
        <v>20</v>
      </c>
      <c r="N6" s="12"/>
      <c r="O6" s="9">
        <v>34.36</v>
      </c>
      <c r="P6" s="19"/>
    </row>
    <row r="7" spans="2:16">
      <c r="B7" t="s">
        <v>21</v>
      </c>
      <c r="C7" s="44">
        <v>4700</v>
      </c>
      <c r="D7" s="57">
        <v>5879</v>
      </c>
      <c r="E7" s="44">
        <v>1177000</v>
      </c>
      <c r="F7" s="7">
        <f t="shared" ref="F7:F25" si="0">E7/1000</f>
        <v>1177</v>
      </c>
      <c r="G7" s="7">
        <v>250</v>
      </c>
      <c r="H7" s="39">
        <f>H8+H9</f>
        <v>4478.7049999999999</v>
      </c>
      <c r="I7" s="29">
        <f>C7/H7</f>
        <v>1.0494104880763524</v>
      </c>
      <c r="J7" s="29">
        <f>D7/H7</f>
        <v>1.3126562254044416</v>
      </c>
      <c r="K7" s="39">
        <f>K8+K9</f>
        <v>1119.652</v>
      </c>
      <c r="L7" s="29">
        <f>F7/K7</f>
        <v>1.0512194860545956</v>
      </c>
      <c r="M7" s="32" t="s">
        <v>21</v>
      </c>
      <c r="N7" s="11">
        <f>H7/O7</f>
        <v>1.0058990126761955</v>
      </c>
      <c r="O7" s="17">
        <f>O8+O9</f>
        <v>4452.4399999999996</v>
      </c>
      <c r="P7" s="26">
        <f>O7*G7*0.001</f>
        <v>1113.1100000000001</v>
      </c>
    </row>
    <row r="8" spans="2:16">
      <c r="B8"/>
      <c r="C8" s="45"/>
      <c r="D8" s="58"/>
      <c r="E8" s="45"/>
      <c r="F8"/>
      <c r="G8" s="7">
        <v>250</v>
      </c>
      <c r="H8" s="40">
        <v>4455.9229999999998</v>
      </c>
      <c r="I8" s="31"/>
      <c r="J8" s="31"/>
      <c r="K8" s="40">
        <f>946.868+167.094</f>
        <v>1113.962</v>
      </c>
      <c r="L8" s="33"/>
      <c r="M8" s="53" t="s">
        <v>22</v>
      </c>
      <c r="N8" s="11"/>
      <c r="O8" s="7">
        <v>4429.54</v>
      </c>
      <c r="P8" s="18"/>
    </row>
    <row r="9" spans="2:16">
      <c r="B9"/>
      <c r="C9" s="45"/>
      <c r="D9" s="58"/>
      <c r="E9" s="45"/>
      <c r="F9"/>
      <c r="G9" s="9">
        <v>250</v>
      </c>
      <c r="H9" s="40">
        <v>22.782</v>
      </c>
      <c r="I9" s="31"/>
      <c r="J9" s="31"/>
      <c r="K9" s="40">
        <v>5.69</v>
      </c>
      <c r="L9" s="33"/>
      <c r="M9" s="53" t="s">
        <v>23</v>
      </c>
      <c r="N9" s="12"/>
      <c r="O9" s="9">
        <v>22.9</v>
      </c>
      <c r="P9" s="18"/>
    </row>
    <row r="10" spans="2:16">
      <c r="B10" s="15" t="s">
        <v>24</v>
      </c>
      <c r="C10" s="46">
        <v>12800</v>
      </c>
      <c r="D10" s="59">
        <v>13086</v>
      </c>
      <c r="E10" s="46">
        <v>1649000</v>
      </c>
      <c r="F10" s="16">
        <f t="shared" si="0"/>
        <v>1649</v>
      </c>
      <c r="G10" s="1">
        <v>130</v>
      </c>
      <c r="H10" s="39">
        <f>H11+H12</f>
        <v>12613.976000000001</v>
      </c>
      <c r="I10" s="29">
        <f>C10/H10</f>
        <v>1.0147474515569079</v>
      </c>
      <c r="J10" s="29">
        <f>D10/H10</f>
        <v>1.0374207149276327</v>
      </c>
      <c r="K10" s="39">
        <f>K11+K12</f>
        <v>1645.771</v>
      </c>
      <c r="L10" s="29">
        <f>F10/K10</f>
        <v>1.0019619983582164</v>
      </c>
      <c r="M10" s="30" t="s">
        <v>24</v>
      </c>
      <c r="N10" s="11">
        <f>H10/O10</f>
        <v>1.000155090144164</v>
      </c>
      <c r="O10" s="17">
        <f>O11+O12</f>
        <v>12612.02</v>
      </c>
      <c r="P10" s="26">
        <f>O10*G10*0.001</f>
        <v>1639.5626000000002</v>
      </c>
    </row>
    <row r="11" spans="2:16">
      <c r="C11" s="42"/>
      <c r="D11" s="55"/>
      <c r="E11" s="42"/>
      <c r="G11" s="1">
        <v>130</v>
      </c>
      <c r="H11" s="40">
        <v>12348.359</v>
      </c>
      <c r="I11" s="31"/>
      <c r="J11" s="31"/>
      <c r="K11" s="40">
        <f>1364.49+240.801</f>
        <v>1605.2909999999999</v>
      </c>
      <c r="L11" s="31"/>
      <c r="M11" s="53" t="s">
        <v>25</v>
      </c>
      <c r="N11" s="14"/>
      <c r="O11" s="7">
        <v>12346.35</v>
      </c>
      <c r="P11" s="18"/>
    </row>
    <row r="12" spans="2:16">
      <c r="B12" s="3"/>
      <c r="C12" s="43"/>
      <c r="D12" s="56"/>
      <c r="E12" s="43"/>
      <c r="F12" s="4"/>
      <c r="G12" s="4">
        <v>130</v>
      </c>
      <c r="H12" s="40">
        <v>265.61700000000002</v>
      </c>
      <c r="I12" s="31"/>
      <c r="J12" s="31"/>
      <c r="K12" s="40">
        <v>40.479999999999997</v>
      </c>
      <c r="L12" s="31"/>
      <c r="M12" s="53" t="s">
        <v>26</v>
      </c>
      <c r="N12" s="12"/>
      <c r="O12" s="9">
        <v>265.67</v>
      </c>
      <c r="P12" s="19"/>
    </row>
    <row r="13" spans="2:16">
      <c r="B13" s="2" t="s">
        <v>27</v>
      </c>
      <c r="C13" s="42">
        <v>1010</v>
      </c>
      <c r="D13" s="55">
        <v>1448</v>
      </c>
      <c r="E13" s="42">
        <v>455000</v>
      </c>
      <c r="F13" s="1">
        <f t="shared" si="0"/>
        <v>455</v>
      </c>
      <c r="G13" s="1">
        <v>450</v>
      </c>
      <c r="H13" s="39">
        <f>H14+H15</f>
        <v>1007.39</v>
      </c>
      <c r="I13" s="29">
        <f>C13/H13</f>
        <v>1.0025908535919554</v>
      </c>
      <c r="J13" s="29">
        <f>D13/H13</f>
        <v>1.4373777782189618</v>
      </c>
      <c r="K13" s="39">
        <f>K14+K15</f>
        <v>453.411</v>
      </c>
      <c r="L13" s="29">
        <f>F13/K13</f>
        <v>1.003504546647523</v>
      </c>
      <c r="M13" s="30" t="s">
        <v>27</v>
      </c>
      <c r="N13" s="11">
        <f>H13/O13</f>
        <v>0.99972213125328735</v>
      </c>
      <c r="O13" s="17">
        <f>O14+O15</f>
        <v>1007.67</v>
      </c>
      <c r="P13" s="26">
        <f>O13*G13*0.001</f>
        <v>453.45150000000001</v>
      </c>
    </row>
    <row r="14" spans="2:16">
      <c r="C14" s="42"/>
      <c r="D14" s="55"/>
      <c r="E14" s="42"/>
      <c r="G14" s="1">
        <v>450</v>
      </c>
      <c r="H14" s="40">
        <v>1001.612</v>
      </c>
      <c r="I14" s="31"/>
      <c r="J14" s="31"/>
      <c r="K14" s="40">
        <v>450.80900000000003</v>
      </c>
      <c r="L14" s="31"/>
      <c r="M14" s="53" t="s">
        <v>28</v>
      </c>
      <c r="N14" s="11"/>
      <c r="O14" s="7">
        <v>1001.9</v>
      </c>
      <c r="P14" s="18"/>
    </row>
    <row r="15" spans="2:16">
      <c r="B15" s="3"/>
      <c r="C15" s="43"/>
      <c r="D15" s="56"/>
      <c r="E15" s="43"/>
      <c r="F15" s="4"/>
      <c r="G15" s="4">
        <v>450</v>
      </c>
      <c r="H15" s="40">
        <v>5.7779999999999996</v>
      </c>
      <c r="I15" s="31"/>
      <c r="J15" s="31"/>
      <c r="K15" s="40">
        <v>2.6019999999999999</v>
      </c>
      <c r="L15" s="31"/>
      <c r="M15" s="53" t="s">
        <v>29</v>
      </c>
      <c r="N15" s="12"/>
      <c r="O15" s="9">
        <v>5.77</v>
      </c>
      <c r="P15" s="19"/>
    </row>
    <row r="16" spans="2:16">
      <c r="B16" s="2" t="s">
        <v>30</v>
      </c>
      <c r="C16" s="42">
        <v>1450</v>
      </c>
      <c r="D16" s="55">
        <v>1611</v>
      </c>
      <c r="E16" s="42">
        <v>244000</v>
      </c>
      <c r="F16" s="1">
        <f t="shared" si="0"/>
        <v>244</v>
      </c>
      <c r="G16" s="1">
        <v>170</v>
      </c>
      <c r="H16" s="39">
        <f>H17+H18+H19</f>
        <v>1511.5450000000001</v>
      </c>
      <c r="I16" s="29">
        <f>C16/H16</f>
        <v>0.95928338223473331</v>
      </c>
      <c r="J16" s="29">
        <f>D16/H16</f>
        <v>1.0657969164001071</v>
      </c>
      <c r="K16" s="39">
        <f>K17+K18+K19</f>
        <v>256.971</v>
      </c>
      <c r="L16" s="29">
        <f>F16/K16</f>
        <v>0.94952348708609147</v>
      </c>
      <c r="M16" s="30" t="s">
        <v>30</v>
      </c>
      <c r="N16" s="14">
        <f>H16/O16</f>
        <v>1.0000165396422145</v>
      </c>
      <c r="O16" s="17">
        <f>O17+O18+O19</f>
        <v>1511.52</v>
      </c>
      <c r="P16" s="26">
        <f>O16*G16*0.001</f>
        <v>256.95839999999998</v>
      </c>
    </row>
    <row r="17" spans="2:16">
      <c r="C17" s="42"/>
      <c r="D17" s="55"/>
      <c r="E17" s="42"/>
      <c r="G17" s="1">
        <v>170</v>
      </c>
      <c r="H17" s="40">
        <v>542.23800000000006</v>
      </c>
      <c r="I17" s="31"/>
      <c r="J17" s="31"/>
      <c r="K17" s="40">
        <v>92.182000000000002</v>
      </c>
      <c r="L17" s="31"/>
      <c r="M17" s="53" t="s">
        <v>31</v>
      </c>
      <c r="N17" s="11"/>
      <c r="O17" s="7">
        <v>542.23</v>
      </c>
      <c r="P17" s="18"/>
    </row>
    <row r="18" spans="2:16">
      <c r="C18" s="42"/>
      <c r="D18" s="55"/>
      <c r="E18" s="42"/>
      <c r="G18" s="1">
        <v>170</v>
      </c>
      <c r="H18" s="40">
        <v>866.05499999999995</v>
      </c>
      <c r="I18" s="31"/>
      <c r="J18" s="31"/>
      <c r="K18" s="40">
        <v>147.23599999999999</v>
      </c>
      <c r="L18" s="31"/>
      <c r="M18" s="53" t="s">
        <v>32</v>
      </c>
      <c r="N18" s="11"/>
      <c r="O18" s="7">
        <v>866.05</v>
      </c>
      <c r="P18" s="18"/>
    </row>
    <row r="19" spans="2:16">
      <c r="B19" s="3"/>
      <c r="C19" s="43"/>
      <c r="D19" s="56"/>
      <c r="E19" s="43"/>
      <c r="F19" s="4"/>
      <c r="G19" s="4">
        <v>170</v>
      </c>
      <c r="H19" s="40">
        <v>103.252</v>
      </c>
      <c r="I19" s="31"/>
      <c r="J19" s="31"/>
      <c r="K19" s="40">
        <v>17.553000000000001</v>
      </c>
      <c r="L19" s="31"/>
      <c r="M19" s="53" t="s">
        <v>33</v>
      </c>
      <c r="N19" s="12"/>
      <c r="O19" s="9">
        <v>103.24</v>
      </c>
      <c r="P19" s="19"/>
    </row>
    <row r="20" spans="2:16">
      <c r="B20" s="5" t="s">
        <v>34</v>
      </c>
      <c r="C20" s="47">
        <v>270</v>
      </c>
      <c r="D20" s="60">
        <v>270</v>
      </c>
      <c r="E20" s="47">
        <v>25000</v>
      </c>
      <c r="F20" s="6">
        <f t="shared" si="0"/>
        <v>25</v>
      </c>
      <c r="G20" s="6">
        <v>95</v>
      </c>
      <c r="H20" s="39">
        <v>256.7</v>
      </c>
      <c r="I20" s="29">
        <f>C20/H20</f>
        <v>1.0518114530580445</v>
      </c>
      <c r="J20" s="29">
        <f>D20/H20</f>
        <v>1.0518114530580445</v>
      </c>
      <c r="K20" s="39">
        <v>24.38</v>
      </c>
      <c r="L20" s="29">
        <f>F20/K20</f>
        <v>1.0254306808859721</v>
      </c>
      <c r="M20" s="30" t="s">
        <v>34</v>
      </c>
      <c r="N20" s="28">
        <f>H20/O20</f>
        <v>1.002734375</v>
      </c>
      <c r="O20" s="27">
        <v>256</v>
      </c>
      <c r="P20" s="10">
        <f>O20*G20*0.001</f>
        <v>24.32</v>
      </c>
    </row>
    <row r="21" spans="2:16">
      <c r="B21" s="2" t="s">
        <v>35</v>
      </c>
      <c r="C21" s="42">
        <v>4230</v>
      </c>
      <c r="D21" s="55">
        <v>4387</v>
      </c>
      <c r="E21" s="42">
        <v>675000</v>
      </c>
      <c r="F21" s="1">
        <f t="shared" si="0"/>
        <v>675</v>
      </c>
      <c r="G21" s="1">
        <v>160</v>
      </c>
      <c r="H21" s="39">
        <f>H22+H23+H24</f>
        <v>4433.9059999999999</v>
      </c>
      <c r="I21" s="29">
        <f>C21/H21</f>
        <v>0.95401210580467877</v>
      </c>
      <c r="J21" s="29">
        <f>D21/H21</f>
        <v>0.98942106576007705</v>
      </c>
      <c r="K21" s="39">
        <f>K22+K23+K24</f>
        <v>709.4190000000001</v>
      </c>
      <c r="L21" s="29">
        <f>F21/K21</f>
        <v>0.95148283313528381</v>
      </c>
      <c r="M21" s="30" t="s">
        <v>35</v>
      </c>
      <c r="N21" s="11"/>
      <c r="O21" s="17">
        <f>O22+O23+O24</f>
        <v>4434.3100000000004</v>
      </c>
      <c r="P21" s="18">
        <f>O21*G21*0.001</f>
        <v>709.48960000000011</v>
      </c>
    </row>
    <row r="22" spans="2:16">
      <c r="C22" s="42"/>
      <c r="D22" s="55"/>
      <c r="E22" s="42"/>
      <c r="G22" s="1">
        <v>160</v>
      </c>
      <c r="H22" s="40">
        <v>3414.6309999999999</v>
      </c>
      <c r="I22" s="31"/>
      <c r="J22" s="31"/>
      <c r="K22" s="40">
        <f>464.389+81.95</f>
        <v>546.33900000000006</v>
      </c>
      <c r="L22" s="31"/>
      <c r="M22" s="53" t="s">
        <v>36</v>
      </c>
      <c r="N22" s="11"/>
      <c r="O22" s="7">
        <v>3414.63</v>
      </c>
      <c r="P22" s="18"/>
    </row>
    <row r="23" spans="2:16">
      <c r="C23" s="42"/>
      <c r="D23" s="55"/>
      <c r="E23" s="42"/>
      <c r="G23" s="1">
        <v>160</v>
      </c>
      <c r="H23" s="40">
        <v>829.94</v>
      </c>
      <c r="I23" s="31"/>
      <c r="J23" s="31"/>
      <c r="K23" s="40">
        <f>112.87+19.92</f>
        <v>132.79000000000002</v>
      </c>
      <c r="L23" s="31"/>
      <c r="M23" s="53" t="s">
        <v>37</v>
      </c>
      <c r="N23" s="11"/>
      <c r="O23" s="7">
        <v>830.35</v>
      </c>
      <c r="P23" s="18"/>
    </row>
    <row r="24" spans="2:16">
      <c r="B24" s="3"/>
      <c r="C24" s="43"/>
      <c r="D24" s="56"/>
      <c r="E24" s="43"/>
      <c r="F24" s="4"/>
      <c r="G24" s="4">
        <v>160</v>
      </c>
      <c r="H24" s="40">
        <v>189.33500000000001</v>
      </c>
      <c r="I24" s="31"/>
      <c r="J24" s="31"/>
      <c r="K24" s="40">
        <f>25.75+4.54</f>
        <v>30.29</v>
      </c>
      <c r="L24" s="31"/>
      <c r="M24" s="53" t="s">
        <v>38</v>
      </c>
      <c r="N24" s="12"/>
      <c r="O24" s="9">
        <v>189.33</v>
      </c>
      <c r="P24" s="19"/>
    </row>
    <row r="25" spans="2:16">
      <c r="B25" s="5" t="s">
        <v>39</v>
      </c>
      <c r="C25" s="47">
        <v>7000</v>
      </c>
      <c r="D25" s="60">
        <v>7200</v>
      </c>
      <c r="E25" s="47">
        <v>523000</v>
      </c>
      <c r="F25" s="6">
        <f t="shared" si="0"/>
        <v>523</v>
      </c>
      <c r="G25" s="6">
        <v>75</v>
      </c>
      <c r="H25" s="41">
        <v>6843.41</v>
      </c>
      <c r="I25" s="34">
        <f>C25/H25</f>
        <v>1.022881867373137</v>
      </c>
      <c r="J25" s="34">
        <f>D25/H25</f>
        <v>1.0521070635837981</v>
      </c>
      <c r="K25" s="41">
        <v>513.29300000000001</v>
      </c>
      <c r="L25" s="34">
        <f>F25/K25</f>
        <v>1.0189112261417943</v>
      </c>
      <c r="M25" s="30" t="s">
        <v>39</v>
      </c>
      <c r="N25" s="11">
        <f>H25/O25</f>
        <v>0.98696101139054659</v>
      </c>
      <c r="O25" s="17">
        <v>6933.82</v>
      </c>
      <c r="P25" s="10">
        <f>O25*G25*0.001</f>
        <v>520.03650000000005</v>
      </c>
    </row>
    <row r="26" spans="2:16">
      <c r="B26" s="20" t="s">
        <v>40</v>
      </c>
      <c r="C26" s="21">
        <f t="shared" ref="C26:D26" si="1">SUM(C4:C25)</f>
        <v>32260</v>
      </c>
      <c r="D26" s="21">
        <f t="shared" si="1"/>
        <v>35022</v>
      </c>
      <c r="E26" s="21">
        <f>SUM(E4:E25)</f>
        <v>4948000</v>
      </c>
      <c r="F26" s="21">
        <f>SUM(F4:F25)</f>
        <v>4948</v>
      </c>
      <c r="G26" s="21"/>
      <c r="H26" s="35">
        <f>H4+H7+H10+H13+H16+H20+H21+H25</f>
        <v>32134.151000000002</v>
      </c>
      <c r="I26" s="36">
        <f>C26/H26</f>
        <v>1.0039163629996013</v>
      </c>
      <c r="J26" s="36">
        <f>D26/H26</f>
        <v>1.0898685327021709</v>
      </c>
      <c r="K26" s="35">
        <f>K4+K7+K10+K13+K16+K20+K21+K25</f>
        <v>4969.9870000000001</v>
      </c>
      <c r="L26" s="36">
        <f>F26/K26</f>
        <v>0.99557604476631423</v>
      </c>
      <c r="M26" s="37" t="s">
        <v>40</v>
      </c>
      <c r="N26" s="25">
        <f>H26/O26</f>
        <v>0.99868943993595294</v>
      </c>
      <c r="O26" s="22">
        <f>O4+O7+O10+O13+O16+O20+O21+O25</f>
        <v>32176.32</v>
      </c>
      <c r="P26" s="22">
        <f>P4+P7+P10+P13+P16+P20+P21+P25</f>
        <v>4959.0636000000004</v>
      </c>
    </row>
    <row r="27" spans="2:16">
      <c r="B27" s="61" t="s">
        <v>41</v>
      </c>
      <c r="C27" s="62">
        <v>32260</v>
      </c>
      <c r="D27" s="48">
        <v>34021</v>
      </c>
      <c r="E27" s="62">
        <v>4948000</v>
      </c>
      <c r="F27" s="49">
        <f>E27/1000</f>
        <v>4948</v>
      </c>
      <c r="G27" s="49"/>
      <c r="H27" s="50"/>
      <c r="I27" s="51"/>
      <c r="J27" s="13"/>
      <c r="L27" s="13"/>
    </row>
    <row r="28" spans="2:16">
      <c r="B28" s="54" t="s">
        <v>42</v>
      </c>
      <c r="C28" s="8"/>
      <c r="D28" s="8"/>
      <c r="E28" s="8"/>
      <c r="H28" s="8"/>
      <c r="I28" s="13"/>
      <c r="J28" s="13"/>
      <c r="L28" s="13"/>
    </row>
  </sheetData>
  <mergeCells count="3">
    <mergeCell ref="H2:M2"/>
    <mergeCell ref="N2:P2"/>
    <mergeCell ref="B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F5A5-D873-4530-B0F2-95549C8C1416}">
  <dimension ref="B2:R122"/>
  <sheetViews>
    <sheetView workbookViewId="0">
      <selection activeCell="B124" sqref="B124"/>
    </sheetView>
  </sheetViews>
  <sheetFormatPr defaultColWidth="11.42578125" defaultRowHeight="15"/>
  <cols>
    <col min="1" max="1" width="4.7109375" customWidth="1"/>
  </cols>
  <sheetData>
    <row r="2" spans="2:15">
      <c r="B2" s="38" t="s">
        <v>43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6" spans="2:18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8" spans="2:18">
      <c r="B38" t="s">
        <v>44</v>
      </c>
    </row>
    <row r="78" spans="2:18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80" spans="2:18">
      <c r="B80" t="s">
        <v>45</v>
      </c>
    </row>
    <row r="120" spans="2:18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2" spans="2:18">
      <c r="B122" t="s">
        <v>46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EE2D-0666-4D67-9E1E-39549C870D08}">
  <dimension ref="A2:B4"/>
  <sheetViews>
    <sheetView workbookViewId="0">
      <selection activeCell="B15" sqref="B15"/>
    </sheetView>
  </sheetViews>
  <sheetFormatPr defaultColWidth="11.42578125" defaultRowHeight="15"/>
  <cols>
    <col min="1" max="1" width="6.28515625" customWidth="1"/>
    <col min="2" max="2" width="171.5703125" customWidth="1"/>
  </cols>
  <sheetData>
    <row r="2" spans="1:2">
      <c r="A2">
        <v>1</v>
      </c>
      <c r="B2" t="s">
        <v>47</v>
      </c>
    </row>
    <row r="3" spans="1:2">
      <c r="A3">
        <v>2</v>
      </c>
      <c r="B3" t="s">
        <v>48</v>
      </c>
    </row>
    <row r="4" spans="1:2">
      <c r="A4">
        <v>3</v>
      </c>
      <c r="B4" t="s">
        <v>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CF65-DAFB-4BA9-9739-769308F3DD02}">
  <dimension ref="A1"/>
  <sheetViews>
    <sheetView topLeftCell="A151" workbookViewId="0">
      <selection activeCell="B2" sqref="B2"/>
    </sheetView>
  </sheetViews>
  <sheetFormatPr defaultColWidth="11.42578125" defaultRowHeight="15"/>
  <cols>
    <col min="1" max="1" width="6" customWidth="1"/>
  </cols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E51-5850-452F-8876-E48E05043962}">
  <dimension ref="A1"/>
  <sheetViews>
    <sheetView workbookViewId="0">
      <selection activeCell="H29" sqref="H29"/>
    </sheetView>
  </sheetViews>
  <sheetFormatPr defaultColWidth="11.42578125" defaultRowHeight="15"/>
  <cols>
    <col min="1" max="1" width="4.5703125" customWidth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71C7-237A-4858-882D-7B22E52A9984}">
  <dimension ref="A1:G454"/>
  <sheetViews>
    <sheetView workbookViewId="0">
      <selection activeCell="J16" sqref="J16"/>
    </sheetView>
  </sheetViews>
  <sheetFormatPr defaultColWidth="11.42578125" defaultRowHeight="15"/>
  <cols>
    <col min="1" max="1" width="9.28515625" style="7" customWidth="1"/>
    <col min="2" max="2" width="12.7109375" style="64" bestFit="1" customWidth="1"/>
    <col min="3" max="3" width="18.85546875" style="7" customWidth="1"/>
    <col min="4" max="4" width="144.140625" bestFit="1" customWidth="1"/>
    <col min="5" max="5" width="3.28515625" hidden="1" customWidth="1"/>
    <col min="6" max="6" width="7" style="1" customWidth="1"/>
    <col min="7" max="7" width="11.42578125" style="1"/>
  </cols>
  <sheetData>
    <row r="1" spans="1:7">
      <c r="A1" s="7" t="s">
        <v>50</v>
      </c>
      <c r="B1" s="64" t="s">
        <v>51</v>
      </c>
      <c r="C1" s="7" t="s">
        <v>52</v>
      </c>
      <c r="D1" t="s">
        <v>53</v>
      </c>
      <c r="E1" t="s">
        <v>54</v>
      </c>
      <c r="F1" s="1" t="s">
        <v>55</v>
      </c>
      <c r="G1" s="1" t="s">
        <v>56</v>
      </c>
    </row>
    <row r="2" spans="1:7">
      <c r="A2" s="52"/>
      <c r="B2" s="64" t="s">
        <v>57</v>
      </c>
      <c r="D2" t="s">
        <v>58</v>
      </c>
    </row>
    <row r="3" spans="1:7">
      <c r="B3" s="64" t="s">
        <v>59</v>
      </c>
      <c r="D3" t="s">
        <v>60</v>
      </c>
    </row>
    <row r="4" spans="1:7">
      <c r="B4" s="64" t="s">
        <v>61</v>
      </c>
      <c r="D4" t="s">
        <v>62</v>
      </c>
    </row>
    <row r="5" spans="1:7">
      <c r="B5" s="64" t="s">
        <v>63</v>
      </c>
      <c r="C5" s="7" t="s">
        <v>64</v>
      </c>
      <c r="D5" t="s">
        <v>65</v>
      </c>
      <c r="E5" t="s">
        <v>66</v>
      </c>
      <c r="F5" s="1" t="s">
        <v>67</v>
      </c>
      <c r="G5" s="1">
        <v>1</v>
      </c>
    </row>
    <row r="6" spans="1:7">
      <c r="B6" s="64" t="s">
        <v>68</v>
      </c>
      <c r="D6" t="s">
        <v>69</v>
      </c>
    </row>
    <row r="7" spans="1:7">
      <c r="B7" s="64" t="s">
        <v>70</v>
      </c>
      <c r="D7" t="s">
        <v>71</v>
      </c>
    </row>
    <row r="8" spans="1:7">
      <c r="B8" s="64" t="s">
        <v>72</v>
      </c>
      <c r="C8" s="7" t="s">
        <v>64</v>
      </c>
      <c r="D8" t="s">
        <v>73</v>
      </c>
      <c r="E8" t="s">
        <v>74</v>
      </c>
      <c r="F8" s="1" t="s">
        <v>75</v>
      </c>
      <c r="G8" s="1">
        <v>1</v>
      </c>
    </row>
    <row r="9" spans="1:7">
      <c r="B9" s="64" t="s">
        <v>76</v>
      </c>
      <c r="C9" s="7" t="s">
        <v>64</v>
      </c>
      <c r="D9" t="s">
        <v>77</v>
      </c>
      <c r="E9" t="s">
        <v>78</v>
      </c>
      <c r="F9" s="1" t="s">
        <v>67</v>
      </c>
      <c r="G9" s="1">
        <v>1</v>
      </c>
    </row>
    <row r="10" spans="1:7">
      <c r="B10" s="64" t="s">
        <v>79</v>
      </c>
      <c r="C10" s="7" t="s">
        <v>64</v>
      </c>
      <c r="D10" t="s">
        <v>80</v>
      </c>
      <c r="E10" t="s">
        <v>81</v>
      </c>
      <c r="F10" s="1" t="s">
        <v>82</v>
      </c>
      <c r="G10" s="1">
        <v>1</v>
      </c>
    </row>
    <row r="11" spans="1:7">
      <c r="B11" s="64" t="s">
        <v>83</v>
      </c>
      <c r="C11" s="7" t="s">
        <v>64</v>
      </c>
      <c r="D11" t="s">
        <v>84</v>
      </c>
      <c r="E11" t="s">
        <v>74</v>
      </c>
      <c r="F11" s="1" t="s">
        <v>7</v>
      </c>
      <c r="G11" s="1">
        <v>1</v>
      </c>
    </row>
    <row r="12" spans="1:7">
      <c r="B12" s="64" t="s">
        <v>85</v>
      </c>
      <c r="C12" s="7" t="s">
        <v>64</v>
      </c>
      <c r="D12" t="s">
        <v>86</v>
      </c>
      <c r="E12" t="s">
        <v>74</v>
      </c>
      <c r="F12" s="1" t="s">
        <v>7</v>
      </c>
      <c r="G12" s="1">
        <v>1</v>
      </c>
    </row>
    <row r="13" spans="1:7">
      <c r="B13" s="64" t="s">
        <v>87</v>
      </c>
      <c r="C13" s="7" t="s">
        <v>88</v>
      </c>
      <c r="D13" t="s">
        <v>89</v>
      </c>
    </row>
    <row r="14" spans="1:7">
      <c r="B14" s="64" t="s">
        <v>90</v>
      </c>
      <c r="D14" t="s">
        <v>91</v>
      </c>
      <c r="E14" t="s">
        <v>74</v>
      </c>
      <c r="F14" s="1" t="s">
        <v>75</v>
      </c>
      <c r="G14" s="1">
        <v>829.94</v>
      </c>
    </row>
    <row r="15" spans="1:7">
      <c r="B15" s="64" t="s">
        <v>92</v>
      </c>
      <c r="D15" t="s">
        <v>93</v>
      </c>
      <c r="E15" t="s">
        <v>94</v>
      </c>
      <c r="F15" s="1" t="s">
        <v>67</v>
      </c>
      <c r="G15" s="65">
        <v>1267.567</v>
      </c>
    </row>
    <row r="16" spans="1:7">
      <c r="B16" s="64" t="s">
        <v>95</v>
      </c>
      <c r="D16" t="s">
        <v>96</v>
      </c>
      <c r="E16" t="s">
        <v>97</v>
      </c>
      <c r="F16" s="1" t="s">
        <v>7</v>
      </c>
      <c r="G16" s="1">
        <v>112.87</v>
      </c>
    </row>
    <row r="17" spans="2:7">
      <c r="B17" s="64" t="s">
        <v>98</v>
      </c>
      <c r="D17" t="s">
        <v>99</v>
      </c>
      <c r="E17" t="s">
        <v>100</v>
      </c>
      <c r="F17" s="1" t="s">
        <v>7</v>
      </c>
      <c r="G17" s="1">
        <v>19.920000000000002</v>
      </c>
    </row>
    <row r="18" spans="2:7">
      <c r="B18" s="64" t="s">
        <v>101</v>
      </c>
      <c r="D18" t="s">
        <v>102</v>
      </c>
      <c r="E18" t="s">
        <v>100</v>
      </c>
      <c r="F18" s="1" t="s">
        <v>7</v>
      </c>
      <c r="G18" s="1">
        <v>19.920000000000002</v>
      </c>
    </row>
    <row r="19" spans="2:7">
      <c r="B19" s="64" t="s">
        <v>103</v>
      </c>
      <c r="D19" t="s">
        <v>104</v>
      </c>
      <c r="E19" t="s">
        <v>100</v>
      </c>
      <c r="F19" s="1" t="s">
        <v>7</v>
      </c>
      <c r="G19" s="1">
        <v>19.920000000000002</v>
      </c>
    </row>
    <row r="20" spans="2:7">
      <c r="B20" s="64" t="s">
        <v>105</v>
      </c>
      <c r="D20" t="s">
        <v>106</v>
      </c>
      <c r="E20" t="s">
        <v>107</v>
      </c>
      <c r="F20" s="1" t="s">
        <v>75</v>
      </c>
      <c r="G20" s="1">
        <v>24.902000000000001</v>
      </c>
    </row>
    <row r="21" spans="2:7">
      <c r="B21" s="64" t="s">
        <v>108</v>
      </c>
      <c r="D21" t="s">
        <v>109</v>
      </c>
      <c r="E21" t="s">
        <v>110</v>
      </c>
      <c r="F21" s="1" t="s">
        <v>67</v>
      </c>
      <c r="G21" s="1">
        <v>830.7</v>
      </c>
    </row>
    <row r="22" spans="2:7" ht="409.5">
      <c r="B22" s="64" t="s">
        <v>111</v>
      </c>
      <c r="D22" t="s">
        <v>112</v>
      </c>
      <c r="E22" s="63" t="s">
        <v>113</v>
      </c>
      <c r="F22" s="1" t="s">
        <v>67</v>
      </c>
      <c r="G22" s="1">
        <v>830.50900000000001</v>
      </c>
    </row>
    <row r="23" spans="2:7">
      <c r="B23" s="64" t="s">
        <v>114</v>
      </c>
      <c r="D23" t="s">
        <v>115</v>
      </c>
      <c r="E23" t="s">
        <v>116</v>
      </c>
      <c r="F23" s="1" t="s">
        <v>67</v>
      </c>
      <c r="G23" s="1">
        <v>0</v>
      </c>
    </row>
    <row r="24" spans="2:7">
      <c r="B24" s="64" t="s">
        <v>117</v>
      </c>
      <c r="D24" t="s">
        <v>118</v>
      </c>
      <c r="E24" t="s">
        <v>119</v>
      </c>
      <c r="F24" s="1" t="s">
        <v>67</v>
      </c>
      <c r="G24" s="1">
        <v>0</v>
      </c>
    </row>
    <row r="25" spans="2:7">
      <c r="B25" s="64" t="s">
        <v>120</v>
      </c>
      <c r="C25" s="7" t="s">
        <v>121</v>
      </c>
      <c r="D25" t="s">
        <v>122</v>
      </c>
    </row>
    <row r="26" spans="2:7">
      <c r="B26" s="64" t="s">
        <v>123</v>
      </c>
      <c r="D26" t="s">
        <v>124</v>
      </c>
      <c r="E26" t="s">
        <v>74</v>
      </c>
      <c r="F26" s="1" t="s">
        <v>75</v>
      </c>
      <c r="G26" s="1">
        <v>189.33500000000001</v>
      </c>
    </row>
    <row r="27" spans="2:7">
      <c r="B27" s="64" t="s">
        <v>125</v>
      </c>
      <c r="D27" t="s">
        <v>126</v>
      </c>
      <c r="E27" t="s">
        <v>94</v>
      </c>
      <c r="F27" s="1" t="s">
        <v>67</v>
      </c>
      <c r="G27" s="1">
        <v>290.35899999999998</v>
      </c>
    </row>
    <row r="28" spans="2:7">
      <c r="B28" s="64" t="s">
        <v>127</v>
      </c>
      <c r="D28" t="s">
        <v>128</v>
      </c>
      <c r="E28" t="s">
        <v>97</v>
      </c>
      <c r="F28" s="1" t="s">
        <v>7</v>
      </c>
      <c r="G28" s="1">
        <v>25.75</v>
      </c>
    </row>
    <row r="29" spans="2:7">
      <c r="B29" s="64" t="s">
        <v>129</v>
      </c>
      <c r="D29" t="s">
        <v>130</v>
      </c>
      <c r="E29" t="s">
        <v>100</v>
      </c>
      <c r="F29" s="1" t="s">
        <v>7</v>
      </c>
      <c r="G29" s="1">
        <v>4.5439999999999996</v>
      </c>
    </row>
    <row r="30" spans="2:7" ht="409.5">
      <c r="B30" s="64" t="s">
        <v>131</v>
      </c>
      <c r="D30" t="s">
        <v>102</v>
      </c>
      <c r="E30" s="63" t="s">
        <v>132</v>
      </c>
      <c r="F30" s="1" t="s">
        <v>7</v>
      </c>
      <c r="G30" s="1">
        <v>4.5439999999999996</v>
      </c>
    </row>
    <row r="31" spans="2:7" ht="409.5">
      <c r="B31" s="64" t="s">
        <v>133</v>
      </c>
      <c r="D31" t="s">
        <v>104</v>
      </c>
      <c r="E31" s="63" t="s">
        <v>132</v>
      </c>
      <c r="F31" s="1" t="s">
        <v>7</v>
      </c>
      <c r="G31" s="1">
        <v>4.5439999999999996</v>
      </c>
    </row>
    <row r="32" spans="2:7">
      <c r="B32" s="64" t="s">
        <v>134</v>
      </c>
      <c r="D32" t="s">
        <v>106</v>
      </c>
      <c r="E32" t="s">
        <v>107</v>
      </c>
      <c r="F32" s="1" t="s">
        <v>75</v>
      </c>
      <c r="G32" s="1">
        <v>5.68</v>
      </c>
    </row>
    <row r="33" spans="2:7">
      <c r="B33" s="64" t="s">
        <v>135</v>
      </c>
      <c r="D33" t="s">
        <v>109</v>
      </c>
      <c r="E33" t="s">
        <v>110</v>
      </c>
      <c r="F33" s="1" t="s">
        <v>67</v>
      </c>
      <c r="G33" s="1">
        <v>189.33500000000001</v>
      </c>
    </row>
    <row r="34" spans="2:7" ht="409.5">
      <c r="B34" s="64" t="s">
        <v>136</v>
      </c>
      <c r="D34" t="s">
        <v>112</v>
      </c>
      <c r="E34" s="63" t="s">
        <v>113</v>
      </c>
      <c r="F34" s="1" t="s">
        <v>67</v>
      </c>
      <c r="G34" s="1">
        <v>189.33500000000001</v>
      </c>
    </row>
    <row r="35" spans="2:7">
      <c r="B35" s="64" t="s">
        <v>137</v>
      </c>
      <c r="D35" t="s">
        <v>115</v>
      </c>
      <c r="E35" t="s">
        <v>116</v>
      </c>
      <c r="F35" s="1" t="s">
        <v>67</v>
      </c>
      <c r="G35" s="1">
        <v>0</v>
      </c>
    </row>
    <row r="36" spans="2:7">
      <c r="B36" s="64" t="s">
        <v>138</v>
      </c>
      <c r="D36" t="s">
        <v>118</v>
      </c>
      <c r="E36" t="s">
        <v>139</v>
      </c>
      <c r="F36" s="1" t="s">
        <v>67</v>
      </c>
      <c r="G36" s="1">
        <v>0</v>
      </c>
    </row>
    <row r="37" spans="2:7">
      <c r="B37" s="64" t="s">
        <v>140</v>
      </c>
      <c r="C37" s="7" t="s">
        <v>141</v>
      </c>
      <c r="D37" t="s">
        <v>142</v>
      </c>
    </row>
    <row r="38" spans="2:7">
      <c r="B38" s="64" t="s">
        <v>143</v>
      </c>
      <c r="D38" t="s">
        <v>144</v>
      </c>
      <c r="E38" t="s">
        <v>145</v>
      </c>
      <c r="F38" s="1" t="s">
        <v>75</v>
      </c>
      <c r="G38" s="1">
        <v>0</v>
      </c>
    </row>
    <row r="39" spans="2:7">
      <c r="B39" s="64" t="s">
        <v>146</v>
      </c>
      <c r="D39" t="s">
        <v>147</v>
      </c>
      <c r="E39" t="s">
        <v>148</v>
      </c>
      <c r="F39" s="1" t="s">
        <v>75</v>
      </c>
      <c r="G39" s="1">
        <v>0</v>
      </c>
    </row>
    <row r="40" spans="2:7">
      <c r="B40" s="64" t="s">
        <v>149</v>
      </c>
      <c r="D40" t="s">
        <v>150</v>
      </c>
      <c r="E40" t="s">
        <v>151</v>
      </c>
      <c r="F40" s="1" t="s">
        <v>75</v>
      </c>
      <c r="G40" s="1">
        <v>0</v>
      </c>
    </row>
    <row r="41" spans="2:7">
      <c r="B41" s="64" t="s">
        <v>152</v>
      </c>
      <c r="D41" t="s">
        <v>153</v>
      </c>
      <c r="E41" t="s">
        <v>74</v>
      </c>
      <c r="F41" s="1" t="s">
        <v>75</v>
      </c>
      <c r="G41" s="1">
        <v>0</v>
      </c>
    </row>
    <row r="42" spans="2:7">
      <c r="B42" s="64" t="s">
        <v>154</v>
      </c>
      <c r="D42" t="s">
        <v>155</v>
      </c>
      <c r="E42" t="s">
        <v>156</v>
      </c>
      <c r="F42" s="1" t="s">
        <v>67</v>
      </c>
      <c r="G42" s="1">
        <v>0</v>
      </c>
    </row>
    <row r="43" spans="2:7">
      <c r="B43" s="64" t="s">
        <v>157</v>
      </c>
      <c r="D43" t="s">
        <v>158</v>
      </c>
      <c r="E43" t="s">
        <v>159</v>
      </c>
      <c r="F43" s="1" t="s">
        <v>67</v>
      </c>
      <c r="G43" s="1">
        <v>0</v>
      </c>
    </row>
    <row r="44" spans="2:7">
      <c r="B44" s="64" t="s">
        <v>160</v>
      </c>
      <c r="D44" t="s">
        <v>161</v>
      </c>
      <c r="E44" t="s">
        <v>162</v>
      </c>
      <c r="F44" s="1" t="s">
        <v>67</v>
      </c>
      <c r="G44" s="1">
        <v>0</v>
      </c>
    </row>
    <row r="45" spans="2:7">
      <c r="B45" s="64" t="s">
        <v>163</v>
      </c>
      <c r="D45" t="s">
        <v>164</v>
      </c>
      <c r="E45" t="s">
        <v>165</v>
      </c>
      <c r="F45" s="1" t="s">
        <v>67</v>
      </c>
      <c r="G45" s="1">
        <v>0</v>
      </c>
    </row>
    <row r="46" spans="2:7">
      <c r="B46" s="64" t="s">
        <v>166</v>
      </c>
      <c r="D46" t="s">
        <v>167</v>
      </c>
      <c r="E46" t="s">
        <v>97</v>
      </c>
      <c r="F46" s="1" t="s">
        <v>7</v>
      </c>
      <c r="G46" s="1">
        <v>0</v>
      </c>
    </row>
    <row r="47" spans="2:7">
      <c r="B47" s="64" t="s">
        <v>168</v>
      </c>
      <c r="D47" t="s">
        <v>169</v>
      </c>
      <c r="E47" t="s">
        <v>100</v>
      </c>
      <c r="F47" s="1" t="s">
        <v>7</v>
      </c>
      <c r="G47" s="1">
        <v>0</v>
      </c>
    </row>
    <row r="48" spans="2:7">
      <c r="B48" s="64" t="s">
        <v>170</v>
      </c>
      <c r="D48" t="s">
        <v>102</v>
      </c>
      <c r="E48" t="s">
        <v>100</v>
      </c>
      <c r="F48" s="1" t="s">
        <v>7</v>
      </c>
      <c r="G48" s="1">
        <v>0</v>
      </c>
    </row>
    <row r="49" spans="2:7">
      <c r="B49" s="64" t="s">
        <v>171</v>
      </c>
      <c r="D49" t="s">
        <v>104</v>
      </c>
      <c r="E49" t="s">
        <v>100</v>
      </c>
      <c r="F49" s="1" t="s">
        <v>7</v>
      </c>
      <c r="G49" s="1">
        <v>0</v>
      </c>
    </row>
    <row r="50" spans="2:7">
      <c r="B50" s="64" t="s">
        <v>172</v>
      </c>
      <c r="D50" t="s">
        <v>173</v>
      </c>
      <c r="E50" t="s">
        <v>174</v>
      </c>
      <c r="F50" s="1" t="s">
        <v>67</v>
      </c>
      <c r="G50" s="1">
        <v>0</v>
      </c>
    </row>
    <row r="51" spans="2:7">
      <c r="B51" s="64" t="s">
        <v>175</v>
      </c>
      <c r="D51" t="s">
        <v>106</v>
      </c>
      <c r="E51" t="s">
        <v>107</v>
      </c>
      <c r="F51" s="1" t="s">
        <v>75</v>
      </c>
      <c r="G51" s="1">
        <v>0</v>
      </c>
    </row>
    <row r="52" spans="2:7">
      <c r="B52" s="64" t="s">
        <v>176</v>
      </c>
      <c r="C52" s="7" t="s">
        <v>177</v>
      </c>
      <c r="D52" t="s">
        <v>178</v>
      </c>
    </row>
    <row r="53" spans="2:7">
      <c r="B53" s="64" t="s">
        <v>179</v>
      </c>
      <c r="D53" t="s">
        <v>180</v>
      </c>
      <c r="E53" t="s">
        <v>181</v>
      </c>
      <c r="F53" s="1" t="s">
        <v>75</v>
      </c>
      <c r="G53" s="65">
        <v>2378.6080000000002</v>
      </c>
    </row>
    <row r="54" spans="2:7">
      <c r="B54" s="64" t="s">
        <v>182</v>
      </c>
      <c r="D54" t="s">
        <v>183</v>
      </c>
      <c r="E54" t="s">
        <v>184</v>
      </c>
      <c r="F54" s="1" t="s">
        <v>75</v>
      </c>
      <c r="G54" s="65">
        <v>1036.0229999999999</v>
      </c>
    </row>
    <row r="55" spans="2:7">
      <c r="B55" s="64" t="s">
        <v>185</v>
      </c>
      <c r="D55" t="s">
        <v>186</v>
      </c>
      <c r="E55" t="s">
        <v>187</v>
      </c>
      <c r="F55" s="1" t="s">
        <v>75</v>
      </c>
      <c r="G55" s="1">
        <v>0</v>
      </c>
    </row>
    <row r="56" spans="2:7">
      <c r="B56" s="64" t="s">
        <v>188</v>
      </c>
      <c r="D56" t="s">
        <v>189</v>
      </c>
      <c r="E56" t="s">
        <v>74</v>
      </c>
      <c r="F56" s="1" t="s">
        <v>75</v>
      </c>
      <c r="G56" s="65">
        <v>3414.6309999999999</v>
      </c>
    </row>
    <row r="57" spans="2:7">
      <c r="B57" s="64" t="s">
        <v>190</v>
      </c>
      <c r="D57" t="s">
        <v>191</v>
      </c>
      <c r="E57" t="s">
        <v>192</v>
      </c>
      <c r="F57" s="1" t="s">
        <v>67</v>
      </c>
      <c r="G57" s="1">
        <v>0</v>
      </c>
    </row>
    <row r="58" spans="2:7">
      <c r="B58" s="64" t="s">
        <v>193</v>
      </c>
      <c r="D58" t="s">
        <v>194</v>
      </c>
      <c r="E58" t="s">
        <v>195</v>
      </c>
      <c r="F58" s="1" t="s">
        <v>67</v>
      </c>
      <c r="G58" s="1">
        <v>327.12200000000001</v>
      </c>
    </row>
    <row r="59" spans="2:7">
      <c r="B59" s="64" t="s">
        <v>196</v>
      </c>
      <c r="D59" t="s">
        <v>197</v>
      </c>
      <c r="E59" t="s">
        <v>198</v>
      </c>
      <c r="F59" s="1" t="s">
        <v>67</v>
      </c>
      <c r="G59" s="1">
        <v>258.65899999999999</v>
      </c>
    </row>
    <row r="60" spans="2:7">
      <c r="B60" s="64" t="s">
        <v>199</v>
      </c>
      <c r="D60" t="s">
        <v>200</v>
      </c>
      <c r="E60" t="s">
        <v>201</v>
      </c>
      <c r="F60" s="1" t="s">
        <v>67</v>
      </c>
      <c r="G60" s="1">
        <v>0</v>
      </c>
    </row>
    <row r="61" spans="2:7">
      <c r="B61" s="64" t="s">
        <v>202</v>
      </c>
      <c r="D61" t="s">
        <v>203</v>
      </c>
      <c r="E61" t="s">
        <v>204</v>
      </c>
      <c r="F61" s="1" t="s">
        <v>67</v>
      </c>
      <c r="G61" s="1">
        <v>1.3</v>
      </c>
    </row>
    <row r="62" spans="2:7">
      <c r="B62" s="64" t="s">
        <v>205</v>
      </c>
      <c r="D62" t="s">
        <v>206</v>
      </c>
      <c r="E62" t="s">
        <v>97</v>
      </c>
      <c r="F62" s="1" t="s">
        <v>7</v>
      </c>
      <c r="G62" s="1">
        <v>464.38900000000001</v>
      </c>
    </row>
    <row r="63" spans="2:7">
      <c r="B63" s="64" t="s">
        <v>207</v>
      </c>
      <c r="D63" t="s">
        <v>208</v>
      </c>
      <c r="E63" t="s">
        <v>100</v>
      </c>
      <c r="F63" s="1" t="s">
        <v>7</v>
      </c>
      <c r="G63" s="1">
        <v>81.951999999999998</v>
      </c>
    </row>
    <row r="64" spans="2:7">
      <c r="B64" s="64" t="s">
        <v>209</v>
      </c>
      <c r="D64" t="s">
        <v>210</v>
      </c>
      <c r="E64" t="s">
        <v>211</v>
      </c>
      <c r="F64" s="1" t="s">
        <v>67</v>
      </c>
      <c r="G64" s="1">
        <v>0</v>
      </c>
    </row>
    <row r="65" spans="2:7">
      <c r="B65" s="64" t="s">
        <v>212</v>
      </c>
      <c r="D65" t="s">
        <v>173</v>
      </c>
      <c r="E65" t="s">
        <v>213</v>
      </c>
      <c r="F65" s="1" t="s">
        <v>67</v>
      </c>
      <c r="G65" s="1">
        <v>0</v>
      </c>
    </row>
    <row r="66" spans="2:7">
      <c r="B66" s="64" t="s">
        <v>214</v>
      </c>
      <c r="D66" t="s">
        <v>102</v>
      </c>
      <c r="E66" t="s">
        <v>100</v>
      </c>
      <c r="F66" s="1" t="s">
        <v>7</v>
      </c>
      <c r="G66" s="1">
        <v>81.951999999999998</v>
      </c>
    </row>
    <row r="67" spans="2:7">
      <c r="B67" s="64" t="s">
        <v>215</v>
      </c>
      <c r="D67" t="s">
        <v>104</v>
      </c>
      <c r="E67" t="s">
        <v>100</v>
      </c>
      <c r="F67" s="1" t="s">
        <v>7</v>
      </c>
      <c r="G67" s="1">
        <v>81.951999999999998</v>
      </c>
    </row>
    <row r="68" spans="2:7">
      <c r="B68" s="64" t="s">
        <v>216</v>
      </c>
      <c r="D68" t="s">
        <v>106</v>
      </c>
      <c r="E68" t="s">
        <v>107</v>
      </c>
      <c r="F68" s="1" t="s">
        <v>75</v>
      </c>
      <c r="G68" s="1">
        <v>102.43899999999999</v>
      </c>
    </row>
    <row r="69" spans="2:7">
      <c r="B69" s="64" t="s">
        <v>217</v>
      </c>
      <c r="D69" t="s">
        <v>109</v>
      </c>
      <c r="E69" t="s">
        <v>110</v>
      </c>
      <c r="F69" s="1" t="s">
        <v>67</v>
      </c>
      <c r="G69" s="65">
        <v>6044.9970000000003</v>
      </c>
    </row>
    <row r="70" spans="2:7">
      <c r="B70" s="64" t="s">
        <v>218</v>
      </c>
      <c r="D70" t="s">
        <v>112</v>
      </c>
      <c r="E70" t="s">
        <v>219</v>
      </c>
      <c r="F70" s="1" t="s">
        <v>67</v>
      </c>
      <c r="G70" s="65">
        <v>6043.4669999999996</v>
      </c>
    </row>
    <row r="71" spans="2:7">
      <c r="B71" s="64" t="s">
        <v>220</v>
      </c>
      <c r="D71" t="s">
        <v>115</v>
      </c>
      <c r="E71" t="s">
        <v>116</v>
      </c>
      <c r="F71" s="1" t="s">
        <v>67</v>
      </c>
      <c r="G71" s="1">
        <v>0</v>
      </c>
    </row>
    <row r="72" spans="2:7">
      <c r="B72" s="64" t="s">
        <v>221</v>
      </c>
      <c r="D72" t="s">
        <v>118</v>
      </c>
      <c r="E72" t="s">
        <v>222</v>
      </c>
      <c r="F72" s="1" t="s">
        <v>67</v>
      </c>
      <c r="G72" s="1">
        <v>0</v>
      </c>
    </row>
    <row r="73" spans="2:7">
      <c r="B73" s="64" t="s">
        <v>223</v>
      </c>
      <c r="C73" s="7" t="s">
        <v>64</v>
      </c>
      <c r="D73" t="s">
        <v>224</v>
      </c>
    </row>
    <row r="74" spans="2:7">
      <c r="B74" s="64" t="s">
        <v>225</v>
      </c>
      <c r="D74" t="s">
        <v>226</v>
      </c>
      <c r="E74" t="s">
        <v>74</v>
      </c>
      <c r="F74" s="1" t="s">
        <v>75</v>
      </c>
      <c r="G74" s="1">
        <v>1</v>
      </c>
    </row>
    <row r="75" spans="2:7">
      <c r="B75" s="64" t="s">
        <v>227</v>
      </c>
      <c r="D75" t="s">
        <v>228</v>
      </c>
      <c r="E75" t="s">
        <v>229</v>
      </c>
      <c r="F75" s="1" t="s">
        <v>230</v>
      </c>
      <c r="G75" s="1">
        <v>1</v>
      </c>
    </row>
    <row r="76" spans="2:7">
      <c r="B76" s="64" t="s">
        <v>231</v>
      </c>
      <c r="D76" t="s">
        <v>232</v>
      </c>
      <c r="E76" t="s">
        <v>81</v>
      </c>
      <c r="F76" s="1" t="s">
        <v>82</v>
      </c>
      <c r="G76" s="1">
        <v>1</v>
      </c>
    </row>
    <row r="77" spans="2:7">
      <c r="B77" s="64" t="s">
        <v>233</v>
      </c>
      <c r="D77" t="s">
        <v>234</v>
      </c>
      <c r="E77" t="s">
        <v>229</v>
      </c>
      <c r="F77" s="1" t="s">
        <v>230</v>
      </c>
      <c r="G77" s="1">
        <v>1</v>
      </c>
    </row>
    <row r="78" spans="2:7">
      <c r="B78" s="64" t="s">
        <v>235</v>
      </c>
      <c r="D78" t="s">
        <v>236</v>
      </c>
      <c r="E78" t="s">
        <v>74</v>
      </c>
      <c r="F78" s="1" t="s">
        <v>75</v>
      </c>
      <c r="G78" s="1">
        <v>1</v>
      </c>
    </row>
    <row r="79" spans="2:7">
      <c r="B79" s="64" t="s">
        <v>237</v>
      </c>
      <c r="D79" t="s">
        <v>238</v>
      </c>
      <c r="E79" t="s">
        <v>229</v>
      </c>
      <c r="F79" s="1" t="s">
        <v>230</v>
      </c>
      <c r="G79" s="1">
        <v>1</v>
      </c>
    </row>
    <row r="80" spans="2:7">
      <c r="B80" s="64" t="s">
        <v>239</v>
      </c>
      <c r="D80" t="s">
        <v>240</v>
      </c>
      <c r="E80" t="s">
        <v>229</v>
      </c>
      <c r="F80" s="1" t="s">
        <v>230</v>
      </c>
      <c r="G80" s="1">
        <v>1</v>
      </c>
    </row>
    <row r="81" spans="2:7">
      <c r="B81" s="64" t="s">
        <v>241</v>
      </c>
      <c r="D81" t="s">
        <v>242</v>
      </c>
      <c r="E81" t="s">
        <v>81</v>
      </c>
      <c r="F81" s="1" t="s">
        <v>82</v>
      </c>
      <c r="G81" s="1">
        <v>1</v>
      </c>
    </row>
    <row r="82" spans="2:7">
      <c r="B82" s="64" t="s">
        <v>243</v>
      </c>
      <c r="C82" s="7" t="s">
        <v>244</v>
      </c>
      <c r="D82" t="s">
        <v>245</v>
      </c>
    </row>
    <row r="83" spans="2:7">
      <c r="B83" s="64" t="s">
        <v>246</v>
      </c>
      <c r="D83" t="s">
        <v>247</v>
      </c>
      <c r="E83" t="s">
        <v>145</v>
      </c>
      <c r="F83" s="1" t="s">
        <v>75</v>
      </c>
      <c r="G83" s="1">
        <v>0</v>
      </c>
    </row>
    <row r="84" spans="2:7" ht="409.5">
      <c r="B84" s="64" t="s">
        <v>248</v>
      </c>
      <c r="D84" t="s">
        <v>249</v>
      </c>
      <c r="E84" s="63" t="s">
        <v>250</v>
      </c>
      <c r="F84" s="1" t="s">
        <v>75</v>
      </c>
      <c r="G84" s="1">
        <v>951.04300000000001</v>
      </c>
    </row>
    <row r="85" spans="2:7">
      <c r="B85" s="64" t="s">
        <v>251</v>
      </c>
      <c r="D85" t="s">
        <v>252</v>
      </c>
      <c r="E85" t="s">
        <v>151</v>
      </c>
      <c r="F85" s="1" t="s">
        <v>75</v>
      </c>
      <c r="G85" s="1">
        <v>2.1360000000000001</v>
      </c>
    </row>
    <row r="86" spans="2:7">
      <c r="B86" s="64" t="s">
        <v>253</v>
      </c>
      <c r="D86" t="s">
        <v>254</v>
      </c>
      <c r="E86" t="s">
        <v>74</v>
      </c>
      <c r="F86" s="1" t="s">
        <v>75</v>
      </c>
      <c r="G86" s="1">
        <v>953.17899999999997</v>
      </c>
    </row>
    <row r="87" spans="2:7">
      <c r="B87" s="64" t="s">
        <v>255</v>
      </c>
      <c r="D87" t="s">
        <v>256</v>
      </c>
      <c r="E87" t="s">
        <v>257</v>
      </c>
      <c r="F87" s="1" t="s">
        <v>67</v>
      </c>
      <c r="G87" s="65">
        <v>2015.528</v>
      </c>
    </row>
    <row r="88" spans="2:7">
      <c r="B88" s="64" t="s">
        <v>258</v>
      </c>
      <c r="D88" t="s">
        <v>259</v>
      </c>
      <c r="E88" t="s">
        <v>260</v>
      </c>
      <c r="F88" s="1" t="s">
        <v>67</v>
      </c>
      <c r="G88" s="1">
        <v>387.26600000000002</v>
      </c>
    </row>
    <row r="89" spans="2:7">
      <c r="B89" s="64" t="s">
        <v>261</v>
      </c>
      <c r="D89" t="s">
        <v>262</v>
      </c>
      <c r="E89" t="s">
        <v>263</v>
      </c>
      <c r="F89" s="1" t="s">
        <v>67</v>
      </c>
      <c r="G89" s="65">
        <v>4131.0280000000002</v>
      </c>
    </row>
    <row r="90" spans="2:7">
      <c r="B90" s="64" t="s">
        <v>264</v>
      </c>
      <c r="D90" t="s">
        <v>265</v>
      </c>
      <c r="E90" t="s">
        <v>266</v>
      </c>
      <c r="F90" s="1" t="s">
        <v>67</v>
      </c>
      <c r="G90" s="65">
        <v>6533.8220000000001</v>
      </c>
    </row>
    <row r="91" spans="2:7">
      <c r="B91" s="64" t="s">
        <v>267</v>
      </c>
      <c r="D91" t="s">
        <v>268</v>
      </c>
      <c r="E91" t="s">
        <v>269</v>
      </c>
      <c r="F91" s="1" t="s">
        <v>67</v>
      </c>
      <c r="G91" s="1">
        <v>0</v>
      </c>
    </row>
    <row r="92" spans="2:7">
      <c r="B92" s="64" t="s">
        <v>270</v>
      </c>
      <c r="D92" t="s">
        <v>271</v>
      </c>
      <c r="E92" t="s">
        <v>272</v>
      </c>
      <c r="F92" s="1" t="s">
        <v>67</v>
      </c>
      <c r="G92" s="1">
        <v>0</v>
      </c>
    </row>
    <row r="93" spans="2:7">
      <c r="B93" s="64" t="s">
        <v>273</v>
      </c>
      <c r="D93" t="s">
        <v>274</v>
      </c>
      <c r="E93" t="s">
        <v>275</v>
      </c>
      <c r="F93" s="1" t="s">
        <v>67</v>
      </c>
      <c r="G93" s="1">
        <v>28.364000000000001</v>
      </c>
    </row>
    <row r="94" spans="2:7">
      <c r="B94" s="64" t="s">
        <v>276</v>
      </c>
      <c r="D94" t="s">
        <v>277</v>
      </c>
      <c r="E94" t="s">
        <v>97</v>
      </c>
      <c r="F94" s="1" t="s">
        <v>7</v>
      </c>
      <c r="G94" s="1">
        <v>202.55199999999999</v>
      </c>
    </row>
    <row r="95" spans="2:7">
      <c r="B95" s="64" t="s">
        <v>278</v>
      </c>
      <c r="D95" t="s">
        <v>279</v>
      </c>
      <c r="E95" t="s">
        <v>100</v>
      </c>
      <c r="F95" s="1" t="s">
        <v>7</v>
      </c>
      <c r="G95" s="1">
        <v>35.747</v>
      </c>
    </row>
    <row r="96" spans="2:7">
      <c r="B96" s="64" t="s">
        <v>280</v>
      </c>
      <c r="D96" t="s">
        <v>102</v>
      </c>
      <c r="E96" t="s">
        <v>100</v>
      </c>
      <c r="F96" s="1" t="s">
        <v>7</v>
      </c>
      <c r="G96" s="1">
        <v>35.747</v>
      </c>
    </row>
    <row r="97" spans="2:7">
      <c r="B97" s="64" t="s">
        <v>281</v>
      </c>
      <c r="D97" t="s">
        <v>104</v>
      </c>
      <c r="E97" t="s">
        <v>100</v>
      </c>
      <c r="F97" s="1" t="s">
        <v>7</v>
      </c>
      <c r="G97" s="1">
        <v>35.747</v>
      </c>
    </row>
    <row r="98" spans="2:7">
      <c r="B98" s="64" t="s">
        <v>282</v>
      </c>
      <c r="D98" t="s">
        <v>106</v>
      </c>
      <c r="E98" t="s">
        <v>107</v>
      </c>
      <c r="F98" s="1" t="s">
        <v>75</v>
      </c>
      <c r="G98" s="1">
        <v>28.594999999999999</v>
      </c>
    </row>
    <row r="99" spans="2:7">
      <c r="B99" s="64" t="s">
        <v>283</v>
      </c>
      <c r="D99" t="s">
        <v>173</v>
      </c>
      <c r="E99" t="s">
        <v>284</v>
      </c>
      <c r="F99" s="1" t="s">
        <v>67</v>
      </c>
      <c r="G99" s="1">
        <v>0</v>
      </c>
    </row>
    <row r="100" spans="2:7">
      <c r="B100" s="64" t="s">
        <v>285</v>
      </c>
      <c r="C100" s="7" t="s">
        <v>286</v>
      </c>
      <c r="D100" t="s">
        <v>287</v>
      </c>
    </row>
    <row r="101" spans="2:7">
      <c r="B101" s="64" t="s">
        <v>288</v>
      </c>
      <c r="D101" t="s">
        <v>289</v>
      </c>
    </row>
    <row r="102" spans="2:7">
      <c r="B102" s="64" t="s">
        <v>290</v>
      </c>
      <c r="D102" t="s">
        <v>291</v>
      </c>
      <c r="E102" t="s">
        <v>74</v>
      </c>
      <c r="F102" s="1" t="s">
        <v>75</v>
      </c>
      <c r="G102" s="1">
        <v>35.340000000000003</v>
      </c>
    </row>
    <row r="103" spans="2:7">
      <c r="B103" s="64" t="s">
        <v>292</v>
      </c>
      <c r="D103" t="s">
        <v>293</v>
      </c>
      <c r="E103" t="s">
        <v>294</v>
      </c>
      <c r="F103" s="1" t="s">
        <v>67</v>
      </c>
      <c r="G103" s="1">
        <v>100.499</v>
      </c>
    </row>
    <row r="104" spans="2:7">
      <c r="B104" s="64" t="s">
        <v>295</v>
      </c>
      <c r="D104" t="s">
        <v>296</v>
      </c>
      <c r="E104" t="s">
        <v>297</v>
      </c>
      <c r="F104" s="1" t="s">
        <v>67</v>
      </c>
      <c r="G104" s="1">
        <v>47.11</v>
      </c>
    </row>
    <row r="105" spans="2:7">
      <c r="B105" s="64" t="s">
        <v>298</v>
      </c>
      <c r="D105" t="s">
        <v>299</v>
      </c>
      <c r="E105" t="s">
        <v>300</v>
      </c>
      <c r="F105" s="1" t="s">
        <v>67</v>
      </c>
      <c r="G105" s="1">
        <v>71.488</v>
      </c>
    </row>
    <row r="106" spans="2:7">
      <c r="B106" s="64" t="s">
        <v>301</v>
      </c>
      <c r="D106" t="s">
        <v>271</v>
      </c>
      <c r="F106" s="1" t="s">
        <v>67</v>
      </c>
      <c r="G106" s="1">
        <v>0</v>
      </c>
    </row>
    <row r="107" spans="2:7" ht="409.5">
      <c r="B107" s="64" t="s">
        <v>302</v>
      </c>
      <c r="D107" t="s">
        <v>274</v>
      </c>
      <c r="E107" s="63" t="s">
        <v>303</v>
      </c>
      <c r="F107" s="1" t="s">
        <v>67</v>
      </c>
      <c r="G107" s="1">
        <v>0</v>
      </c>
    </row>
    <row r="108" spans="2:7">
      <c r="B108" s="64" t="s">
        <v>304</v>
      </c>
      <c r="D108" t="s">
        <v>277</v>
      </c>
      <c r="E108" t="s">
        <v>97</v>
      </c>
      <c r="F108" s="1" t="s">
        <v>7</v>
      </c>
      <c r="G108" s="1">
        <v>7.5090000000000003</v>
      </c>
    </row>
    <row r="109" spans="2:7">
      <c r="B109" s="64" t="s">
        <v>305</v>
      </c>
      <c r="D109" t="s">
        <v>279</v>
      </c>
      <c r="E109" t="s">
        <v>100</v>
      </c>
      <c r="F109" s="1" t="s">
        <v>7</v>
      </c>
      <c r="G109" s="1">
        <v>1.325</v>
      </c>
    </row>
    <row r="110" spans="2:7">
      <c r="B110" s="64" t="s">
        <v>306</v>
      </c>
      <c r="D110" t="s">
        <v>102</v>
      </c>
      <c r="E110" t="s">
        <v>100</v>
      </c>
      <c r="F110" s="1" t="s">
        <v>7</v>
      </c>
      <c r="G110" s="1">
        <v>1.325</v>
      </c>
    </row>
    <row r="111" spans="2:7">
      <c r="B111" s="64" t="s">
        <v>307</v>
      </c>
      <c r="D111" t="s">
        <v>104</v>
      </c>
      <c r="E111" t="s">
        <v>100</v>
      </c>
      <c r="F111" s="1" t="s">
        <v>7</v>
      </c>
      <c r="G111" s="1">
        <v>1.325</v>
      </c>
    </row>
    <row r="112" spans="2:7">
      <c r="B112" s="64" t="s">
        <v>308</v>
      </c>
      <c r="D112" t="s">
        <v>106</v>
      </c>
      <c r="E112" t="s">
        <v>107</v>
      </c>
      <c r="F112" s="1" t="s">
        <v>75</v>
      </c>
      <c r="G112" s="1">
        <v>1.0620000000000001</v>
      </c>
    </row>
    <row r="113" spans="2:7">
      <c r="B113" s="64" t="s">
        <v>309</v>
      </c>
      <c r="D113" t="s">
        <v>173</v>
      </c>
      <c r="E113" t="s">
        <v>284</v>
      </c>
      <c r="F113" s="1" t="s">
        <v>67</v>
      </c>
      <c r="G113" s="1">
        <v>0</v>
      </c>
    </row>
    <row r="114" spans="2:7">
      <c r="B114" s="64" t="s">
        <v>310</v>
      </c>
      <c r="G114" s="1">
        <v>0</v>
      </c>
    </row>
    <row r="115" spans="2:7">
      <c r="B115" s="64" t="s">
        <v>311</v>
      </c>
      <c r="C115" s="7" t="s">
        <v>312</v>
      </c>
      <c r="D115" t="s">
        <v>313</v>
      </c>
    </row>
    <row r="116" spans="2:7">
      <c r="B116" s="64" t="s">
        <v>314</v>
      </c>
      <c r="D116" t="s">
        <v>315</v>
      </c>
      <c r="E116" t="s">
        <v>145</v>
      </c>
      <c r="F116" s="1" t="s">
        <v>75</v>
      </c>
      <c r="G116" s="1">
        <v>393.34</v>
      </c>
    </row>
    <row r="117" spans="2:7">
      <c r="B117" s="64" t="s">
        <v>316</v>
      </c>
      <c r="D117" t="s">
        <v>317</v>
      </c>
      <c r="E117" t="s">
        <v>148</v>
      </c>
      <c r="F117" s="1" t="s">
        <v>75</v>
      </c>
      <c r="G117" s="65">
        <v>4062.5830000000001</v>
      </c>
    </row>
    <row r="118" spans="2:7">
      <c r="B118" s="64" t="s">
        <v>318</v>
      </c>
      <c r="D118" t="s">
        <v>319</v>
      </c>
      <c r="E118" t="s">
        <v>151</v>
      </c>
      <c r="F118" s="1" t="s">
        <v>75</v>
      </c>
      <c r="G118" s="1">
        <v>0</v>
      </c>
    </row>
    <row r="119" spans="2:7">
      <c r="B119" s="64" t="s">
        <v>320</v>
      </c>
      <c r="D119" t="s">
        <v>321</v>
      </c>
      <c r="E119" t="s">
        <v>74</v>
      </c>
      <c r="F119" s="1" t="s">
        <v>75</v>
      </c>
      <c r="G119" s="65">
        <v>4455.9229999999998</v>
      </c>
    </row>
    <row r="120" spans="2:7">
      <c r="B120" s="64" t="s">
        <v>322</v>
      </c>
      <c r="D120" t="s">
        <v>323</v>
      </c>
      <c r="E120" t="s">
        <v>324</v>
      </c>
      <c r="F120" s="1" t="s">
        <v>67</v>
      </c>
      <c r="G120" s="65">
        <v>3906.9380000000001</v>
      </c>
    </row>
    <row r="121" spans="2:7">
      <c r="B121" s="64" t="s">
        <v>325</v>
      </c>
      <c r="D121" t="s">
        <v>326</v>
      </c>
      <c r="E121" t="s">
        <v>327</v>
      </c>
      <c r="G121" s="65">
        <v>7752.31</v>
      </c>
    </row>
    <row r="122" spans="2:7">
      <c r="B122" s="64" t="s">
        <v>328</v>
      </c>
      <c r="D122" t="s">
        <v>329</v>
      </c>
      <c r="E122" t="s">
        <v>330</v>
      </c>
      <c r="F122" s="1" t="s">
        <v>67</v>
      </c>
      <c r="G122" s="65">
        <v>2540.8969999999999</v>
      </c>
    </row>
    <row r="123" spans="2:7">
      <c r="B123" s="64" t="s">
        <v>331</v>
      </c>
      <c r="D123" t="s">
        <v>332</v>
      </c>
      <c r="E123" t="s">
        <v>333</v>
      </c>
      <c r="F123" s="1" t="s">
        <v>67</v>
      </c>
      <c r="G123" s="65">
        <v>5559.4110000000001</v>
      </c>
    </row>
    <row r="124" spans="2:7">
      <c r="B124" s="64" t="s">
        <v>334</v>
      </c>
      <c r="D124" t="s">
        <v>335</v>
      </c>
      <c r="E124" t="s">
        <v>336</v>
      </c>
      <c r="F124" s="1" t="s">
        <v>67</v>
      </c>
      <c r="G124" s="65">
        <v>27891.61</v>
      </c>
    </row>
    <row r="125" spans="2:7">
      <c r="B125" s="64" t="s">
        <v>337</v>
      </c>
      <c r="D125" t="s">
        <v>338</v>
      </c>
      <c r="E125" t="s">
        <v>339</v>
      </c>
      <c r="F125" s="1" t="s">
        <v>67</v>
      </c>
      <c r="G125" s="65">
        <v>35991.917999999998</v>
      </c>
    </row>
    <row r="126" spans="2:7">
      <c r="B126" s="64" t="s">
        <v>340</v>
      </c>
      <c r="C126" s="7" t="s">
        <v>312</v>
      </c>
      <c r="D126" t="s">
        <v>271</v>
      </c>
      <c r="E126" t="s">
        <v>272</v>
      </c>
      <c r="F126" s="1" t="s">
        <v>67</v>
      </c>
      <c r="G126" s="1">
        <v>0</v>
      </c>
    </row>
    <row r="127" spans="2:7">
      <c r="B127" s="64" t="s">
        <v>341</v>
      </c>
      <c r="C127" s="7" t="s">
        <v>312</v>
      </c>
      <c r="D127" t="s">
        <v>342</v>
      </c>
      <c r="E127" t="s">
        <v>343</v>
      </c>
      <c r="F127" s="1" t="s">
        <v>67</v>
      </c>
      <c r="G127" s="1">
        <v>972.19299999999998</v>
      </c>
    </row>
    <row r="128" spans="2:7">
      <c r="B128" s="64" t="s">
        <v>344</v>
      </c>
      <c r="C128" s="7" t="s">
        <v>312</v>
      </c>
      <c r="D128" t="s">
        <v>345</v>
      </c>
      <c r="E128" t="s">
        <v>346</v>
      </c>
      <c r="F128" s="1" t="s">
        <v>67</v>
      </c>
      <c r="G128" s="65">
        <v>3370.2330000000002</v>
      </c>
    </row>
    <row r="129" spans="2:7">
      <c r="B129" s="64" t="s">
        <v>347</v>
      </c>
      <c r="C129" s="7" t="s">
        <v>312</v>
      </c>
      <c r="D129" t="s">
        <v>348</v>
      </c>
      <c r="E129" t="s">
        <v>349</v>
      </c>
      <c r="F129" s="1" t="s">
        <v>67</v>
      </c>
      <c r="G129" s="65">
        <v>8600.1119999999992</v>
      </c>
    </row>
    <row r="130" spans="2:7">
      <c r="B130" s="64" t="s">
        <v>350</v>
      </c>
      <c r="D130" t="s">
        <v>351</v>
      </c>
      <c r="E130" t="s">
        <v>352</v>
      </c>
      <c r="F130" s="1" t="s">
        <v>67</v>
      </c>
      <c r="G130" s="1">
        <v>32.000999999999998</v>
      </c>
    </row>
    <row r="131" spans="2:7">
      <c r="B131" s="64" t="s">
        <v>353</v>
      </c>
      <c r="D131" t="s">
        <v>354</v>
      </c>
      <c r="E131" t="s">
        <v>355</v>
      </c>
      <c r="F131" s="1" t="s">
        <v>67</v>
      </c>
      <c r="G131" s="65">
        <v>1156.7249999999999</v>
      </c>
    </row>
    <row r="132" spans="2:7">
      <c r="B132" s="64" t="s">
        <v>356</v>
      </c>
      <c r="D132" t="s">
        <v>357</v>
      </c>
      <c r="E132" t="s">
        <v>358</v>
      </c>
      <c r="F132" s="1" t="s">
        <v>67</v>
      </c>
      <c r="G132" s="1">
        <v>0</v>
      </c>
    </row>
    <row r="133" spans="2:7">
      <c r="B133" s="64" t="s">
        <v>359</v>
      </c>
      <c r="D133" t="s">
        <v>277</v>
      </c>
      <c r="E133" t="s">
        <v>97</v>
      </c>
      <c r="F133" s="1" t="s">
        <v>7</v>
      </c>
      <c r="G133" s="1">
        <v>946.86800000000005</v>
      </c>
    </row>
    <row r="134" spans="2:7">
      <c r="B134" s="64" t="s">
        <v>360</v>
      </c>
      <c r="D134" t="s">
        <v>279</v>
      </c>
      <c r="E134" t="s">
        <v>100</v>
      </c>
      <c r="F134" s="1" t="s">
        <v>7</v>
      </c>
      <c r="G134" s="1">
        <v>167.09399999999999</v>
      </c>
    </row>
    <row r="135" spans="2:7">
      <c r="B135" s="64" t="s">
        <v>361</v>
      </c>
      <c r="D135" t="s">
        <v>102</v>
      </c>
      <c r="E135" t="s">
        <v>100</v>
      </c>
      <c r="F135" s="1" t="s">
        <v>7</v>
      </c>
      <c r="G135" s="1">
        <v>167.09399999999999</v>
      </c>
    </row>
    <row r="136" spans="2:7">
      <c r="B136" s="64" t="s">
        <v>362</v>
      </c>
      <c r="D136" t="s">
        <v>104</v>
      </c>
      <c r="E136" t="s">
        <v>100</v>
      </c>
      <c r="F136" s="1" t="s">
        <v>7</v>
      </c>
      <c r="G136" s="1">
        <v>167.09399999999999</v>
      </c>
    </row>
    <row r="137" spans="2:7">
      <c r="B137" s="64" t="s">
        <v>363</v>
      </c>
      <c r="D137" t="s">
        <v>106</v>
      </c>
      <c r="E137" t="s">
        <v>107</v>
      </c>
      <c r="F137" s="1" t="s">
        <v>75</v>
      </c>
      <c r="G137" s="1">
        <v>133.655</v>
      </c>
    </row>
    <row r="138" spans="2:7">
      <c r="B138" s="64" t="s">
        <v>364</v>
      </c>
      <c r="C138" s="7" t="s">
        <v>64</v>
      </c>
      <c r="D138" t="s">
        <v>365</v>
      </c>
    </row>
    <row r="139" spans="2:7">
      <c r="B139" s="64" t="s">
        <v>366</v>
      </c>
      <c r="D139" t="s">
        <v>367</v>
      </c>
      <c r="E139" t="s">
        <v>78</v>
      </c>
      <c r="F139" s="1" t="s">
        <v>67</v>
      </c>
      <c r="G139" s="1">
        <v>1</v>
      </c>
    </row>
    <row r="140" spans="2:7">
      <c r="B140" s="64" t="s">
        <v>368</v>
      </c>
      <c r="D140" t="s">
        <v>369</v>
      </c>
      <c r="E140" t="s">
        <v>370</v>
      </c>
      <c r="F140" s="1" t="s">
        <v>371</v>
      </c>
      <c r="G140" s="1">
        <v>1</v>
      </c>
    </row>
    <row r="141" spans="2:7">
      <c r="B141" s="64" t="s">
        <v>372</v>
      </c>
      <c r="C141" s="7" t="s">
        <v>373</v>
      </c>
      <c r="D141" t="s">
        <v>374</v>
      </c>
    </row>
    <row r="142" spans="2:7">
      <c r="B142" s="64" t="s">
        <v>375</v>
      </c>
      <c r="D142" t="s">
        <v>376</v>
      </c>
      <c r="E142" t="s">
        <v>74</v>
      </c>
      <c r="F142" s="1" t="s">
        <v>75</v>
      </c>
      <c r="G142" s="1">
        <v>22.782</v>
      </c>
    </row>
    <row r="143" spans="2:7">
      <c r="B143" s="64" t="s">
        <v>377</v>
      </c>
      <c r="D143" t="s">
        <v>378</v>
      </c>
      <c r="E143" t="s">
        <v>294</v>
      </c>
      <c r="F143" s="1" t="s">
        <v>67</v>
      </c>
      <c r="G143" s="1">
        <v>86.328000000000003</v>
      </c>
    </row>
    <row r="144" spans="2:7">
      <c r="B144" s="64" t="s">
        <v>379</v>
      </c>
      <c r="D144" t="s">
        <v>380</v>
      </c>
      <c r="E144" t="s">
        <v>297</v>
      </c>
      <c r="F144" s="1" t="s">
        <v>67</v>
      </c>
      <c r="G144" s="1">
        <v>0</v>
      </c>
    </row>
    <row r="145" spans="2:7">
      <c r="B145" s="64" t="s">
        <v>381</v>
      </c>
      <c r="D145" t="s">
        <v>382</v>
      </c>
      <c r="E145" t="s">
        <v>300</v>
      </c>
      <c r="F145" s="1" t="s">
        <v>67</v>
      </c>
      <c r="G145" s="1">
        <v>75.444999999999993</v>
      </c>
    </row>
    <row r="146" spans="2:7">
      <c r="B146" s="64" t="s">
        <v>383</v>
      </c>
      <c r="D146" t="s">
        <v>384</v>
      </c>
      <c r="E146" t="s">
        <v>97</v>
      </c>
      <c r="F146" s="1" t="s">
        <v>7</v>
      </c>
      <c r="G146" s="1">
        <v>4.8410000000000002</v>
      </c>
    </row>
    <row r="147" spans="2:7">
      <c r="B147" s="64" t="s">
        <v>385</v>
      </c>
      <c r="D147" t="s">
        <v>386</v>
      </c>
      <c r="E147" t="s">
        <v>100</v>
      </c>
      <c r="F147" s="1" t="s">
        <v>7</v>
      </c>
      <c r="G147" s="1">
        <v>0.85399999999999998</v>
      </c>
    </row>
    <row r="148" spans="2:7">
      <c r="B148" s="64" t="s">
        <v>387</v>
      </c>
      <c r="D148" t="s">
        <v>102</v>
      </c>
      <c r="E148" t="s">
        <v>100</v>
      </c>
      <c r="F148" s="1" t="s">
        <v>7</v>
      </c>
      <c r="G148" s="1">
        <v>0.85399999999999998</v>
      </c>
    </row>
    <row r="149" spans="2:7">
      <c r="B149" s="64" t="s">
        <v>388</v>
      </c>
      <c r="D149" t="s">
        <v>104</v>
      </c>
      <c r="E149" t="s">
        <v>100</v>
      </c>
      <c r="F149" s="1" t="s">
        <v>7</v>
      </c>
      <c r="G149" s="1">
        <v>0.85399999999999998</v>
      </c>
    </row>
    <row r="150" spans="2:7">
      <c r="B150" s="64" t="s">
        <v>389</v>
      </c>
      <c r="D150" t="s">
        <v>106</v>
      </c>
      <c r="E150" t="s">
        <v>107</v>
      </c>
      <c r="F150" s="1" t="s">
        <v>75</v>
      </c>
      <c r="G150" s="1">
        <v>0.68300000000000005</v>
      </c>
    </row>
    <row r="151" spans="2:7">
      <c r="B151" s="64" t="s">
        <v>390</v>
      </c>
      <c r="C151" s="7" t="s">
        <v>391</v>
      </c>
      <c r="D151" t="s">
        <v>392</v>
      </c>
    </row>
    <row r="152" spans="2:7">
      <c r="B152" s="64" t="s">
        <v>393</v>
      </c>
      <c r="D152" t="s">
        <v>394</v>
      </c>
      <c r="E152" t="s">
        <v>74</v>
      </c>
      <c r="F152" s="1" t="s">
        <v>75</v>
      </c>
      <c r="G152" s="1">
        <v>0</v>
      </c>
    </row>
    <row r="153" spans="2:7">
      <c r="B153" s="64" t="s">
        <v>395</v>
      </c>
      <c r="D153" t="s">
        <v>396</v>
      </c>
      <c r="E153" t="s">
        <v>397</v>
      </c>
      <c r="F153" s="1" t="s">
        <v>67</v>
      </c>
      <c r="G153" s="1">
        <v>0</v>
      </c>
    </row>
    <row r="154" spans="2:7">
      <c r="B154" s="64" t="s">
        <v>398</v>
      </c>
      <c r="D154" t="s">
        <v>399</v>
      </c>
      <c r="E154" t="s">
        <v>294</v>
      </c>
      <c r="F154" s="1" t="s">
        <v>67</v>
      </c>
      <c r="G154" s="1">
        <v>0</v>
      </c>
    </row>
    <row r="155" spans="2:7">
      <c r="B155" s="64" t="s">
        <v>400</v>
      </c>
      <c r="D155" t="s">
        <v>401</v>
      </c>
      <c r="E155" t="s">
        <v>297</v>
      </c>
      <c r="F155" s="1" t="s">
        <v>67</v>
      </c>
      <c r="G155" s="1">
        <v>0</v>
      </c>
    </row>
    <row r="156" spans="2:7">
      <c r="B156" s="64" t="s">
        <v>402</v>
      </c>
      <c r="D156" t="s">
        <v>403</v>
      </c>
      <c r="E156" t="s">
        <v>300</v>
      </c>
      <c r="F156" s="1" t="s">
        <v>67</v>
      </c>
      <c r="G156" s="1">
        <v>0</v>
      </c>
    </row>
    <row r="157" spans="2:7">
      <c r="B157" s="64" t="s">
        <v>404</v>
      </c>
      <c r="D157" t="s">
        <v>405</v>
      </c>
      <c r="E157" t="s">
        <v>97</v>
      </c>
      <c r="F157" s="1" t="s">
        <v>7</v>
      </c>
      <c r="G157" s="1">
        <v>0</v>
      </c>
    </row>
    <row r="158" spans="2:7">
      <c r="B158" s="64" t="s">
        <v>406</v>
      </c>
      <c r="D158" t="s">
        <v>407</v>
      </c>
      <c r="E158" t="s">
        <v>100</v>
      </c>
      <c r="F158" s="1" t="s">
        <v>7</v>
      </c>
      <c r="G158" s="1">
        <v>0</v>
      </c>
    </row>
    <row r="159" spans="2:7">
      <c r="B159" s="64" t="s">
        <v>408</v>
      </c>
      <c r="D159" t="s">
        <v>102</v>
      </c>
      <c r="E159" t="s">
        <v>100</v>
      </c>
      <c r="F159" s="1" t="s">
        <v>7</v>
      </c>
      <c r="G159" s="1">
        <v>0</v>
      </c>
    </row>
    <row r="160" spans="2:7">
      <c r="B160" s="64" t="s">
        <v>409</v>
      </c>
      <c r="D160" t="s">
        <v>104</v>
      </c>
      <c r="E160" t="s">
        <v>100</v>
      </c>
      <c r="F160" s="1" t="s">
        <v>7</v>
      </c>
      <c r="G160" s="1">
        <v>0</v>
      </c>
    </row>
    <row r="161" spans="2:7">
      <c r="B161" s="64" t="s">
        <v>410</v>
      </c>
      <c r="D161" t="s">
        <v>106</v>
      </c>
      <c r="E161" t="s">
        <v>107</v>
      </c>
      <c r="F161" s="1" t="s">
        <v>75</v>
      </c>
      <c r="G161" s="1">
        <v>0</v>
      </c>
    </row>
    <row r="162" spans="2:7">
      <c r="B162" s="64" t="s">
        <v>411</v>
      </c>
      <c r="C162" s="7" t="s">
        <v>412</v>
      </c>
      <c r="D162" t="s">
        <v>413</v>
      </c>
    </row>
    <row r="163" spans="2:7">
      <c r="B163" s="64" t="s">
        <v>414</v>
      </c>
      <c r="D163" t="s">
        <v>415</v>
      </c>
      <c r="E163" t="s">
        <v>416</v>
      </c>
      <c r="F163" s="1" t="s">
        <v>67</v>
      </c>
      <c r="G163" s="1">
        <v>0</v>
      </c>
    </row>
    <row r="164" spans="2:7">
      <c r="B164" s="64" t="s">
        <v>417</v>
      </c>
      <c r="D164" t="s">
        <v>418</v>
      </c>
      <c r="E164" t="s">
        <v>419</v>
      </c>
      <c r="F164" s="1" t="s">
        <v>75</v>
      </c>
      <c r="G164" s="1">
        <v>0</v>
      </c>
    </row>
    <row r="165" spans="2:7">
      <c r="B165" s="64" t="s">
        <v>420</v>
      </c>
      <c r="D165" t="s">
        <v>421</v>
      </c>
      <c r="E165" t="s">
        <v>422</v>
      </c>
      <c r="F165" s="1" t="s">
        <v>7</v>
      </c>
      <c r="G165" s="1">
        <v>0</v>
      </c>
    </row>
    <row r="166" spans="2:7">
      <c r="B166" s="64" t="s">
        <v>423</v>
      </c>
      <c r="D166" t="s">
        <v>102</v>
      </c>
      <c r="E166" t="s">
        <v>424</v>
      </c>
      <c r="F166" s="1" t="s">
        <v>7</v>
      </c>
      <c r="G166" s="1">
        <v>0</v>
      </c>
    </row>
    <row r="167" spans="2:7">
      <c r="B167" s="64" t="s">
        <v>425</v>
      </c>
      <c r="D167" t="s">
        <v>104</v>
      </c>
      <c r="E167" t="s">
        <v>424</v>
      </c>
      <c r="F167" s="1" t="s">
        <v>7</v>
      </c>
      <c r="G167" s="1">
        <v>0</v>
      </c>
    </row>
    <row r="168" spans="2:7">
      <c r="B168" s="64" t="s">
        <v>426</v>
      </c>
      <c r="D168" t="s">
        <v>106</v>
      </c>
      <c r="E168" t="s">
        <v>427</v>
      </c>
      <c r="F168" s="1" t="s">
        <v>75</v>
      </c>
      <c r="G168" s="1">
        <v>0</v>
      </c>
    </row>
    <row r="169" spans="2:7">
      <c r="B169" s="64" t="s">
        <v>428</v>
      </c>
      <c r="C169" s="7" t="s">
        <v>64</v>
      </c>
      <c r="D169" t="s">
        <v>429</v>
      </c>
    </row>
    <row r="170" spans="2:7">
      <c r="B170" s="64" t="s">
        <v>430</v>
      </c>
      <c r="D170" t="s">
        <v>431</v>
      </c>
      <c r="E170" t="s">
        <v>229</v>
      </c>
      <c r="F170" s="1" t="s">
        <v>230</v>
      </c>
      <c r="G170" s="1">
        <v>1</v>
      </c>
    </row>
    <row r="171" spans="2:7">
      <c r="B171" s="64" t="s">
        <v>432</v>
      </c>
      <c r="D171" t="s">
        <v>433</v>
      </c>
      <c r="E171" t="s">
        <v>66</v>
      </c>
      <c r="F171" s="1" t="s">
        <v>67</v>
      </c>
      <c r="G171" s="1">
        <v>1</v>
      </c>
    </row>
    <row r="172" spans="2:7">
      <c r="B172" s="64" t="s">
        <v>434</v>
      </c>
      <c r="D172" t="s">
        <v>435</v>
      </c>
      <c r="E172" t="s">
        <v>229</v>
      </c>
      <c r="F172" s="1" t="s">
        <v>230</v>
      </c>
      <c r="G172" s="1">
        <v>1</v>
      </c>
    </row>
    <row r="173" spans="2:7">
      <c r="B173" s="64" t="s">
        <v>436</v>
      </c>
      <c r="D173" t="s">
        <v>437</v>
      </c>
    </row>
    <row r="174" spans="2:7">
      <c r="B174" s="64" t="s">
        <v>438</v>
      </c>
      <c r="C174" s="7" t="s">
        <v>439</v>
      </c>
      <c r="D174" t="s">
        <v>440</v>
      </c>
    </row>
    <row r="175" spans="2:7">
      <c r="B175" s="64" t="s">
        <v>441</v>
      </c>
      <c r="D175" t="s">
        <v>442</v>
      </c>
      <c r="E175" t="s">
        <v>443</v>
      </c>
      <c r="F175" s="1" t="s">
        <v>75</v>
      </c>
      <c r="G175" s="65">
        <v>1001.612</v>
      </c>
    </row>
    <row r="176" spans="2:7">
      <c r="B176" s="64" t="s">
        <v>444</v>
      </c>
      <c r="D176" t="s">
        <v>445</v>
      </c>
      <c r="E176" t="s">
        <v>446</v>
      </c>
      <c r="F176" s="1" t="s">
        <v>67</v>
      </c>
      <c r="G176" s="65">
        <v>5983.3419999999996</v>
      </c>
    </row>
    <row r="177" spans="2:7">
      <c r="B177" s="64" t="s">
        <v>447</v>
      </c>
      <c r="D177" t="s">
        <v>448</v>
      </c>
      <c r="E177" t="s">
        <v>449</v>
      </c>
      <c r="F177" s="1" t="s">
        <v>67</v>
      </c>
      <c r="G177" s="65">
        <v>1492.175</v>
      </c>
    </row>
    <row r="178" spans="2:7">
      <c r="B178" s="64" t="s">
        <v>450</v>
      </c>
      <c r="D178" t="s">
        <v>451</v>
      </c>
      <c r="E178" t="s">
        <v>452</v>
      </c>
      <c r="F178" s="1" t="s">
        <v>67</v>
      </c>
      <c r="G178" s="65">
        <v>1763.616</v>
      </c>
    </row>
    <row r="179" spans="2:7">
      <c r="B179" s="64" t="s">
        <v>453</v>
      </c>
      <c r="D179" t="s">
        <v>454</v>
      </c>
      <c r="E179" t="s">
        <v>455</v>
      </c>
      <c r="F179" s="1" t="s">
        <v>67</v>
      </c>
      <c r="G179" s="1">
        <v>0</v>
      </c>
    </row>
    <row r="180" spans="2:7">
      <c r="B180" s="64" t="s">
        <v>456</v>
      </c>
      <c r="D180" t="s">
        <v>457</v>
      </c>
      <c r="E180" t="s">
        <v>458</v>
      </c>
      <c r="F180" s="1" t="s">
        <v>7</v>
      </c>
      <c r="G180" s="1">
        <v>450.80900000000003</v>
      </c>
    </row>
    <row r="181" spans="2:7">
      <c r="B181" s="64" t="s">
        <v>459</v>
      </c>
      <c r="D181" t="s">
        <v>102</v>
      </c>
      <c r="E181" t="s">
        <v>460</v>
      </c>
      <c r="F181" s="1" t="s">
        <v>7</v>
      </c>
      <c r="G181" s="1">
        <v>67.22</v>
      </c>
    </row>
    <row r="182" spans="2:7">
      <c r="B182" s="64" t="s">
        <v>461</v>
      </c>
      <c r="D182" t="s">
        <v>104</v>
      </c>
      <c r="E182" t="s">
        <v>460</v>
      </c>
      <c r="F182" s="1" t="s">
        <v>7</v>
      </c>
      <c r="G182" s="1">
        <v>67.22</v>
      </c>
    </row>
    <row r="183" spans="2:7">
      <c r="B183" s="64" t="s">
        <v>462</v>
      </c>
      <c r="D183" t="s">
        <v>106</v>
      </c>
      <c r="E183" t="s">
        <v>107</v>
      </c>
      <c r="F183" s="1" t="s">
        <v>75</v>
      </c>
      <c r="G183" s="1">
        <v>29.937000000000001</v>
      </c>
    </row>
    <row r="184" spans="2:7">
      <c r="B184" s="64" t="s">
        <v>463</v>
      </c>
      <c r="C184" s="7" t="s">
        <v>464</v>
      </c>
      <c r="D184" t="s">
        <v>465</v>
      </c>
    </row>
    <row r="185" spans="2:7">
      <c r="B185" s="64" t="s">
        <v>466</v>
      </c>
      <c r="D185" t="s">
        <v>467</v>
      </c>
      <c r="E185" t="s">
        <v>443</v>
      </c>
      <c r="F185" s="1" t="s">
        <v>75</v>
      </c>
      <c r="G185" s="1">
        <v>5.7779999999999996</v>
      </c>
    </row>
    <row r="186" spans="2:7">
      <c r="B186" s="64" t="s">
        <v>468</v>
      </c>
      <c r="D186" t="s">
        <v>469</v>
      </c>
      <c r="E186" t="s">
        <v>470</v>
      </c>
      <c r="F186" s="1" t="s">
        <v>67</v>
      </c>
      <c r="G186" s="1">
        <v>33.515999999999998</v>
      </c>
    </row>
    <row r="187" spans="2:7">
      <c r="B187" s="64" t="s">
        <v>471</v>
      </c>
      <c r="D187" t="s">
        <v>472</v>
      </c>
      <c r="E187" t="s">
        <v>473</v>
      </c>
      <c r="F187" s="1" t="s">
        <v>67</v>
      </c>
      <c r="G187" s="1">
        <v>0</v>
      </c>
    </row>
    <row r="188" spans="2:7">
      <c r="B188" s="64" t="s">
        <v>474</v>
      </c>
      <c r="D188" t="s">
        <v>475</v>
      </c>
      <c r="E188" t="s">
        <v>476</v>
      </c>
      <c r="F188" s="1" t="s">
        <v>67</v>
      </c>
      <c r="G188" s="1">
        <v>15.858000000000001</v>
      </c>
    </row>
    <row r="189" spans="2:7">
      <c r="B189" s="64" t="s">
        <v>477</v>
      </c>
      <c r="D189" t="s">
        <v>478</v>
      </c>
      <c r="E189" t="s">
        <v>455</v>
      </c>
      <c r="F189" s="1" t="s">
        <v>67</v>
      </c>
      <c r="G189" s="1">
        <v>0</v>
      </c>
    </row>
    <row r="190" spans="2:7">
      <c r="B190" s="64" t="s">
        <v>479</v>
      </c>
      <c r="D190" t="s">
        <v>457</v>
      </c>
      <c r="E190" t="s">
        <v>458</v>
      </c>
      <c r="F190" s="1" t="s">
        <v>7</v>
      </c>
      <c r="G190" s="1">
        <v>2.6019999999999999</v>
      </c>
    </row>
    <row r="191" spans="2:7">
      <c r="B191" s="64" t="s">
        <v>480</v>
      </c>
      <c r="D191" t="s">
        <v>102</v>
      </c>
      <c r="E191" t="s">
        <v>460</v>
      </c>
      <c r="F191" s="1" t="s">
        <v>7</v>
      </c>
      <c r="G191" s="1">
        <v>0.39200000000000002</v>
      </c>
    </row>
    <row r="192" spans="2:7">
      <c r="B192" s="64" t="s">
        <v>481</v>
      </c>
      <c r="D192" t="s">
        <v>104</v>
      </c>
      <c r="E192" t="s">
        <v>460</v>
      </c>
      <c r="F192" s="1" t="s">
        <v>7</v>
      </c>
      <c r="G192" s="1">
        <v>0.39200000000000002</v>
      </c>
    </row>
    <row r="193" spans="2:7">
      <c r="B193" s="64" t="s">
        <v>482</v>
      </c>
      <c r="D193" t="s">
        <v>106</v>
      </c>
      <c r="E193" t="s">
        <v>107</v>
      </c>
      <c r="F193" s="1" t="s">
        <v>75</v>
      </c>
      <c r="G193" s="1">
        <v>0.17199999999999999</v>
      </c>
    </row>
    <row r="194" spans="2:7">
      <c r="B194" s="64" t="s">
        <v>483</v>
      </c>
      <c r="C194" s="7" t="s">
        <v>484</v>
      </c>
      <c r="D194" t="s">
        <v>485</v>
      </c>
    </row>
    <row r="195" spans="2:7">
      <c r="B195" s="64" t="s">
        <v>486</v>
      </c>
      <c r="D195" t="s">
        <v>487</v>
      </c>
      <c r="E195" t="s">
        <v>443</v>
      </c>
      <c r="F195" s="1" t="s">
        <v>75</v>
      </c>
      <c r="G195" s="1">
        <v>0</v>
      </c>
    </row>
    <row r="196" spans="2:7">
      <c r="B196" s="64" t="s">
        <v>488</v>
      </c>
      <c r="D196" t="s">
        <v>489</v>
      </c>
      <c r="E196" t="s">
        <v>455</v>
      </c>
      <c r="F196" s="1" t="s">
        <v>67</v>
      </c>
      <c r="G196" s="1">
        <v>0</v>
      </c>
    </row>
    <row r="197" spans="2:7">
      <c r="B197" s="64" t="s">
        <v>490</v>
      </c>
      <c r="D197" t="s">
        <v>491</v>
      </c>
      <c r="E197" t="s">
        <v>470</v>
      </c>
      <c r="F197" s="1" t="s">
        <v>67</v>
      </c>
      <c r="G197" s="1">
        <v>0</v>
      </c>
    </row>
    <row r="198" spans="2:7">
      <c r="B198" s="64" t="s">
        <v>492</v>
      </c>
      <c r="D198" t="s">
        <v>493</v>
      </c>
      <c r="E198" t="s">
        <v>473</v>
      </c>
      <c r="F198" s="1" t="s">
        <v>67</v>
      </c>
      <c r="G198" s="1">
        <v>0</v>
      </c>
    </row>
    <row r="199" spans="2:7">
      <c r="B199" s="64" t="s">
        <v>494</v>
      </c>
      <c r="D199" t="s">
        <v>495</v>
      </c>
      <c r="E199" t="s">
        <v>476</v>
      </c>
      <c r="F199" s="1" t="s">
        <v>67</v>
      </c>
      <c r="G199" s="1">
        <v>0</v>
      </c>
    </row>
    <row r="200" spans="2:7">
      <c r="B200" s="64" t="s">
        <v>496</v>
      </c>
      <c r="D200" t="s">
        <v>497</v>
      </c>
      <c r="E200" t="s">
        <v>458</v>
      </c>
      <c r="F200" s="1" t="s">
        <v>7</v>
      </c>
      <c r="G200" s="1">
        <v>0</v>
      </c>
    </row>
    <row r="201" spans="2:7">
      <c r="B201" s="64" t="s">
        <v>498</v>
      </c>
      <c r="D201" t="s">
        <v>102</v>
      </c>
      <c r="E201" t="s">
        <v>460</v>
      </c>
      <c r="F201" s="1" t="s">
        <v>7</v>
      </c>
      <c r="G201" s="1">
        <v>0</v>
      </c>
    </row>
    <row r="202" spans="2:7">
      <c r="B202" s="64" t="s">
        <v>499</v>
      </c>
      <c r="D202" t="s">
        <v>104</v>
      </c>
      <c r="E202" t="s">
        <v>460</v>
      </c>
      <c r="F202" s="1" t="s">
        <v>7</v>
      </c>
      <c r="G202" s="1">
        <v>0</v>
      </c>
    </row>
    <row r="203" spans="2:7">
      <c r="B203" s="64" t="s">
        <v>500</v>
      </c>
      <c r="D203" t="s">
        <v>106</v>
      </c>
      <c r="E203" t="s">
        <v>107</v>
      </c>
      <c r="F203" s="1" t="s">
        <v>75</v>
      </c>
      <c r="G203" s="1">
        <v>0</v>
      </c>
    </row>
    <row r="204" spans="2:7">
      <c r="B204" s="64" t="s">
        <v>501</v>
      </c>
      <c r="C204" s="7" t="s">
        <v>502</v>
      </c>
      <c r="D204" t="s">
        <v>503</v>
      </c>
    </row>
    <row r="205" spans="2:7">
      <c r="B205" s="64" t="s">
        <v>504</v>
      </c>
      <c r="D205" t="s">
        <v>505</v>
      </c>
      <c r="E205" t="s">
        <v>506</v>
      </c>
      <c r="F205" s="1" t="s">
        <v>507</v>
      </c>
      <c r="G205" s="1">
        <v>0</v>
      </c>
    </row>
    <row r="206" spans="2:7">
      <c r="B206" s="64" t="s">
        <v>508</v>
      </c>
      <c r="C206" s="7" t="s">
        <v>509</v>
      </c>
      <c r="D206" t="s">
        <v>510</v>
      </c>
    </row>
    <row r="207" spans="2:7">
      <c r="B207" s="64" t="s">
        <v>511</v>
      </c>
      <c r="D207" t="s">
        <v>512</v>
      </c>
      <c r="E207" t="s">
        <v>506</v>
      </c>
      <c r="F207" s="1" t="s">
        <v>507</v>
      </c>
      <c r="G207" s="1">
        <v>0</v>
      </c>
    </row>
    <row r="208" spans="2:7">
      <c r="B208" s="64" t="s">
        <v>513</v>
      </c>
      <c r="D208" t="s">
        <v>514</v>
      </c>
    </row>
    <row r="209" spans="2:7">
      <c r="B209" s="64" t="s">
        <v>515</v>
      </c>
      <c r="C209" s="7" t="s">
        <v>516</v>
      </c>
      <c r="D209" t="s">
        <v>517</v>
      </c>
    </row>
    <row r="210" spans="2:7">
      <c r="B210" s="64" t="s">
        <v>518</v>
      </c>
      <c r="D210" t="s">
        <v>519</v>
      </c>
      <c r="E210" t="s">
        <v>74</v>
      </c>
      <c r="F210" s="1" t="s">
        <v>75</v>
      </c>
      <c r="G210" s="65">
        <v>12348.359</v>
      </c>
    </row>
    <row r="211" spans="2:7">
      <c r="B211" s="64" t="s">
        <v>520</v>
      </c>
      <c r="D211" t="s">
        <v>521</v>
      </c>
      <c r="E211" t="s">
        <v>522</v>
      </c>
      <c r="F211" s="1" t="s">
        <v>67</v>
      </c>
      <c r="G211" s="65">
        <v>28249.039000000001</v>
      </c>
    </row>
    <row r="212" spans="2:7">
      <c r="B212" s="64" t="s">
        <v>523</v>
      </c>
      <c r="D212" t="s">
        <v>524</v>
      </c>
      <c r="E212" t="s">
        <v>525</v>
      </c>
      <c r="F212" s="1" t="s">
        <v>67</v>
      </c>
      <c r="G212" s="65">
        <v>39490.569000000003</v>
      </c>
    </row>
    <row r="213" spans="2:7">
      <c r="B213" s="64" t="s">
        <v>526</v>
      </c>
      <c r="D213" t="s">
        <v>527</v>
      </c>
      <c r="E213" t="s">
        <v>528</v>
      </c>
      <c r="F213" s="1" t="s">
        <v>67</v>
      </c>
      <c r="G213" s="1">
        <v>0</v>
      </c>
    </row>
    <row r="214" spans="2:7">
      <c r="B214" s="64" t="s">
        <v>529</v>
      </c>
      <c r="D214" t="s">
        <v>530</v>
      </c>
      <c r="E214" t="s">
        <v>531</v>
      </c>
      <c r="F214" s="1" t="s">
        <v>67</v>
      </c>
      <c r="G214" s="65">
        <v>2486.9279999999999</v>
      </c>
    </row>
    <row r="215" spans="2:7">
      <c r="B215" s="64" t="s">
        <v>532</v>
      </c>
      <c r="D215" t="s">
        <v>533</v>
      </c>
      <c r="E215" t="s">
        <v>97</v>
      </c>
      <c r="F215" s="1" t="s">
        <v>7</v>
      </c>
      <c r="G215" s="65">
        <v>1364.49</v>
      </c>
    </row>
    <row r="216" spans="2:7">
      <c r="B216" s="64" t="s">
        <v>534</v>
      </c>
      <c r="D216" t="s">
        <v>535</v>
      </c>
      <c r="E216" t="s">
        <v>100</v>
      </c>
      <c r="F216" s="1" t="s">
        <v>7</v>
      </c>
      <c r="G216" s="1">
        <v>240.80099999999999</v>
      </c>
    </row>
    <row r="217" spans="2:7">
      <c r="B217" s="64" t="s">
        <v>536</v>
      </c>
      <c r="D217" t="s">
        <v>102</v>
      </c>
      <c r="E217" t="s">
        <v>100</v>
      </c>
      <c r="F217" s="1" t="s">
        <v>7</v>
      </c>
      <c r="G217" s="1">
        <v>240.80099999999999</v>
      </c>
    </row>
    <row r="218" spans="2:7">
      <c r="B218" s="64" t="s">
        <v>537</v>
      </c>
      <c r="D218" t="s">
        <v>104</v>
      </c>
      <c r="E218" t="s">
        <v>100</v>
      </c>
      <c r="F218" s="1" t="s">
        <v>7</v>
      </c>
      <c r="G218" s="1">
        <v>240.80099999999999</v>
      </c>
    </row>
    <row r="219" spans="2:7">
      <c r="B219" s="64" t="s">
        <v>538</v>
      </c>
      <c r="D219" t="s">
        <v>106</v>
      </c>
      <c r="E219" t="s">
        <v>107</v>
      </c>
      <c r="F219" s="1" t="s">
        <v>75</v>
      </c>
      <c r="G219" s="1">
        <v>370.45</v>
      </c>
    </row>
    <row r="220" spans="2:7">
      <c r="B220" s="64" t="s">
        <v>539</v>
      </c>
      <c r="D220" t="s">
        <v>540</v>
      </c>
    </row>
    <row r="221" spans="2:7">
      <c r="B221" s="64" t="s">
        <v>541</v>
      </c>
      <c r="C221" s="7" t="s">
        <v>542</v>
      </c>
      <c r="D221" t="s">
        <v>543</v>
      </c>
      <c r="E221" t="s">
        <v>74</v>
      </c>
      <c r="F221" s="1" t="s">
        <v>75</v>
      </c>
      <c r="G221" s="1">
        <v>0</v>
      </c>
    </row>
    <row r="222" spans="2:7">
      <c r="B222" s="64" t="s">
        <v>544</v>
      </c>
      <c r="C222" s="7" t="s">
        <v>542</v>
      </c>
      <c r="D222" t="s">
        <v>545</v>
      </c>
      <c r="E222" t="s">
        <v>546</v>
      </c>
      <c r="F222" s="1" t="s">
        <v>67</v>
      </c>
      <c r="G222" s="1">
        <v>0</v>
      </c>
    </row>
    <row r="223" spans="2:7">
      <c r="B223" s="64" t="s">
        <v>547</v>
      </c>
      <c r="C223" s="7" t="s">
        <v>542</v>
      </c>
      <c r="D223" t="s">
        <v>548</v>
      </c>
      <c r="E223" t="s">
        <v>525</v>
      </c>
      <c r="F223" s="1" t="s">
        <v>67</v>
      </c>
      <c r="G223" s="1">
        <v>0</v>
      </c>
    </row>
    <row r="224" spans="2:7">
      <c r="B224" s="64" t="s">
        <v>549</v>
      </c>
      <c r="C224" s="7" t="s">
        <v>542</v>
      </c>
      <c r="D224" t="s">
        <v>550</v>
      </c>
      <c r="E224" t="s">
        <v>528</v>
      </c>
      <c r="F224" s="1" t="s">
        <v>67</v>
      </c>
      <c r="G224" s="1">
        <v>0</v>
      </c>
    </row>
    <row r="225" spans="2:7">
      <c r="B225" s="64" t="s">
        <v>551</v>
      </c>
      <c r="C225" s="7" t="s">
        <v>552</v>
      </c>
      <c r="D225" t="s">
        <v>553</v>
      </c>
      <c r="E225" t="s">
        <v>554</v>
      </c>
      <c r="F225" s="1" t="s">
        <v>67</v>
      </c>
      <c r="G225" s="1">
        <v>0</v>
      </c>
    </row>
    <row r="226" spans="2:7">
      <c r="B226" s="64" t="s">
        <v>555</v>
      </c>
      <c r="C226" s="7" t="s">
        <v>542</v>
      </c>
      <c r="D226" t="s">
        <v>102</v>
      </c>
      <c r="E226" t="s">
        <v>100</v>
      </c>
      <c r="F226" s="1" t="s">
        <v>7</v>
      </c>
      <c r="G226" s="1">
        <v>0</v>
      </c>
    </row>
    <row r="227" spans="2:7">
      <c r="B227" s="64" t="s">
        <v>556</v>
      </c>
      <c r="C227" s="7" t="s">
        <v>542</v>
      </c>
      <c r="D227" t="s">
        <v>104</v>
      </c>
      <c r="E227" t="s">
        <v>100</v>
      </c>
      <c r="F227" s="1" t="s">
        <v>7</v>
      </c>
      <c r="G227" s="1">
        <v>0</v>
      </c>
    </row>
    <row r="228" spans="2:7">
      <c r="B228" s="64" t="s">
        <v>557</v>
      </c>
      <c r="C228" s="7" t="s">
        <v>542</v>
      </c>
      <c r="D228" t="s">
        <v>106</v>
      </c>
      <c r="E228" t="s">
        <v>107</v>
      </c>
      <c r="F228" s="1" t="s">
        <v>75</v>
      </c>
      <c r="G228" s="1">
        <v>0</v>
      </c>
    </row>
    <row r="229" spans="2:7">
      <c r="B229" s="64" t="s">
        <v>558</v>
      </c>
      <c r="C229" s="7" t="s">
        <v>559</v>
      </c>
      <c r="D229" t="s">
        <v>560</v>
      </c>
    </row>
    <row r="230" spans="2:7">
      <c r="B230" s="64" t="s">
        <v>561</v>
      </c>
      <c r="D230" t="s">
        <v>562</v>
      </c>
      <c r="E230" t="s">
        <v>74</v>
      </c>
      <c r="F230" s="1" t="s">
        <v>75</v>
      </c>
      <c r="G230" s="1">
        <v>265.61700000000002</v>
      </c>
    </row>
    <row r="231" spans="2:7">
      <c r="B231" s="64" t="s">
        <v>563</v>
      </c>
      <c r="D231" t="s">
        <v>564</v>
      </c>
      <c r="E231" t="s">
        <v>565</v>
      </c>
      <c r="F231" s="1" t="s">
        <v>67</v>
      </c>
      <c r="G231" s="1">
        <v>0</v>
      </c>
    </row>
    <row r="232" spans="2:7">
      <c r="B232" s="64" t="s">
        <v>566</v>
      </c>
      <c r="D232" t="s">
        <v>567</v>
      </c>
      <c r="E232" t="s">
        <v>568</v>
      </c>
      <c r="F232" s="1" t="s">
        <v>67</v>
      </c>
      <c r="G232" s="1">
        <v>709.83900000000006</v>
      </c>
    </row>
    <row r="233" spans="2:7">
      <c r="B233" s="64" t="s">
        <v>569</v>
      </c>
      <c r="D233" t="s">
        <v>570</v>
      </c>
      <c r="E233" t="s">
        <v>528</v>
      </c>
      <c r="F233" s="1" t="s">
        <v>67</v>
      </c>
      <c r="G233" s="1">
        <v>0</v>
      </c>
    </row>
    <row r="234" spans="2:7">
      <c r="B234" s="64" t="s">
        <v>571</v>
      </c>
      <c r="D234" t="s">
        <v>572</v>
      </c>
      <c r="E234" t="s">
        <v>97</v>
      </c>
      <c r="F234" s="1" t="s">
        <v>7</v>
      </c>
      <c r="G234" s="1">
        <v>34.411999999999999</v>
      </c>
    </row>
    <row r="235" spans="2:7">
      <c r="B235" s="64" t="s">
        <v>573</v>
      </c>
      <c r="D235" t="s">
        <v>574</v>
      </c>
      <c r="E235" t="s">
        <v>100</v>
      </c>
      <c r="F235" s="1" t="s">
        <v>7</v>
      </c>
      <c r="G235" s="1">
        <v>6.0739999999999998</v>
      </c>
    </row>
    <row r="236" spans="2:7">
      <c r="B236" s="64" t="s">
        <v>575</v>
      </c>
      <c r="D236" t="s">
        <v>102</v>
      </c>
      <c r="E236" t="s">
        <v>100</v>
      </c>
      <c r="F236" s="1" t="s">
        <v>7</v>
      </c>
      <c r="G236" s="1">
        <v>6.0739999999999998</v>
      </c>
    </row>
    <row r="237" spans="2:7">
      <c r="B237" s="64" t="s">
        <v>576</v>
      </c>
      <c r="D237" t="s">
        <v>104</v>
      </c>
      <c r="E237" t="s">
        <v>100</v>
      </c>
      <c r="F237" s="1" t="s">
        <v>7</v>
      </c>
      <c r="G237" s="1">
        <v>6.0739999999999998</v>
      </c>
    </row>
    <row r="238" spans="2:7">
      <c r="B238" s="64" t="s">
        <v>577</v>
      </c>
      <c r="D238" t="s">
        <v>106</v>
      </c>
      <c r="E238" t="s">
        <v>107</v>
      </c>
      <c r="F238" s="1" t="s">
        <v>75</v>
      </c>
      <c r="G238" s="1">
        <v>7.9690000000000003</v>
      </c>
    </row>
    <row r="239" spans="2:7">
      <c r="B239" s="64" t="s">
        <v>578</v>
      </c>
      <c r="D239" t="s">
        <v>109</v>
      </c>
      <c r="E239" t="s">
        <v>110</v>
      </c>
      <c r="F239" s="1" t="s">
        <v>67</v>
      </c>
      <c r="G239" s="1">
        <v>516.54999999999995</v>
      </c>
    </row>
    <row r="240" spans="2:7" ht="409.5">
      <c r="B240" s="64" t="s">
        <v>579</v>
      </c>
      <c r="D240" t="s">
        <v>112</v>
      </c>
      <c r="E240" s="63" t="s">
        <v>113</v>
      </c>
      <c r="F240" s="1" t="s">
        <v>67</v>
      </c>
      <c r="G240" s="1">
        <v>489.42599999999999</v>
      </c>
    </row>
    <row r="241" spans="2:7">
      <c r="B241" s="64" t="s">
        <v>580</v>
      </c>
      <c r="D241" t="s">
        <v>115</v>
      </c>
      <c r="E241" t="s">
        <v>116</v>
      </c>
      <c r="F241" s="1" t="s">
        <v>67</v>
      </c>
      <c r="G241" s="1">
        <v>0</v>
      </c>
    </row>
    <row r="242" spans="2:7">
      <c r="B242" s="64" t="s">
        <v>581</v>
      </c>
      <c r="D242" t="s">
        <v>118</v>
      </c>
      <c r="E242" t="s">
        <v>119</v>
      </c>
      <c r="F242" s="1" t="s">
        <v>67</v>
      </c>
      <c r="G242" s="1">
        <v>0</v>
      </c>
    </row>
    <row r="243" spans="2:7">
      <c r="B243" s="64" t="s">
        <v>582</v>
      </c>
      <c r="C243" s="7" t="s">
        <v>64</v>
      </c>
      <c r="D243" t="s">
        <v>583</v>
      </c>
    </row>
    <row r="244" spans="2:7">
      <c r="B244" s="64" t="s">
        <v>584</v>
      </c>
      <c r="D244" t="s">
        <v>585</v>
      </c>
      <c r="E244" t="s">
        <v>229</v>
      </c>
      <c r="F244" s="1" t="s">
        <v>230</v>
      </c>
      <c r="G244" s="1">
        <v>1</v>
      </c>
    </row>
    <row r="245" spans="2:7">
      <c r="B245" s="64" t="s">
        <v>586</v>
      </c>
      <c r="D245" t="s">
        <v>587</v>
      </c>
      <c r="E245" t="s">
        <v>66</v>
      </c>
      <c r="F245" s="1" t="s">
        <v>67</v>
      </c>
      <c r="G245" s="1">
        <v>1</v>
      </c>
    </row>
    <row r="246" spans="2:7">
      <c r="B246" s="64" t="s">
        <v>588</v>
      </c>
      <c r="C246" s="7" t="s">
        <v>589</v>
      </c>
      <c r="D246" t="s">
        <v>590</v>
      </c>
    </row>
    <row r="247" spans="2:7">
      <c r="B247" s="64" t="s">
        <v>591</v>
      </c>
      <c r="D247" t="s">
        <v>592</v>
      </c>
      <c r="E247" t="s">
        <v>593</v>
      </c>
      <c r="F247" s="1" t="s">
        <v>67</v>
      </c>
      <c r="G247" s="1">
        <v>0</v>
      </c>
    </row>
    <row r="248" spans="2:7">
      <c r="B248" s="64" t="s">
        <v>594</v>
      </c>
      <c r="D248" t="s">
        <v>595</v>
      </c>
      <c r="E248" t="s">
        <v>596</v>
      </c>
      <c r="F248" s="1" t="s">
        <v>75</v>
      </c>
      <c r="G248" s="1">
        <v>0</v>
      </c>
    </row>
    <row r="249" spans="2:7">
      <c r="B249" s="64" t="s">
        <v>597</v>
      </c>
      <c r="D249" t="s">
        <v>598</v>
      </c>
      <c r="E249" t="s">
        <v>599</v>
      </c>
      <c r="F249" s="1" t="s">
        <v>7</v>
      </c>
      <c r="G249" s="1">
        <v>0</v>
      </c>
    </row>
    <row r="250" spans="2:7">
      <c r="B250" s="64" t="s">
        <v>600</v>
      </c>
      <c r="D250" t="s">
        <v>601</v>
      </c>
      <c r="E250" t="s">
        <v>602</v>
      </c>
      <c r="F250" s="1" t="s">
        <v>7</v>
      </c>
      <c r="G250" s="1">
        <v>0</v>
      </c>
    </row>
    <row r="251" spans="2:7">
      <c r="B251" s="64" t="s">
        <v>603</v>
      </c>
      <c r="D251" t="s">
        <v>604</v>
      </c>
      <c r="E251" t="s">
        <v>605</v>
      </c>
      <c r="F251" s="1" t="s">
        <v>7</v>
      </c>
      <c r="G251" s="1">
        <v>0</v>
      </c>
    </row>
    <row r="252" spans="2:7">
      <c r="B252" s="64" t="s">
        <v>606</v>
      </c>
      <c r="D252" t="s">
        <v>102</v>
      </c>
      <c r="E252" t="s">
        <v>605</v>
      </c>
      <c r="F252" s="1" t="s">
        <v>7</v>
      </c>
      <c r="G252" s="1">
        <v>0</v>
      </c>
    </row>
    <row r="253" spans="2:7">
      <c r="B253" s="64" t="s">
        <v>607</v>
      </c>
      <c r="D253" t="s">
        <v>104</v>
      </c>
      <c r="E253" t="s">
        <v>605</v>
      </c>
      <c r="F253" s="1" t="s">
        <v>7</v>
      </c>
      <c r="G253" s="1">
        <v>0</v>
      </c>
    </row>
    <row r="254" spans="2:7">
      <c r="B254" s="64" t="s">
        <v>608</v>
      </c>
      <c r="D254" t="s">
        <v>106</v>
      </c>
      <c r="E254" t="s">
        <v>609</v>
      </c>
      <c r="F254" s="1" t="s">
        <v>75</v>
      </c>
      <c r="G254" s="1">
        <v>0</v>
      </c>
    </row>
    <row r="255" spans="2:7">
      <c r="B255" s="64" t="s">
        <v>610</v>
      </c>
      <c r="D255" t="s">
        <v>611</v>
      </c>
    </row>
    <row r="256" spans="2:7">
      <c r="B256" s="64" t="s">
        <v>612</v>
      </c>
      <c r="C256" s="7" t="s">
        <v>613</v>
      </c>
      <c r="D256" t="s">
        <v>614</v>
      </c>
    </row>
    <row r="257" spans="2:7">
      <c r="B257" s="64" t="s">
        <v>615</v>
      </c>
      <c r="D257" t="s">
        <v>616</v>
      </c>
      <c r="E257" t="s">
        <v>443</v>
      </c>
      <c r="F257" s="1" t="s">
        <v>75</v>
      </c>
      <c r="G257" s="1">
        <v>542.23800000000006</v>
      </c>
    </row>
    <row r="258" spans="2:7">
      <c r="B258" s="64" t="s">
        <v>617</v>
      </c>
      <c r="D258" t="s">
        <v>618</v>
      </c>
      <c r="E258" t="s">
        <v>619</v>
      </c>
      <c r="F258" s="1" t="s">
        <v>67</v>
      </c>
      <c r="G258" s="1">
        <v>0</v>
      </c>
    </row>
    <row r="259" spans="2:7">
      <c r="B259" s="64" t="s">
        <v>620</v>
      </c>
      <c r="D259" t="s">
        <v>621</v>
      </c>
      <c r="E259" t="s">
        <v>622</v>
      </c>
      <c r="F259" s="1" t="s">
        <v>67</v>
      </c>
      <c r="G259" s="65">
        <v>3226.9949999999999</v>
      </c>
    </row>
    <row r="260" spans="2:7">
      <c r="B260" s="64" t="s">
        <v>623</v>
      </c>
      <c r="D260" t="s">
        <v>624</v>
      </c>
      <c r="E260" t="s">
        <v>625</v>
      </c>
      <c r="F260" s="1" t="s">
        <v>7</v>
      </c>
      <c r="G260" s="1">
        <v>92.182000000000002</v>
      </c>
    </row>
    <row r="261" spans="2:7">
      <c r="B261" s="64" t="s">
        <v>626</v>
      </c>
      <c r="D261" t="s">
        <v>102</v>
      </c>
      <c r="E261" t="s">
        <v>100</v>
      </c>
      <c r="F261" s="1" t="s">
        <v>7</v>
      </c>
      <c r="G261" s="1">
        <v>13.824999999999999</v>
      </c>
    </row>
    <row r="262" spans="2:7">
      <c r="B262" s="64" t="s">
        <v>627</v>
      </c>
      <c r="D262" t="s">
        <v>104</v>
      </c>
      <c r="E262" t="s">
        <v>100</v>
      </c>
      <c r="F262" s="1" t="s">
        <v>7</v>
      </c>
      <c r="G262" s="1">
        <v>13.824999999999999</v>
      </c>
    </row>
    <row r="263" spans="2:7">
      <c r="B263" s="64" t="s">
        <v>628</v>
      </c>
      <c r="D263" t="s">
        <v>106</v>
      </c>
      <c r="E263" t="s">
        <v>107</v>
      </c>
      <c r="F263" s="1" t="s">
        <v>75</v>
      </c>
      <c r="G263" s="1">
        <v>16.265000000000001</v>
      </c>
    </row>
    <row r="264" spans="2:7">
      <c r="B264" s="64" t="s">
        <v>629</v>
      </c>
      <c r="C264" s="7" t="s">
        <v>630</v>
      </c>
      <c r="D264" t="s">
        <v>631</v>
      </c>
    </row>
    <row r="265" spans="2:7">
      <c r="B265" s="64" t="s">
        <v>632</v>
      </c>
      <c r="D265" t="s">
        <v>633</v>
      </c>
      <c r="E265" t="s">
        <v>443</v>
      </c>
      <c r="F265" s="1" t="s">
        <v>75</v>
      </c>
      <c r="G265" s="1">
        <v>866.05499999999995</v>
      </c>
    </row>
    <row r="266" spans="2:7">
      <c r="B266" s="64" t="s">
        <v>634</v>
      </c>
      <c r="D266" t="s">
        <v>635</v>
      </c>
      <c r="E266" t="s">
        <v>636</v>
      </c>
      <c r="F266" s="1" t="s">
        <v>67</v>
      </c>
      <c r="G266" s="1">
        <v>0</v>
      </c>
    </row>
    <row r="267" spans="2:7">
      <c r="B267" s="64" t="s">
        <v>637</v>
      </c>
      <c r="D267" t="s">
        <v>638</v>
      </c>
      <c r="E267" t="s">
        <v>639</v>
      </c>
      <c r="F267" s="1" t="s">
        <v>67</v>
      </c>
      <c r="G267" s="65">
        <v>5760.5619999999999</v>
      </c>
    </row>
    <row r="268" spans="2:7">
      <c r="B268" s="64" t="s">
        <v>640</v>
      </c>
      <c r="D268" t="s">
        <v>641</v>
      </c>
      <c r="E268" t="s">
        <v>625</v>
      </c>
      <c r="F268" s="1" t="s">
        <v>7</v>
      </c>
      <c r="G268" s="1">
        <v>147.23599999999999</v>
      </c>
    </row>
    <row r="269" spans="2:7">
      <c r="B269" s="64" t="s">
        <v>642</v>
      </c>
      <c r="D269" t="s">
        <v>102</v>
      </c>
      <c r="E269" t="s">
        <v>100</v>
      </c>
      <c r="F269" s="1" t="s">
        <v>7</v>
      </c>
      <c r="G269" s="1">
        <v>22.091999999999999</v>
      </c>
    </row>
    <row r="270" spans="2:7">
      <c r="B270" s="64" t="s">
        <v>643</v>
      </c>
      <c r="D270" t="s">
        <v>104</v>
      </c>
      <c r="E270" t="s">
        <v>100</v>
      </c>
      <c r="F270" s="1" t="s">
        <v>7</v>
      </c>
      <c r="G270" s="1">
        <v>22.091999999999999</v>
      </c>
    </row>
    <row r="271" spans="2:7">
      <c r="B271" s="64" t="s">
        <v>644</v>
      </c>
      <c r="D271" t="s">
        <v>106</v>
      </c>
      <c r="E271" t="s">
        <v>107</v>
      </c>
      <c r="F271" s="1" t="s">
        <v>75</v>
      </c>
      <c r="G271" s="1">
        <v>25.995000000000001</v>
      </c>
    </row>
    <row r="272" spans="2:7">
      <c r="B272" s="64" t="s">
        <v>645</v>
      </c>
      <c r="C272" s="7" t="s">
        <v>646</v>
      </c>
      <c r="D272" t="s">
        <v>647</v>
      </c>
    </row>
    <row r="273" spans="2:7">
      <c r="B273" s="64" t="s">
        <v>648</v>
      </c>
      <c r="D273" t="s">
        <v>649</v>
      </c>
      <c r="E273" t="s">
        <v>74</v>
      </c>
      <c r="F273" s="1" t="s">
        <v>75</v>
      </c>
      <c r="G273" s="1">
        <v>103.252</v>
      </c>
    </row>
    <row r="274" spans="2:7">
      <c r="B274" s="64" t="s">
        <v>650</v>
      </c>
      <c r="D274" t="s">
        <v>651</v>
      </c>
      <c r="E274" t="s">
        <v>636</v>
      </c>
      <c r="F274" s="1" t="s">
        <v>67</v>
      </c>
      <c r="G274" s="1">
        <v>0</v>
      </c>
    </row>
    <row r="275" spans="2:7">
      <c r="B275" s="64" t="s">
        <v>652</v>
      </c>
      <c r="D275" t="s">
        <v>653</v>
      </c>
      <c r="E275" t="s">
        <v>639</v>
      </c>
      <c r="F275" s="1" t="s">
        <v>67</v>
      </c>
      <c r="G275" s="1">
        <v>832.221</v>
      </c>
    </row>
    <row r="276" spans="2:7">
      <c r="B276" s="64" t="s">
        <v>654</v>
      </c>
      <c r="D276" t="s">
        <v>655</v>
      </c>
      <c r="E276" t="s">
        <v>625</v>
      </c>
      <c r="F276" s="1" t="s">
        <v>7</v>
      </c>
      <c r="G276" s="1">
        <v>17.553000000000001</v>
      </c>
    </row>
    <row r="277" spans="2:7">
      <c r="B277" s="64" t="s">
        <v>656</v>
      </c>
      <c r="D277" t="s">
        <v>102</v>
      </c>
      <c r="E277" t="s">
        <v>100</v>
      </c>
      <c r="F277" s="1" t="s">
        <v>7</v>
      </c>
      <c r="G277" s="1">
        <v>2.6349999999999998</v>
      </c>
    </row>
    <row r="278" spans="2:7">
      <c r="B278" s="64" t="s">
        <v>657</v>
      </c>
      <c r="D278" t="s">
        <v>104</v>
      </c>
      <c r="E278" t="s">
        <v>100</v>
      </c>
      <c r="F278" s="1" t="s">
        <v>7</v>
      </c>
      <c r="G278" s="1">
        <v>2.6349999999999998</v>
      </c>
    </row>
    <row r="279" spans="2:7">
      <c r="B279" s="64" t="s">
        <v>658</v>
      </c>
      <c r="D279" t="s">
        <v>106</v>
      </c>
      <c r="E279" t="s">
        <v>107</v>
      </c>
      <c r="F279" s="1" t="s">
        <v>75</v>
      </c>
      <c r="G279" s="1">
        <v>3.0990000000000002</v>
      </c>
    </row>
    <row r="280" spans="2:7">
      <c r="B280" s="64" t="s">
        <v>659</v>
      </c>
      <c r="C280" s="7" t="s">
        <v>660</v>
      </c>
      <c r="D280" t="s">
        <v>661</v>
      </c>
    </row>
    <row r="281" spans="2:7">
      <c r="B281" s="64" t="s">
        <v>662</v>
      </c>
      <c r="D281" t="s">
        <v>663</v>
      </c>
      <c r="E281" t="s">
        <v>506</v>
      </c>
      <c r="G281" s="1">
        <v>0</v>
      </c>
    </row>
    <row r="282" spans="2:7">
      <c r="B282" s="64" t="s">
        <v>664</v>
      </c>
      <c r="C282" s="7" t="s">
        <v>665</v>
      </c>
      <c r="D282" t="s">
        <v>666</v>
      </c>
    </row>
    <row r="283" spans="2:7">
      <c r="B283" s="64" t="s">
        <v>667</v>
      </c>
      <c r="D283" t="s">
        <v>668</v>
      </c>
      <c r="E283" t="s">
        <v>506</v>
      </c>
      <c r="G283" s="1">
        <v>0</v>
      </c>
    </row>
    <row r="284" spans="2:7">
      <c r="B284" s="64" t="s">
        <v>669</v>
      </c>
      <c r="C284" s="7" t="s">
        <v>64</v>
      </c>
      <c r="D284" t="s">
        <v>670</v>
      </c>
    </row>
    <row r="285" spans="2:7">
      <c r="B285" s="64" t="s">
        <v>671</v>
      </c>
      <c r="D285" t="s">
        <v>672</v>
      </c>
      <c r="E285" t="s">
        <v>66</v>
      </c>
      <c r="F285" s="1" t="s">
        <v>67</v>
      </c>
      <c r="G285" s="1">
        <v>1</v>
      </c>
    </row>
    <row r="286" spans="2:7">
      <c r="B286" s="64" t="s">
        <v>673</v>
      </c>
      <c r="D286" t="s">
        <v>674</v>
      </c>
      <c r="E286" t="s">
        <v>443</v>
      </c>
      <c r="F286" s="1" t="s">
        <v>7</v>
      </c>
      <c r="G286" s="1">
        <v>1</v>
      </c>
    </row>
    <row r="287" spans="2:7">
      <c r="B287" s="64" t="s">
        <v>675</v>
      </c>
      <c r="C287" s="7" t="s">
        <v>676</v>
      </c>
      <c r="D287" t="s">
        <v>677</v>
      </c>
    </row>
    <row r="288" spans="2:7">
      <c r="B288" s="64" t="s">
        <v>678</v>
      </c>
      <c r="D288" t="s">
        <v>679</v>
      </c>
      <c r="E288" t="s">
        <v>74</v>
      </c>
      <c r="F288" s="1" t="s">
        <v>75</v>
      </c>
      <c r="G288" s="1">
        <v>0</v>
      </c>
    </row>
    <row r="289" spans="2:7">
      <c r="B289" s="64" t="s">
        <v>680</v>
      </c>
      <c r="D289" t="s">
        <v>681</v>
      </c>
      <c r="E289" t="s">
        <v>94</v>
      </c>
      <c r="F289" s="1" t="s">
        <v>67</v>
      </c>
      <c r="G289" s="1">
        <v>0</v>
      </c>
    </row>
    <row r="290" spans="2:7">
      <c r="B290" s="64" t="s">
        <v>682</v>
      </c>
      <c r="D290" t="s">
        <v>683</v>
      </c>
      <c r="E290" t="s">
        <v>593</v>
      </c>
      <c r="F290" s="1" t="s">
        <v>67</v>
      </c>
      <c r="G290" s="1">
        <v>0</v>
      </c>
    </row>
    <row r="291" spans="2:7">
      <c r="B291" s="64" t="s">
        <v>684</v>
      </c>
      <c r="D291" t="s">
        <v>685</v>
      </c>
      <c r="E291" t="s">
        <v>97</v>
      </c>
      <c r="F291" s="1" t="s">
        <v>7</v>
      </c>
      <c r="G291" s="1">
        <v>0</v>
      </c>
    </row>
    <row r="292" spans="2:7">
      <c r="B292" s="64" t="s">
        <v>686</v>
      </c>
      <c r="D292" t="s">
        <v>687</v>
      </c>
      <c r="E292" t="s">
        <v>100</v>
      </c>
      <c r="F292" s="1" t="s">
        <v>7</v>
      </c>
      <c r="G292" s="1">
        <v>0</v>
      </c>
    </row>
    <row r="293" spans="2:7">
      <c r="B293" s="64" t="s">
        <v>688</v>
      </c>
      <c r="D293" t="s">
        <v>102</v>
      </c>
      <c r="E293" t="s">
        <v>100</v>
      </c>
      <c r="F293" s="1" t="s">
        <v>7</v>
      </c>
      <c r="G293" s="1">
        <v>0</v>
      </c>
    </row>
    <row r="294" spans="2:7">
      <c r="B294" s="64" t="s">
        <v>689</v>
      </c>
      <c r="D294" t="s">
        <v>104</v>
      </c>
      <c r="E294" t="s">
        <v>100</v>
      </c>
      <c r="F294" s="1" t="s">
        <v>7</v>
      </c>
      <c r="G294" s="1">
        <v>0</v>
      </c>
    </row>
    <row r="295" spans="2:7">
      <c r="B295" s="64" t="s">
        <v>690</v>
      </c>
      <c r="D295" t="s">
        <v>106</v>
      </c>
      <c r="E295" t="s">
        <v>107</v>
      </c>
      <c r="F295" s="1" t="s">
        <v>75</v>
      </c>
      <c r="G295" s="1">
        <v>0</v>
      </c>
    </row>
    <row r="296" spans="2:7">
      <c r="B296" s="64" t="s">
        <v>691</v>
      </c>
      <c r="C296" s="7" t="s">
        <v>64</v>
      </c>
      <c r="D296" t="s">
        <v>692</v>
      </c>
    </row>
    <row r="297" spans="2:7">
      <c r="B297" s="64" t="s">
        <v>693</v>
      </c>
      <c r="D297" t="s">
        <v>694</v>
      </c>
      <c r="E297" t="s">
        <v>229</v>
      </c>
      <c r="F297" s="1" t="s">
        <v>230</v>
      </c>
      <c r="G297" s="1">
        <v>1</v>
      </c>
    </row>
    <row r="298" spans="2:7">
      <c r="B298" s="64" t="s">
        <v>695</v>
      </c>
      <c r="D298" t="s">
        <v>696</v>
      </c>
      <c r="E298" t="s">
        <v>229</v>
      </c>
      <c r="F298" s="1" t="s">
        <v>230</v>
      </c>
      <c r="G298" s="1">
        <v>1</v>
      </c>
    </row>
    <row r="299" spans="2:7">
      <c r="B299" s="64" t="s">
        <v>697</v>
      </c>
      <c r="D299" t="s">
        <v>698</v>
      </c>
      <c r="E299" t="s">
        <v>229</v>
      </c>
      <c r="F299" s="1" t="s">
        <v>230</v>
      </c>
      <c r="G299" s="1">
        <v>1</v>
      </c>
    </row>
    <row r="300" spans="2:7">
      <c r="B300" s="64" t="s">
        <v>699</v>
      </c>
      <c r="D300" t="s">
        <v>700</v>
      </c>
      <c r="E300" t="s">
        <v>229</v>
      </c>
      <c r="F300" s="1" t="s">
        <v>230</v>
      </c>
      <c r="G300" s="1">
        <v>1</v>
      </c>
    </row>
    <row r="301" spans="2:7">
      <c r="B301" s="64" t="s">
        <v>701</v>
      </c>
      <c r="D301" t="s">
        <v>702</v>
      </c>
      <c r="E301" t="s">
        <v>81</v>
      </c>
      <c r="F301" s="1" t="s">
        <v>82</v>
      </c>
      <c r="G301" s="1">
        <v>1</v>
      </c>
    </row>
    <row r="302" spans="2:7">
      <c r="B302" s="64" t="s">
        <v>703</v>
      </c>
      <c r="D302" t="s">
        <v>704</v>
      </c>
      <c r="E302" t="s">
        <v>81</v>
      </c>
      <c r="F302" s="1" t="s">
        <v>82</v>
      </c>
      <c r="G302" s="1">
        <v>1</v>
      </c>
    </row>
    <row r="303" spans="2:7">
      <c r="B303" s="64" t="s">
        <v>705</v>
      </c>
      <c r="D303" t="s">
        <v>706</v>
      </c>
      <c r="E303" t="s">
        <v>229</v>
      </c>
      <c r="F303" s="1" t="s">
        <v>230</v>
      </c>
      <c r="G303" s="1">
        <v>1</v>
      </c>
    </row>
    <row r="304" spans="2:7">
      <c r="B304" s="64" t="s">
        <v>707</v>
      </c>
      <c r="D304" t="s">
        <v>708</v>
      </c>
      <c r="E304" t="s">
        <v>81</v>
      </c>
      <c r="F304" s="1" t="s">
        <v>82</v>
      </c>
      <c r="G304" s="1">
        <v>1</v>
      </c>
    </row>
    <row r="305" spans="2:7">
      <c r="B305" s="64" t="s">
        <v>709</v>
      </c>
      <c r="D305" t="s">
        <v>710</v>
      </c>
      <c r="E305" t="s">
        <v>81</v>
      </c>
      <c r="F305" s="1" t="s">
        <v>82</v>
      </c>
      <c r="G305" s="1">
        <v>1</v>
      </c>
    </row>
    <row r="306" spans="2:7">
      <c r="B306" s="64" t="s">
        <v>711</v>
      </c>
      <c r="D306" t="s">
        <v>712</v>
      </c>
      <c r="E306" t="s">
        <v>229</v>
      </c>
      <c r="F306" s="1" t="s">
        <v>230</v>
      </c>
      <c r="G306" s="1">
        <v>1</v>
      </c>
    </row>
    <row r="307" spans="2:7">
      <c r="B307" s="64" t="s">
        <v>713</v>
      </c>
      <c r="D307" t="s">
        <v>714</v>
      </c>
      <c r="E307" t="s">
        <v>229</v>
      </c>
      <c r="F307" s="1" t="s">
        <v>230</v>
      </c>
      <c r="G307" s="1">
        <v>1</v>
      </c>
    </row>
    <row r="308" spans="2:7">
      <c r="B308" s="64" t="s">
        <v>715</v>
      </c>
      <c r="D308" t="s">
        <v>716</v>
      </c>
      <c r="E308" t="s">
        <v>229</v>
      </c>
      <c r="F308" s="1" t="s">
        <v>230</v>
      </c>
      <c r="G308" s="1">
        <v>1</v>
      </c>
    </row>
    <row r="309" spans="2:7">
      <c r="B309" s="64" t="s">
        <v>717</v>
      </c>
      <c r="D309" t="s">
        <v>718</v>
      </c>
      <c r="E309" t="s">
        <v>81</v>
      </c>
      <c r="F309" s="1" t="s">
        <v>82</v>
      </c>
      <c r="G309" s="1">
        <v>1</v>
      </c>
    </row>
    <row r="310" spans="2:7">
      <c r="B310" s="64" t="s">
        <v>719</v>
      </c>
      <c r="D310" t="s">
        <v>720</v>
      </c>
      <c r="E310" t="s">
        <v>81</v>
      </c>
      <c r="F310" s="1" t="s">
        <v>82</v>
      </c>
      <c r="G310" s="1">
        <v>1</v>
      </c>
    </row>
    <row r="311" spans="2:7">
      <c r="B311" s="64" t="s">
        <v>721</v>
      </c>
      <c r="D311" t="s">
        <v>722</v>
      </c>
      <c r="E311" t="s">
        <v>81</v>
      </c>
      <c r="F311" s="1" t="s">
        <v>82</v>
      </c>
      <c r="G311" s="1">
        <v>1</v>
      </c>
    </row>
    <row r="312" spans="2:7">
      <c r="B312" s="64" t="s">
        <v>723</v>
      </c>
      <c r="D312" t="s">
        <v>724</v>
      </c>
      <c r="E312" t="s">
        <v>66</v>
      </c>
      <c r="F312" s="1" t="s">
        <v>67</v>
      </c>
      <c r="G312" s="1">
        <v>1</v>
      </c>
    </row>
    <row r="313" spans="2:7">
      <c r="B313" s="64" t="s">
        <v>725</v>
      </c>
      <c r="D313" t="s">
        <v>726</v>
      </c>
      <c r="E313" t="s">
        <v>81</v>
      </c>
      <c r="F313" s="1" t="s">
        <v>82</v>
      </c>
      <c r="G313" s="1">
        <v>1</v>
      </c>
    </row>
    <row r="314" spans="2:7">
      <c r="B314" s="64" t="s">
        <v>727</v>
      </c>
      <c r="D314" t="s">
        <v>728</v>
      </c>
      <c r="E314" t="s">
        <v>81</v>
      </c>
      <c r="F314" s="1" t="s">
        <v>82</v>
      </c>
      <c r="G314" s="1">
        <v>1</v>
      </c>
    </row>
    <row r="315" spans="2:7">
      <c r="B315" s="64" t="s">
        <v>729</v>
      </c>
      <c r="D315" t="s">
        <v>730</v>
      </c>
      <c r="E315" t="s">
        <v>81</v>
      </c>
      <c r="F315" s="1" t="s">
        <v>82</v>
      </c>
      <c r="G315" s="1">
        <v>1</v>
      </c>
    </row>
    <row r="316" spans="2:7">
      <c r="B316" s="64" t="s">
        <v>731</v>
      </c>
      <c r="D316" t="s">
        <v>732</v>
      </c>
      <c r="E316" t="s">
        <v>81</v>
      </c>
      <c r="F316" s="1" t="s">
        <v>82</v>
      </c>
      <c r="G316" s="1">
        <v>1</v>
      </c>
    </row>
    <row r="317" spans="2:7">
      <c r="B317" s="64" t="s">
        <v>733</v>
      </c>
      <c r="D317" t="s">
        <v>734</v>
      </c>
      <c r="E317" t="s">
        <v>735</v>
      </c>
      <c r="F317" s="1" t="s">
        <v>371</v>
      </c>
      <c r="G317" s="1">
        <v>1</v>
      </c>
    </row>
    <row r="318" spans="2:7">
      <c r="B318" s="64" t="s">
        <v>736</v>
      </c>
      <c r="D318" t="s">
        <v>737</v>
      </c>
      <c r="E318" t="s">
        <v>81</v>
      </c>
      <c r="F318" s="1" t="s">
        <v>82</v>
      </c>
      <c r="G318" s="1">
        <v>1</v>
      </c>
    </row>
    <row r="319" spans="2:7">
      <c r="B319" s="64" t="s">
        <v>738</v>
      </c>
      <c r="D319" t="s">
        <v>739</v>
      </c>
    </row>
    <row r="320" spans="2:7">
      <c r="B320" s="64" t="s">
        <v>740</v>
      </c>
      <c r="C320" s="7" t="s">
        <v>64</v>
      </c>
      <c r="D320" t="s">
        <v>741</v>
      </c>
      <c r="E320" t="s">
        <v>78</v>
      </c>
      <c r="F320" s="1" t="s">
        <v>67</v>
      </c>
      <c r="G320" s="1">
        <v>1</v>
      </c>
    </row>
    <row r="321" spans="2:7">
      <c r="B321" s="64" t="s">
        <v>742</v>
      </c>
      <c r="C321" s="7" t="s">
        <v>743</v>
      </c>
      <c r="D321" t="s">
        <v>744</v>
      </c>
      <c r="E321" t="s">
        <v>745</v>
      </c>
      <c r="F321" s="1" t="s">
        <v>67</v>
      </c>
      <c r="G321" s="1">
        <v>0</v>
      </c>
    </row>
    <row r="322" spans="2:7">
      <c r="B322" s="64" t="s">
        <v>746</v>
      </c>
      <c r="C322" s="7" t="s">
        <v>743</v>
      </c>
      <c r="D322" t="s">
        <v>747</v>
      </c>
      <c r="E322" t="s">
        <v>748</v>
      </c>
      <c r="F322" s="1" t="s">
        <v>67</v>
      </c>
      <c r="G322" s="1">
        <v>0</v>
      </c>
    </row>
    <row r="323" spans="2:7" ht="409.5">
      <c r="B323" s="64" t="s">
        <v>749</v>
      </c>
      <c r="C323" s="7" t="s">
        <v>750</v>
      </c>
      <c r="D323" t="s">
        <v>751</v>
      </c>
      <c r="E323" s="63" t="s">
        <v>752</v>
      </c>
      <c r="F323" s="1" t="s">
        <v>67</v>
      </c>
      <c r="G323" s="1">
        <v>0</v>
      </c>
    </row>
    <row r="324" spans="2:7" ht="409.5">
      <c r="B324" s="64" t="s">
        <v>753</v>
      </c>
      <c r="C324" s="7" t="s">
        <v>750</v>
      </c>
      <c r="D324" t="s">
        <v>754</v>
      </c>
      <c r="E324" s="63" t="s">
        <v>755</v>
      </c>
      <c r="F324" s="1" t="s">
        <v>67</v>
      </c>
      <c r="G324" s="1">
        <v>0</v>
      </c>
    </row>
    <row r="325" spans="2:7">
      <c r="B325" s="64" t="s">
        <v>756</v>
      </c>
      <c r="D325" t="s">
        <v>757</v>
      </c>
    </row>
    <row r="326" spans="2:7">
      <c r="B326" s="64" t="s">
        <v>758</v>
      </c>
      <c r="C326" s="7" t="s">
        <v>759</v>
      </c>
      <c r="D326" t="s">
        <v>760</v>
      </c>
    </row>
    <row r="327" spans="2:7">
      <c r="B327" s="64" t="s">
        <v>761</v>
      </c>
      <c r="D327" t="s">
        <v>762</v>
      </c>
      <c r="E327" t="s">
        <v>81</v>
      </c>
      <c r="F327" s="1" t="s">
        <v>82</v>
      </c>
      <c r="G327" s="1">
        <v>0</v>
      </c>
    </row>
    <row r="328" spans="2:7">
      <c r="B328" s="64" t="s">
        <v>763</v>
      </c>
      <c r="D328" t="s">
        <v>764</v>
      </c>
      <c r="E328" t="s">
        <v>81</v>
      </c>
      <c r="F328" s="1" t="s">
        <v>82</v>
      </c>
      <c r="G328" s="1">
        <v>0</v>
      </c>
    </row>
    <row r="329" spans="2:7">
      <c r="B329" s="64" t="s">
        <v>765</v>
      </c>
      <c r="D329" t="s">
        <v>764</v>
      </c>
      <c r="E329" t="s">
        <v>81</v>
      </c>
      <c r="F329" s="1" t="s">
        <v>82</v>
      </c>
      <c r="G329" s="1">
        <v>0</v>
      </c>
    </row>
    <row r="330" spans="2:7">
      <c r="B330" s="64" t="s">
        <v>766</v>
      </c>
      <c r="D330" t="s">
        <v>767</v>
      </c>
      <c r="E330" t="s">
        <v>81</v>
      </c>
      <c r="F330" s="1" t="s">
        <v>82</v>
      </c>
      <c r="G330" s="1">
        <v>0</v>
      </c>
    </row>
    <row r="331" spans="2:7">
      <c r="B331" s="64" t="s">
        <v>768</v>
      </c>
      <c r="D331" t="s">
        <v>769</v>
      </c>
      <c r="E331" t="s">
        <v>81</v>
      </c>
      <c r="F331" s="1" t="s">
        <v>82</v>
      </c>
      <c r="G331" s="1">
        <v>0</v>
      </c>
    </row>
    <row r="332" spans="2:7">
      <c r="B332" s="64" t="s">
        <v>770</v>
      </c>
      <c r="D332" t="s">
        <v>771</v>
      </c>
      <c r="E332" t="s">
        <v>81</v>
      </c>
      <c r="F332" s="1" t="s">
        <v>82</v>
      </c>
      <c r="G332" s="1">
        <v>0</v>
      </c>
    </row>
    <row r="333" spans="2:7">
      <c r="B333" s="64" t="s">
        <v>772</v>
      </c>
      <c r="D333" t="s">
        <v>773</v>
      </c>
      <c r="E333" t="s">
        <v>81</v>
      </c>
      <c r="F333" s="1" t="s">
        <v>82</v>
      </c>
      <c r="G333" s="1">
        <v>0</v>
      </c>
    </row>
    <row r="334" spans="2:7">
      <c r="B334" s="64" t="s">
        <v>774</v>
      </c>
      <c r="D334" t="s">
        <v>775</v>
      </c>
      <c r="E334" t="s">
        <v>81</v>
      </c>
      <c r="F334" s="1" t="s">
        <v>82</v>
      </c>
      <c r="G334" s="1">
        <v>0</v>
      </c>
    </row>
    <row r="335" spans="2:7">
      <c r="B335" s="64" t="s">
        <v>776</v>
      </c>
      <c r="D335" t="s">
        <v>777</v>
      </c>
      <c r="E335" t="s">
        <v>81</v>
      </c>
      <c r="F335" s="1" t="s">
        <v>82</v>
      </c>
      <c r="G335" s="1">
        <v>0</v>
      </c>
    </row>
    <row r="336" spans="2:7">
      <c r="B336" s="64" t="s">
        <v>778</v>
      </c>
      <c r="D336" t="s">
        <v>779</v>
      </c>
      <c r="E336" t="s">
        <v>81</v>
      </c>
      <c r="F336" s="1" t="s">
        <v>82</v>
      </c>
      <c r="G336" s="1">
        <v>0</v>
      </c>
    </row>
    <row r="337" spans="2:7">
      <c r="B337" s="64" t="s">
        <v>780</v>
      </c>
      <c r="D337" t="s">
        <v>781</v>
      </c>
      <c r="E337" t="s">
        <v>81</v>
      </c>
      <c r="F337" s="1" t="s">
        <v>82</v>
      </c>
      <c r="G337" s="1">
        <v>0</v>
      </c>
    </row>
    <row r="338" spans="2:7">
      <c r="B338" s="64" t="s">
        <v>782</v>
      </c>
      <c r="C338" s="7" t="s">
        <v>64</v>
      </c>
      <c r="D338" t="s">
        <v>783</v>
      </c>
    </row>
    <row r="339" spans="2:7">
      <c r="B339" s="64" t="s">
        <v>784</v>
      </c>
      <c r="D339" t="s">
        <v>785</v>
      </c>
      <c r="E339" t="s">
        <v>786</v>
      </c>
      <c r="F339" s="1" t="s">
        <v>230</v>
      </c>
      <c r="G339" s="1">
        <v>1</v>
      </c>
    </row>
    <row r="340" spans="2:7">
      <c r="B340" s="64" t="s">
        <v>787</v>
      </c>
      <c r="D340" t="s">
        <v>788</v>
      </c>
      <c r="E340" t="s">
        <v>786</v>
      </c>
      <c r="F340" s="1" t="s">
        <v>230</v>
      </c>
      <c r="G340" s="1">
        <v>1</v>
      </c>
    </row>
    <row r="341" spans="2:7">
      <c r="B341" s="64" t="s">
        <v>789</v>
      </c>
      <c r="D341" t="s">
        <v>790</v>
      </c>
      <c r="E341" t="s">
        <v>81</v>
      </c>
      <c r="F341" s="1" t="s">
        <v>791</v>
      </c>
      <c r="G341" s="1">
        <v>1</v>
      </c>
    </row>
    <row r="342" spans="2:7">
      <c r="B342" s="64" t="s">
        <v>792</v>
      </c>
      <c r="D342" t="s">
        <v>793</v>
      </c>
    </row>
    <row r="343" spans="2:7">
      <c r="B343" s="64" t="s">
        <v>794</v>
      </c>
      <c r="D343" t="s">
        <v>795</v>
      </c>
    </row>
    <row r="344" spans="2:7">
      <c r="B344" s="64" t="s">
        <v>796</v>
      </c>
      <c r="C344" s="7" t="s">
        <v>797</v>
      </c>
      <c r="D344" t="s">
        <v>798</v>
      </c>
      <c r="E344" t="s">
        <v>81</v>
      </c>
      <c r="F344" s="1" t="s">
        <v>82</v>
      </c>
      <c r="G344" s="1">
        <v>66</v>
      </c>
    </row>
    <row r="345" spans="2:7">
      <c r="B345" s="64" t="s">
        <v>799</v>
      </c>
      <c r="C345" s="7" t="s">
        <v>64</v>
      </c>
      <c r="D345" t="s">
        <v>800</v>
      </c>
      <c r="F345" s="1" t="s">
        <v>371</v>
      </c>
      <c r="G345" s="1">
        <v>0</v>
      </c>
    </row>
    <row r="346" spans="2:7">
      <c r="B346" s="64" t="s">
        <v>801</v>
      </c>
      <c r="C346" s="7" t="s">
        <v>797</v>
      </c>
      <c r="D346" t="s">
        <v>802</v>
      </c>
      <c r="E346" t="s">
        <v>803</v>
      </c>
      <c r="F346" s="1" t="s">
        <v>7</v>
      </c>
      <c r="G346" s="1">
        <v>24.381</v>
      </c>
    </row>
    <row r="347" spans="2:7">
      <c r="B347" s="64" t="s">
        <v>804</v>
      </c>
      <c r="C347" s="7" t="s">
        <v>797</v>
      </c>
      <c r="D347" t="s">
        <v>805</v>
      </c>
      <c r="E347" t="s">
        <v>443</v>
      </c>
      <c r="F347" s="1" t="s">
        <v>75</v>
      </c>
      <c r="G347" s="1">
        <v>256.71199999999999</v>
      </c>
    </row>
    <row r="348" spans="2:7">
      <c r="B348" s="64" t="s">
        <v>806</v>
      </c>
      <c r="C348" s="7" t="s">
        <v>807</v>
      </c>
      <c r="D348" t="s">
        <v>808</v>
      </c>
    </row>
    <row r="349" spans="2:7">
      <c r="B349" s="64" t="s">
        <v>809</v>
      </c>
      <c r="D349" t="s">
        <v>810</v>
      </c>
      <c r="E349" t="s">
        <v>81</v>
      </c>
      <c r="F349" s="1" t="s">
        <v>82</v>
      </c>
      <c r="G349" s="1">
        <v>0</v>
      </c>
    </row>
    <row r="350" spans="2:7">
      <c r="B350" s="64" t="s">
        <v>811</v>
      </c>
      <c r="D350" t="s">
        <v>812</v>
      </c>
      <c r="E350" t="s">
        <v>803</v>
      </c>
      <c r="F350" s="1" t="s">
        <v>7</v>
      </c>
      <c r="G350" s="1">
        <v>0</v>
      </c>
    </row>
    <row r="351" spans="2:7">
      <c r="B351" s="64" t="s">
        <v>813</v>
      </c>
      <c r="C351" s="7" t="s">
        <v>814</v>
      </c>
      <c r="D351" t="s">
        <v>815</v>
      </c>
    </row>
    <row r="352" spans="2:7">
      <c r="B352" s="64" t="s">
        <v>816</v>
      </c>
      <c r="D352" t="s">
        <v>817</v>
      </c>
      <c r="E352" t="s">
        <v>81</v>
      </c>
      <c r="F352" s="1" t="s">
        <v>82</v>
      </c>
      <c r="G352" s="1">
        <v>0</v>
      </c>
    </row>
    <row r="353" spans="2:7">
      <c r="B353" s="64" t="s">
        <v>818</v>
      </c>
      <c r="D353" t="s">
        <v>819</v>
      </c>
      <c r="E353" t="s">
        <v>803</v>
      </c>
      <c r="F353" s="1" t="s">
        <v>7</v>
      </c>
      <c r="G353" s="1">
        <v>0</v>
      </c>
    </row>
    <row r="354" spans="2:7">
      <c r="B354" s="64" t="s">
        <v>820</v>
      </c>
      <c r="C354" s="7" t="s">
        <v>814</v>
      </c>
      <c r="D354" t="s">
        <v>821</v>
      </c>
    </row>
    <row r="355" spans="2:7">
      <c r="B355" s="64" t="s">
        <v>822</v>
      </c>
      <c r="D355" t="s">
        <v>823</v>
      </c>
      <c r="E355" t="s">
        <v>824</v>
      </c>
      <c r="F355" s="1" t="s">
        <v>82</v>
      </c>
      <c r="G355" s="1">
        <v>0</v>
      </c>
    </row>
    <row r="356" spans="2:7">
      <c r="B356" s="64" t="s">
        <v>825</v>
      </c>
      <c r="D356" t="s">
        <v>826</v>
      </c>
    </row>
    <row r="357" spans="2:7">
      <c r="B357" s="64" t="s">
        <v>827</v>
      </c>
      <c r="C357" s="7" t="s">
        <v>828</v>
      </c>
      <c r="D357" t="s">
        <v>829</v>
      </c>
      <c r="E357" t="s">
        <v>81</v>
      </c>
      <c r="F357" s="1" t="s">
        <v>82</v>
      </c>
      <c r="G357" s="1">
        <v>0</v>
      </c>
    </row>
    <row r="358" spans="2:7">
      <c r="B358" s="64" t="s">
        <v>830</v>
      </c>
      <c r="C358" s="7" t="s">
        <v>64</v>
      </c>
      <c r="D358" t="s">
        <v>831</v>
      </c>
      <c r="E358" t="s">
        <v>81</v>
      </c>
      <c r="F358" s="1" t="s">
        <v>82</v>
      </c>
      <c r="G358" s="1">
        <v>1</v>
      </c>
    </row>
    <row r="359" spans="2:7">
      <c r="B359" s="64" t="s">
        <v>832</v>
      </c>
      <c r="C359" s="7" t="s">
        <v>833</v>
      </c>
      <c r="D359" t="s">
        <v>834</v>
      </c>
    </row>
    <row r="360" spans="2:7">
      <c r="B360" s="64" t="s">
        <v>835</v>
      </c>
      <c r="D360" t="s">
        <v>836</v>
      </c>
      <c r="E360" t="s">
        <v>81</v>
      </c>
      <c r="F360" s="1" t="s">
        <v>82</v>
      </c>
      <c r="G360" s="1">
        <v>0</v>
      </c>
    </row>
    <row r="361" spans="2:7">
      <c r="B361" s="64" t="s">
        <v>837</v>
      </c>
      <c r="D361" t="s">
        <v>838</v>
      </c>
    </row>
    <row r="362" spans="2:7">
      <c r="B362" s="64" t="s">
        <v>839</v>
      </c>
      <c r="C362" s="7" t="s">
        <v>64</v>
      </c>
      <c r="D362" t="s">
        <v>840</v>
      </c>
      <c r="E362" t="s">
        <v>841</v>
      </c>
      <c r="F362" s="1" t="s">
        <v>7</v>
      </c>
      <c r="G362" s="1">
        <v>1</v>
      </c>
    </row>
    <row r="363" spans="2:7">
      <c r="B363" s="64" t="s">
        <v>842</v>
      </c>
      <c r="D363" t="s">
        <v>843</v>
      </c>
    </row>
    <row r="364" spans="2:7">
      <c r="B364" s="64" t="s">
        <v>844</v>
      </c>
      <c r="C364" s="7" t="s">
        <v>845</v>
      </c>
      <c r="D364" t="s">
        <v>846</v>
      </c>
    </row>
    <row r="365" spans="2:7">
      <c r="B365" s="64" t="s">
        <v>847</v>
      </c>
      <c r="D365" t="s">
        <v>846</v>
      </c>
    </row>
    <row r="366" spans="2:7">
      <c r="B366" s="64" t="s">
        <v>848</v>
      </c>
      <c r="D366" t="s">
        <v>849</v>
      </c>
      <c r="E366" t="s">
        <v>841</v>
      </c>
      <c r="F366" s="1" t="s">
        <v>75</v>
      </c>
      <c r="G366" s="65">
        <v>6843.41</v>
      </c>
    </row>
    <row r="367" spans="2:7">
      <c r="B367" s="64" t="s">
        <v>850</v>
      </c>
      <c r="D367" t="s">
        <v>851</v>
      </c>
      <c r="E367" t="s">
        <v>625</v>
      </c>
      <c r="F367" s="1" t="s">
        <v>7</v>
      </c>
      <c r="G367" s="1">
        <v>513.29300000000001</v>
      </c>
    </row>
    <row r="368" spans="2:7">
      <c r="B368" s="64" t="s">
        <v>852</v>
      </c>
      <c r="D368" t="s">
        <v>102</v>
      </c>
      <c r="E368" t="s">
        <v>100</v>
      </c>
      <c r="F368" s="1" t="s">
        <v>7</v>
      </c>
      <c r="G368" s="1">
        <v>76.97</v>
      </c>
    </row>
    <row r="369" spans="2:7">
      <c r="B369" s="64" t="s">
        <v>853</v>
      </c>
      <c r="D369" t="s">
        <v>104</v>
      </c>
      <c r="E369" t="s">
        <v>100</v>
      </c>
      <c r="F369" s="1" t="s">
        <v>7</v>
      </c>
      <c r="G369" s="1">
        <v>76.97</v>
      </c>
    </row>
    <row r="370" spans="2:7">
      <c r="B370" s="64" t="s">
        <v>854</v>
      </c>
      <c r="D370" t="s">
        <v>106</v>
      </c>
      <c r="E370" t="s">
        <v>107</v>
      </c>
      <c r="F370" s="1" t="s">
        <v>75</v>
      </c>
      <c r="G370" s="1">
        <v>205.209</v>
      </c>
    </row>
    <row r="371" spans="2:7">
      <c r="B371" s="64" t="s">
        <v>855</v>
      </c>
      <c r="D371" t="s">
        <v>856</v>
      </c>
    </row>
    <row r="372" spans="2:7">
      <c r="B372" s="64" t="s">
        <v>857</v>
      </c>
      <c r="C372" s="7" t="s">
        <v>858</v>
      </c>
      <c r="D372" t="s">
        <v>859</v>
      </c>
    </row>
    <row r="373" spans="2:7">
      <c r="B373" s="64" t="s">
        <v>860</v>
      </c>
      <c r="D373" t="s">
        <v>861</v>
      </c>
      <c r="E373" t="s">
        <v>370</v>
      </c>
      <c r="F373" s="1" t="s">
        <v>371</v>
      </c>
      <c r="G373" s="1">
        <v>267.52499999999998</v>
      </c>
    </row>
    <row r="374" spans="2:7">
      <c r="B374" s="64" t="s">
        <v>862</v>
      </c>
      <c r="D374" t="s">
        <v>863</v>
      </c>
      <c r="E374" t="s">
        <v>864</v>
      </c>
      <c r="F374" s="1" t="s">
        <v>371</v>
      </c>
      <c r="G374" s="1">
        <v>83.156999999999996</v>
      </c>
    </row>
    <row r="375" spans="2:7">
      <c r="B375" s="64" t="s">
        <v>865</v>
      </c>
      <c r="D375" t="s">
        <v>866</v>
      </c>
      <c r="E375" t="s">
        <v>370</v>
      </c>
      <c r="F375" s="1" t="s">
        <v>371</v>
      </c>
      <c r="G375" s="1">
        <v>267.52499999999998</v>
      </c>
    </row>
    <row r="376" spans="2:7" ht="409.5">
      <c r="B376" s="64" t="s">
        <v>867</v>
      </c>
      <c r="D376" t="s">
        <v>868</v>
      </c>
      <c r="E376" s="63" t="s">
        <v>869</v>
      </c>
      <c r="F376" s="1" t="s">
        <v>67</v>
      </c>
      <c r="G376" s="1">
        <v>283.31</v>
      </c>
    </row>
    <row r="377" spans="2:7">
      <c r="B377" s="64" t="s">
        <v>870</v>
      </c>
      <c r="D377" t="s">
        <v>871</v>
      </c>
      <c r="E377" t="s">
        <v>872</v>
      </c>
      <c r="F377" s="1" t="s">
        <v>67</v>
      </c>
      <c r="G377" s="1">
        <v>513.43600000000004</v>
      </c>
    </row>
    <row r="378" spans="2:7">
      <c r="B378" s="64" t="s">
        <v>873</v>
      </c>
      <c r="D378" t="s">
        <v>874</v>
      </c>
      <c r="E378" t="s">
        <v>875</v>
      </c>
      <c r="F378" s="1" t="s">
        <v>67</v>
      </c>
      <c r="G378" s="1">
        <v>3.456</v>
      </c>
    </row>
    <row r="379" spans="2:7" ht="409.5">
      <c r="B379" s="64" t="s">
        <v>876</v>
      </c>
      <c r="D379" t="s">
        <v>877</v>
      </c>
      <c r="E379" s="63" t="s">
        <v>878</v>
      </c>
      <c r="F379" s="1" t="s">
        <v>371</v>
      </c>
      <c r="G379" s="1">
        <v>36.799999999999997</v>
      </c>
    </row>
    <row r="380" spans="2:7">
      <c r="B380" s="64" t="s">
        <v>879</v>
      </c>
      <c r="D380" t="s">
        <v>880</v>
      </c>
      <c r="E380" t="s">
        <v>881</v>
      </c>
      <c r="F380" s="1" t="s">
        <v>371</v>
      </c>
      <c r="G380" s="1">
        <v>151.84700000000001</v>
      </c>
    </row>
    <row r="381" spans="2:7">
      <c r="B381" s="64" t="s">
        <v>882</v>
      </c>
      <c r="D381" t="s">
        <v>883</v>
      </c>
      <c r="E381" t="s">
        <v>370</v>
      </c>
      <c r="F381" s="1" t="s">
        <v>371</v>
      </c>
      <c r="G381" s="1">
        <v>267.52499999999998</v>
      </c>
    </row>
    <row r="382" spans="2:7">
      <c r="B382" s="64" t="s">
        <v>884</v>
      </c>
      <c r="D382" t="s">
        <v>885</v>
      </c>
      <c r="E382" t="s">
        <v>886</v>
      </c>
      <c r="F382" s="1" t="s">
        <v>67</v>
      </c>
      <c r="G382" s="1">
        <v>800.202</v>
      </c>
    </row>
    <row r="383" spans="2:7">
      <c r="B383" s="64" t="s">
        <v>887</v>
      </c>
      <c r="C383" s="7" t="s">
        <v>888</v>
      </c>
      <c r="D383" t="s">
        <v>889</v>
      </c>
    </row>
    <row r="384" spans="2:7">
      <c r="B384" s="64" t="s">
        <v>890</v>
      </c>
      <c r="D384" t="s">
        <v>861</v>
      </c>
      <c r="E384" t="s">
        <v>370</v>
      </c>
      <c r="F384" s="1" t="s">
        <v>371</v>
      </c>
      <c r="G384" s="1">
        <v>0</v>
      </c>
    </row>
    <row r="385" spans="2:7">
      <c r="B385" s="64" t="s">
        <v>891</v>
      </c>
      <c r="D385" t="s">
        <v>892</v>
      </c>
      <c r="E385" t="s">
        <v>893</v>
      </c>
      <c r="F385" s="1" t="s">
        <v>371</v>
      </c>
      <c r="G385" s="1">
        <v>0</v>
      </c>
    </row>
    <row r="386" spans="2:7">
      <c r="B386" s="64" t="s">
        <v>894</v>
      </c>
      <c r="D386" t="s">
        <v>895</v>
      </c>
      <c r="E386" t="s">
        <v>370</v>
      </c>
      <c r="F386" s="1" t="s">
        <v>371</v>
      </c>
      <c r="G386" s="1">
        <v>0</v>
      </c>
    </row>
    <row r="387" spans="2:7">
      <c r="B387" s="64" t="s">
        <v>896</v>
      </c>
      <c r="D387" t="s">
        <v>897</v>
      </c>
      <c r="E387" t="s">
        <v>898</v>
      </c>
      <c r="F387" s="1" t="s">
        <v>67</v>
      </c>
      <c r="G387" s="1">
        <v>0</v>
      </c>
    </row>
    <row r="388" spans="2:7">
      <c r="B388" s="64" t="s">
        <v>899</v>
      </c>
      <c r="D388" t="s">
        <v>900</v>
      </c>
      <c r="E388" t="s">
        <v>872</v>
      </c>
      <c r="F388" s="1" t="s">
        <v>67</v>
      </c>
      <c r="G388" s="1">
        <v>0</v>
      </c>
    </row>
    <row r="389" spans="2:7">
      <c r="B389" s="64" t="s">
        <v>901</v>
      </c>
      <c r="D389" t="s">
        <v>902</v>
      </c>
      <c r="E389" t="s">
        <v>875</v>
      </c>
      <c r="F389" s="1" t="s">
        <v>67</v>
      </c>
      <c r="G389" s="1">
        <v>0</v>
      </c>
    </row>
    <row r="390" spans="2:7">
      <c r="B390" s="64" t="s">
        <v>903</v>
      </c>
      <c r="D390" t="s">
        <v>904</v>
      </c>
      <c r="E390" t="s">
        <v>905</v>
      </c>
      <c r="F390" s="1" t="s">
        <v>371</v>
      </c>
      <c r="G390" s="1">
        <v>0</v>
      </c>
    </row>
    <row r="391" spans="2:7">
      <c r="B391" s="64" t="s">
        <v>906</v>
      </c>
      <c r="D391" t="s">
        <v>907</v>
      </c>
      <c r="E391" t="s">
        <v>881</v>
      </c>
      <c r="F391" s="1" t="s">
        <v>371</v>
      </c>
      <c r="G391" s="1">
        <v>0</v>
      </c>
    </row>
    <row r="392" spans="2:7">
      <c r="B392" s="64" t="s">
        <v>908</v>
      </c>
      <c r="D392" t="s">
        <v>909</v>
      </c>
      <c r="E392" t="s">
        <v>370</v>
      </c>
      <c r="F392" s="1" t="s">
        <v>371</v>
      </c>
      <c r="G392" s="1">
        <v>0</v>
      </c>
    </row>
    <row r="393" spans="2:7">
      <c r="B393" s="64" t="s">
        <v>910</v>
      </c>
      <c r="D393" t="s">
        <v>911</v>
      </c>
      <c r="E393" t="s">
        <v>912</v>
      </c>
      <c r="F393" s="1" t="s">
        <v>67</v>
      </c>
      <c r="G393" s="1">
        <v>0</v>
      </c>
    </row>
    <row r="394" spans="2:7">
      <c r="B394" s="64" t="s">
        <v>913</v>
      </c>
      <c r="C394" s="7" t="s">
        <v>914</v>
      </c>
      <c r="D394" t="s">
        <v>915</v>
      </c>
    </row>
    <row r="395" spans="2:7">
      <c r="B395" s="64" t="s">
        <v>916</v>
      </c>
      <c r="D395" t="s">
        <v>861</v>
      </c>
      <c r="E395" t="s">
        <v>370</v>
      </c>
      <c r="F395" s="1" t="s">
        <v>371</v>
      </c>
      <c r="G395" s="1">
        <v>0</v>
      </c>
    </row>
    <row r="396" spans="2:7">
      <c r="B396" s="64" t="s">
        <v>917</v>
      </c>
      <c r="D396" t="s">
        <v>918</v>
      </c>
      <c r="E396" t="s">
        <v>919</v>
      </c>
      <c r="F396" s="1" t="s">
        <v>371</v>
      </c>
      <c r="G396" s="1">
        <v>0</v>
      </c>
    </row>
    <row r="397" spans="2:7">
      <c r="B397" s="64" t="s">
        <v>920</v>
      </c>
      <c r="D397" t="s">
        <v>921</v>
      </c>
      <c r="E397" t="s">
        <v>370</v>
      </c>
      <c r="F397" s="1" t="s">
        <v>371</v>
      </c>
      <c r="G397" s="1">
        <v>0</v>
      </c>
    </row>
    <row r="398" spans="2:7">
      <c r="B398" s="64" t="s">
        <v>922</v>
      </c>
      <c r="D398" t="s">
        <v>923</v>
      </c>
      <c r="E398" t="s">
        <v>898</v>
      </c>
      <c r="F398" s="1" t="s">
        <v>67</v>
      </c>
      <c r="G398" s="1">
        <v>0</v>
      </c>
    </row>
    <row r="399" spans="2:7">
      <c r="B399" s="64" t="s">
        <v>924</v>
      </c>
      <c r="D399" t="s">
        <v>925</v>
      </c>
      <c r="E399" t="s">
        <v>872</v>
      </c>
      <c r="F399" s="1" t="s">
        <v>67</v>
      </c>
      <c r="G399" s="1">
        <v>0</v>
      </c>
    </row>
    <row r="400" spans="2:7">
      <c r="B400" s="64" t="s">
        <v>926</v>
      </c>
      <c r="D400" t="s">
        <v>927</v>
      </c>
      <c r="E400" t="s">
        <v>875</v>
      </c>
      <c r="F400" s="1" t="s">
        <v>67</v>
      </c>
      <c r="G400" s="1">
        <v>0</v>
      </c>
    </row>
    <row r="401" spans="2:7" ht="409.5">
      <c r="B401" s="64" t="s">
        <v>928</v>
      </c>
      <c r="D401" t="s">
        <v>929</v>
      </c>
      <c r="E401" s="63" t="s">
        <v>930</v>
      </c>
      <c r="F401" s="1" t="s">
        <v>371</v>
      </c>
      <c r="G401" s="1">
        <v>0</v>
      </c>
    </row>
    <row r="402" spans="2:7">
      <c r="B402" s="64" t="s">
        <v>931</v>
      </c>
      <c r="D402" t="s">
        <v>932</v>
      </c>
      <c r="E402" t="s">
        <v>881</v>
      </c>
      <c r="F402" s="1" t="s">
        <v>371</v>
      </c>
      <c r="G402" s="1">
        <v>0</v>
      </c>
    </row>
    <row r="403" spans="2:7">
      <c r="B403" s="64" t="s">
        <v>933</v>
      </c>
      <c r="D403" t="s">
        <v>934</v>
      </c>
      <c r="E403" t="s">
        <v>370</v>
      </c>
      <c r="F403" s="1" t="s">
        <v>371</v>
      </c>
      <c r="G403" s="1">
        <v>0</v>
      </c>
    </row>
    <row r="404" spans="2:7">
      <c r="B404" s="64" t="s">
        <v>935</v>
      </c>
      <c r="D404" t="s">
        <v>936</v>
      </c>
      <c r="E404" t="s">
        <v>937</v>
      </c>
      <c r="F404" s="1" t="s">
        <v>67</v>
      </c>
      <c r="G404" s="1">
        <v>0</v>
      </c>
    </row>
    <row r="405" spans="2:7">
      <c r="B405" s="64" t="s">
        <v>938</v>
      </c>
      <c r="C405" s="7" t="s">
        <v>939</v>
      </c>
      <c r="D405" t="s">
        <v>940</v>
      </c>
    </row>
    <row r="406" spans="2:7">
      <c r="B406" s="64" t="s">
        <v>941</v>
      </c>
      <c r="D406" t="s">
        <v>861</v>
      </c>
      <c r="E406" t="s">
        <v>370</v>
      </c>
      <c r="F406" s="1" t="s">
        <v>371</v>
      </c>
      <c r="G406" s="1">
        <v>0</v>
      </c>
    </row>
    <row r="407" spans="2:7">
      <c r="B407" s="64" t="s">
        <v>942</v>
      </c>
      <c r="D407" t="s">
        <v>943</v>
      </c>
      <c r="E407" t="s">
        <v>944</v>
      </c>
      <c r="F407" s="1" t="s">
        <v>371</v>
      </c>
      <c r="G407" s="1">
        <v>0</v>
      </c>
    </row>
    <row r="408" spans="2:7">
      <c r="B408" s="64" t="s">
        <v>945</v>
      </c>
      <c r="D408" t="s">
        <v>946</v>
      </c>
      <c r="E408" t="s">
        <v>370</v>
      </c>
      <c r="F408" s="1" t="s">
        <v>371</v>
      </c>
      <c r="G408" s="1">
        <v>0</v>
      </c>
    </row>
    <row r="409" spans="2:7">
      <c r="B409" s="64" t="s">
        <v>947</v>
      </c>
      <c r="D409" t="s">
        <v>948</v>
      </c>
      <c r="E409" t="s">
        <v>898</v>
      </c>
      <c r="F409" s="1" t="s">
        <v>67</v>
      </c>
      <c r="G409" s="1">
        <v>0</v>
      </c>
    </row>
    <row r="410" spans="2:7">
      <c r="B410" s="64" t="s">
        <v>949</v>
      </c>
      <c r="D410" t="s">
        <v>950</v>
      </c>
      <c r="E410" t="s">
        <v>872</v>
      </c>
      <c r="F410" s="1" t="s">
        <v>67</v>
      </c>
      <c r="G410" s="1">
        <v>0</v>
      </c>
    </row>
    <row r="411" spans="2:7">
      <c r="B411" s="64" t="s">
        <v>951</v>
      </c>
      <c r="D411" t="s">
        <v>952</v>
      </c>
      <c r="E411" t="s">
        <v>875</v>
      </c>
      <c r="F411" s="1" t="s">
        <v>67</v>
      </c>
      <c r="G411" s="1">
        <v>0</v>
      </c>
    </row>
    <row r="412" spans="2:7" ht="409.5">
      <c r="B412" s="64" t="s">
        <v>953</v>
      </c>
      <c r="D412" t="s">
        <v>954</v>
      </c>
      <c r="E412" s="63" t="s">
        <v>930</v>
      </c>
      <c r="F412" s="1" t="s">
        <v>371</v>
      </c>
      <c r="G412" s="1">
        <v>0</v>
      </c>
    </row>
    <row r="413" spans="2:7">
      <c r="B413" s="64" t="s">
        <v>955</v>
      </c>
      <c r="D413" t="s">
        <v>956</v>
      </c>
      <c r="E413" t="s">
        <v>881</v>
      </c>
      <c r="F413" s="1" t="s">
        <v>371</v>
      </c>
      <c r="G413" s="1">
        <v>0</v>
      </c>
    </row>
    <row r="414" spans="2:7">
      <c r="B414" s="64" t="s">
        <v>957</v>
      </c>
      <c r="D414" t="s">
        <v>958</v>
      </c>
      <c r="E414" t="s">
        <v>370</v>
      </c>
      <c r="F414" s="1" t="s">
        <v>371</v>
      </c>
      <c r="G414" s="1">
        <v>0</v>
      </c>
    </row>
    <row r="415" spans="2:7">
      <c r="B415" s="64" t="s">
        <v>959</v>
      </c>
      <c r="D415" t="s">
        <v>960</v>
      </c>
      <c r="E415" t="s">
        <v>961</v>
      </c>
      <c r="F415" s="1" t="s">
        <v>67</v>
      </c>
      <c r="G415" s="1">
        <v>0</v>
      </c>
    </row>
    <row r="416" spans="2:7">
      <c r="B416" s="64" t="s">
        <v>962</v>
      </c>
      <c r="D416" t="s">
        <v>963</v>
      </c>
    </row>
    <row r="417" spans="2:7">
      <c r="B417" s="64" t="s">
        <v>964</v>
      </c>
      <c r="C417" s="7" t="s">
        <v>64</v>
      </c>
      <c r="D417" t="s">
        <v>965</v>
      </c>
      <c r="E417" t="s">
        <v>370</v>
      </c>
      <c r="F417" s="1" t="s">
        <v>371</v>
      </c>
      <c r="G417" s="1">
        <v>1</v>
      </c>
    </row>
    <row r="418" spans="2:7">
      <c r="B418" s="64" t="s">
        <v>966</v>
      </c>
      <c r="C418" s="7" t="s">
        <v>64</v>
      </c>
      <c r="D418" t="s">
        <v>967</v>
      </c>
      <c r="E418" t="s">
        <v>735</v>
      </c>
      <c r="F418" s="1" t="s">
        <v>371</v>
      </c>
      <c r="G418" s="1">
        <v>1</v>
      </c>
    </row>
    <row r="419" spans="2:7">
      <c r="B419" s="64" t="s">
        <v>968</v>
      </c>
      <c r="C419" s="7" t="s">
        <v>64</v>
      </c>
      <c r="D419" t="s">
        <v>969</v>
      </c>
      <c r="E419" t="s">
        <v>78</v>
      </c>
      <c r="F419" s="1" t="s">
        <v>67</v>
      </c>
      <c r="G419" s="1">
        <v>1</v>
      </c>
    </row>
    <row r="420" spans="2:7">
      <c r="B420" s="64" t="s">
        <v>970</v>
      </c>
      <c r="C420" s="7" t="s">
        <v>64</v>
      </c>
      <c r="D420" t="s">
        <v>971</v>
      </c>
      <c r="E420" t="s">
        <v>370</v>
      </c>
      <c r="F420" s="1" t="s">
        <v>371</v>
      </c>
      <c r="G420" s="1">
        <v>1</v>
      </c>
    </row>
    <row r="421" spans="2:7">
      <c r="B421" s="64" t="s">
        <v>972</v>
      </c>
      <c r="C421" s="7" t="s">
        <v>64</v>
      </c>
      <c r="D421" t="s">
        <v>973</v>
      </c>
      <c r="E421" t="s">
        <v>974</v>
      </c>
      <c r="F421" s="1" t="s">
        <v>371</v>
      </c>
      <c r="G421" s="1">
        <v>1</v>
      </c>
    </row>
    <row r="422" spans="2:7">
      <c r="B422" s="64" t="s">
        <v>975</v>
      </c>
      <c r="C422" s="7" t="s">
        <v>64</v>
      </c>
      <c r="D422" t="s">
        <v>976</v>
      </c>
      <c r="E422" t="s">
        <v>78</v>
      </c>
      <c r="F422" s="1" t="s">
        <v>67</v>
      </c>
      <c r="G422" s="1">
        <v>1</v>
      </c>
    </row>
    <row r="423" spans="2:7">
      <c r="B423" s="64" t="s">
        <v>977</v>
      </c>
      <c r="C423" s="7" t="s">
        <v>858</v>
      </c>
      <c r="D423" t="s">
        <v>978</v>
      </c>
      <c r="E423" t="s">
        <v>979</v>
      </c>
      <c r="F423" s="1" t="s">
        <v>82</v>
      </c>
      <c r="G423" s="1">
        <v>0</v>
      </c>
    </row>
    <row r="424" spans="2:7">
      <c r="B424" s="64" t="s">
        <v>980</v>
      </c>
      <c r="C424" s="7" t="s">
        <v>888</v>
      </c>
      <c r="D424" t="s">
        <v>978</v>
      </c>
      <c r="E424" t="s">
        <v>979</v>
      </c>
      <c r="F424" s="1" t="s">
        <v>82</v>
      </c>
      <c r="G424" s="1">
        <v>0</v>
      </c>
    </row>
    <row r="425" spans="2:7">
      <c r="B425" s="64" t="s">
        <v>981</v>
      </c>
      <c r="C425" s="7" t="s">
        <v>914</v>
      </c>
      <c r="D425" t="s">
        <v>978</v>
      </c>
      <c r="E425" t="s">
        <v>979</v>
      </c>
      <c r="F425" s="1" t="s">
        <v>82</v>
      </c>
      <c r="G425" s="1">
        <v>0</v>
      </c>
    </row>
    <row r="426" spans="2:7">
      <c r="B426" s="64" t="s">
        <v>982</v>
      </c>
      <c r="C426" s="7" t="s">
        <v>939</v>
      </c>
      <c r="D426" t="s">
        <v>978</v>
      </c>
      <c r="E426" t="s">
        <v>979</v>
      </c>
      <c r="F426" s="1" t="s">
        <v>82</v>
      </c>
      <c r="G426" s="1">
        <v>0</v>
      </c>
    </row>
    <row r="427" spans="2:7">
      <c r="B427" s="64" t="s">
        <v>983</v>
      </c>
      <c r="C427" s="7" t="s">
        <v>858</v>
      </c>
      <c r="D427" t="s">
        <v>984</v>
      </c>
      <c r="E427" t="s">
        <v>985</v>
      </c>
      <c r="F427" s="1" t="s">
        <v>82</v>
      </c>
      <c r="G427" s="1">
        <v>0</v>
      </c>
    </row>
    <row r="428" spans="2:7">
      <c r="B428" s="64" t="s">
        <v>986</v>
      </c>
      <c r="C428" s="7" t="s">
        <v>888</v>
      </c>
      <c r="D428" t="s">
        <v>984</v>
      </c>
      <c r="E428" t="s">
        <v>985</v>
      </c>
      <c r="F428" s="1" t="s">
        <v>82</v>
      </c>
      <c r="G428" s="1">
        <v>0</v>
      </c>
    </row>
    <row r="429" spans="2:7">
      <c r="B429" s="64" t="s">
        <v>987</v>
      </c>
      <c r="C429" s="7" t="s">
        <v>914</v>
      </c>
      <c r="D429" t="s">
        <v>984</v>
      </c>
      <c r="E429" t="s">
        <v>985</v>
      </c>
      <c r="F429" s="1" t="s">
        <v>82</v>
      </c>
      <c r="G429" s="1">
        <v>0</v>
      </c>
    </row>
    <row r="430" spans="2:7">
      <c r="B430" s="64" t="s">
        <v>988</v>
      </c>
      <c r="C430" s="7" t="s">
        <v>939</v>
      </c>
      <c r="D430" t="s">
        <v>984</v>
      </c>
      <c r="E430" t="s">
        <v>985</v>
      </c>
      <c r="F430" s="1" t="s">
        <v>82</v>
      </c>
      <c r="G430" s="1">
        <v>0</v>
      </c>
    </row>
    <row r="431" spans="2:7">
      <c r="B431" s="64" t="s">
        <v>989</v>
      </c>
      <c r="C431" s="7" t="s">
        <v>858</v>
      </c>
      <c r="D431" t="s">
        <v>990</v>
      </c>
      <c r="E431" t="s">
        <v>991</v>
      </c>
      <c r="F431" s="1" t="s">
        <v>82</v>
      </c>
      <c r="G431" s="1">
        <v>0</v>
      </c>
    </row>
    <row r="432" spans="2:7">
      <c r="B432" s="64" t="s">
        <v>992</v>
      </c>
      <c r="C432" s="7" t="s">
        <v>888</v>
      </c>
      <c r="D432" t="s">
        <v>990</v>
      </c>
      <c r="E432" t="s">
        <v>991</v>
      </c>
      <c r="F432" s="1" t="s">
        <v>82</v>
      </c>
      <c r="G432" s="1">
        <v>0</v>
      </c>
    </row>
    <row r="433" spans="2:7">
      <c r="B433" s="64" t="s">
        <v>993</v>
      </c>
      <c r="C433" s="7" t="s">
        <v>914</v>
      </c>
      <c r="D433" t="s">
        <v>990</v>
      </c>
      <c r="E433" t="s">
        <v>991</v>
      </c>
      <c r="F433" s="1" t="s">
        <v>82</v>
      </c>
      <c r="G433" s="1">
        <v>0</v>
      </c>
    </row>
    <row r="434" spans="2:7">
      <c r="B434" s="64" t="s">
        <v>994</v>
      </c>
      <c r="C434" s="7" t="s">
        <v>939</v>
      </c>
      <c r="D434" t="s">
        <v>990</v>
      </c>
      <c r="E434" t="s">
        <v>991</v>
      </c>
      <c r="F434" s="1" t="s">
        <v>82</v>
      </c>
      <c r="G434" s="1">
        <v>0</v>
      </c>
    </row>
    <row r="435" spans="2:7">
      <c r="B435" s="64" t="s">
        <v>995</v>
      </c>
      <c r="C435" s="7" t="s">
        <v>858</v>
      </c>
      <c r="D435" t="s">
        <v>996</v>
      </c>
      <c r="E435" t="s">
        <v>997</v>
      </c>
      <c r="F435" s="1" t="s">
        <v>82</v>
      </c>
      <c r="G435" s="1">
        <v>0</v>
      </c>
    </row>
    <row r="436" spans="2:7">
      <c r="B436" s="64" t="s">
        <v>998</v>
      </c>
      <c r="C436" s="7" t="s">
        <v>888</v>
      </c>
      <c r="D436" t="s">
        <v>996</v>
      </c>
      <c r="E436" t="s">
        <v>997</v>
      </c>
      <c r="F436" s="1" t="s">
        <v>82</v>
      </c>
      <c r="G436" s="1">
        <v>0</v>
      </c>
    </row>
    <row r="437" spans="2:7">
      <c r="B437" s="64" t="s">
        <v>999</v>
      </c>
      <c r="C437" s="7" t="s">
        <v>914</v>
      </c>
      <c r="D437" t="s">
        <v>996</v>
      </c>
      <c r="E437" t="s">
        <v>997</v>
      </c>
      <c r="F437" s="1" t="s">
        <v>82</v>
      </c>
      <c r="G437" s="1">
        <v>0</v>
      </c>
    </row>
    <row r="438" spans="2:7">
      <c r="B438" s="64" t="s">
        <v>1000</v>
      </c>
      <c r="C438" s="7" t="s">
        <v>939</v>
      </c>
      <c r="D438" t="s">
        <v>996</v>
      </c>
      <c r="E438" t="s">
        <v>997</v>
      </c>
      <c r="F438" s="1" t="s">
        <v>82</v>
      </c>
      <c r="G438" s="1">
        <v>0</v>
      </c>
    </row>
    <row r="439" spans="2:7">
      <c r="B439" s="64" t="s">
        <v>1001</v>
      </c>
      <c r="C439" s="7" t="s">
        <v>858</v>
      </c>
      <c r="D439" t="s">
        <v>1002</v>
      </c>
      <c r="E439" t="s">
        <v>1003</v>
      </c>
      <c r="F439" s="1" t="s">
        <v>82</v>
      </c>
      <c r="G439" s="1">
        <v>0</v>
      </c>
    </row>
    <row r="440" spans="2:7">
      <c r="B440" s="64" t="s">
        <v>1004</v>
      </c>
      <c r="C440" s="7" t="s">
        <v>888</v>
      </c>
      <c r="D440" t="s">
        <v>1002</v>
      </c>
      <c r="E440" t="s">
        <v>1003</v>
      </c>
      <c r="F440" s="1" t="s">
        <v>82</v>
      </c>
      <c r="G440" s="1">
        <v>0</v>
      </c>
    </row>
    <row r="441" spans="2:7">
      <c r="B441" s="64" t="s">
        <v>1005</v>
      </c>
      <c r="C441" s="7" t="s">
        <v>914</v>
      </c>
      <c r="D441" t="s">
        <v>1002</v>
      </c>
      <c r="E441" t="s">
        <v>1003</v>
      </c>
      <c r="F441" s="1" t="s">
        <v>82</v>
      </c>
      <c r="G441" s="1">
        <v>0</v>
      </c>
    </row>
    <row r="442" spans="2:7">
      <c r="B442" s="64" t="s">
        <v>1006</v>
      </c>
      <c r="C442" s="7" t="s">
        <v>939</v>
      </c>
      <c r="D442" t="s">
        <v>1002</v>
      </c>
      <c r="E442" t="s">
        <v>1003</v>
      </c>
      <c r="F442" s="1" t="s">
        <v>82</v>
      </c>
      <c r="G442" s="1">
        <v>0</v>
      </c>
    </row>
    <row r="443" spans="2:7">
      <c r="B443" s="64" t="s">
        <v>1007</v>
      </c>
      <c r="C443" s="7" t="s">
        <v>64</v>
      </c>
      <c r="D443" t="s">
        <v>1008</v>
      </c>
      <c r="E443" t="s">
        <v>81</v>
      </c>
      <c r="F443" s="1" t="s">
        <v>82</v>
      </c>
      <c r="G443" s="1">
        <v>1</v>
      </c>
    </row>
    <row r="444" spans="2:7">
      <c r="B444" s="64" t="s">
        <v>1009</v>
      </c>
      <c r="C444" s="7" t="s">
        <v>64</v>
      </c>
      <c r="D444" t="s">
        <v>1010</v>
      </c>
      <c r="E444" t="s">
        <v>81</v>
      </c>
      <c r="F444" s="1" t="s">
        <v>82</v>
      </c>
      <c r="G444" s="1">
        <v>1</v>
      </c>
    </row>
    <row r="445" spans="2:7">
      <c r="B445" s="64" t="s">
        <v>1011</v>
      </c>
      <c r="C445" s="7" t="s">
        <v>64</v>
      </c>
      <c r="D445" t="s">
        <v>1012</v>
      </c>
      <c r="E445" t="s">
        <v>81</v>
      </c>
      <c r="F445" s="1" t="s">
        <v>82</v>
      </c>
      <c r="G445" s="1">
        <v>1</v>
      </c>
    </row>
    <row r="446" spans="2:7">
      <c r="B446" s="64" t="s">
        <v>1013</v>
      </c>
      <c r="C446" s="7" t="s">
        <v>64</v>
      </c>
      <c r="D446" t="s">
        <v>1014</v>
      </c>
      <c r="E446" t="s">
        <v>81</v>
      </c>
      <c r="F446" s="1" t="s">
        <v>82</v>
      </c>
      <c r="G446" s="1">
        <v>1</v>
      </c>
    </row>
    <row r="447" spans="2:7">
      <c r="B447" s="64" t="s">
        <v>1015</v>
      </c>
      <c r="C447" s="7" t="s">
        <v>64</v>
      </c>
      <c r="D447" t="s">
        <v>1016</v>
      </c>
      <c r="E447" t="s">
        <v>81</v>
      </c>
      <c r="F447" s="1" t="s">
        <v>82</v>
      </c>
      <c r="G447" s="1">
        <v>1</v>
      </c>
    </row>
    <row r="448" spans="2:7">
      <c r="B448" s="64" t="s">
        <v>1017</v>
      </c>
      <c r="D448" t="s">
        <v>1018</v>
      </c>
    </row>
    <row r="449" spans="2:4">
      <c r="B449" s="64" t="s">
        <v>1019</v>
      </c>
      <c r="D449" t="s">
        <v>1020</v>
      </c>
    </row>
    <row r="450" spans="2:4">
      <c r="B450" s="64" t="s">
        <v>1021</v>
      </c>
      <c r="D450" t="s">
        <v>1022</v>
      </c>
    </row>
    <row r="451" spans="2:4">
      <c r="B451" s="64" t="s">
        <v>1023</v>
      </c>
      <c r="D451" t="s">
        <v>1024</v>
      </c>
    </row>
    <row r="452" spans="2:4">
      <c r="B452" s="64" t="s">
        <v>1025</v>
      </c>
      <c r="D452" t="s">
        <v>1026</v>
      </c>
    </row>
    <row r="453" spans="2:4">
      <c r="B453" s="64" t="s">
        <v>1027</v>
      </c>
      <c r="D453" t="s">
        <v>1028</v>
      </c>
    </row>
    <row r="454" spans="2:4">
      <c r="B454" s="64" t="s">
        <v>1029</v>
      </c>
      <c r="D454" t="s">
        <v>1030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92AF-9D94-4329-A52E-32B41339520F}">
  <dimension ref="B2:R48"/>
  <sheetViews>
    <sheetView topLeftCell="A16" workbookViewId="0">
      <selection activeCell="I65" sqref="I65"/>
    </sheetView>
  </sheetViews>
  <sheetFormatPr defaultColWidth="11.42578125" defaultRowHeight="15"/>
  <cols>
    <col min="1" max="1" width="5.5703125" customWidth="1"/>
  </cols>
  <sheetData>
    <row r="2" spans="2:18">
      <c r="B2" s="38" t="s">
        <v>1031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0" spans="2:18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48" spans="2:18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B533-B9CD-4F2A-BE3F-FDE2905CC5B0}">
  <dimension ref="A1:U30"/>
  <sheetViews>
    <sheetView topLeftCell="B1" workbookViewId="0">
      <selection activeCell="T24" sqref="T24"/>
    </sheetView>
  </sheetViews>
  <sheetFormatPr defaultColWidth="11.42578125" defaultRowHeight="15"/>
  <cols>
    <col min="1" max="1" width="22.42578125" bestFit="1" customWidth="1"/>
    <col min="2" max="2" width="17.85546875" style="66" customWidth="1"/>
    <col min="20" max="20" width="23.5703125" bestFit="1" customWidth="1"/>
  </cols>
  <sheetData>
    <row r="1" spans="1:1">
      <c r="A1" t="s">
        <v>1032</v>
      </c>
    </row>
    <row r="30" spans="21:21">
      <c r="U30" t="s">
        <v>1033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  <SharedWithUsers xmlns="ee5c2bfa-d980-4af0-bffe-6db21401234f">
      <UserInfo>
        <DisplayName>Brinskelle, Nora</DisplayName>
        <AccountId>41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7A80B-13C9-478C-B221-FF20DB73DBE2}"/>
</file>

<file path=customXml/itemProps2.xml><?xml version="1.0" encoding="utf-8"?>
<ds:datastoreItem xmlns:ds="http://schemas.openxmlformats.org/officeDocument/2006/customXml" ds:itemID="{A7B45292-DC5E-4B2A-AD3B-8A5EC59E77FF}"/>
</file>

<file path=customXml/itemProps3.xml><?xml version="1.0" encoding="utf-8"?>
<ds:datastoreItem xmlns:ds="http://schemas.openxmlformats.org/officeDocument/2006/customXml" ds:itemID="{EF1B7AEC-DA2F-4372-B599-A1EAC8543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Pacheco Pereda, Javier</dc:creator>
  <cp:keywords/>
  <dc:description/>
  <cp:lastModifiedBy>Brinskelle, Nora</cp:lastModifiedBy>
  <cp:revision/>
  <dcterms:created xsi:type="dcterms:W3CDTF">2022-08-08T13:58:20Z</dcterms:created>
  <dcterms:modified xsi:type="dcterms:W3CDTF">2022-08-10T13:37:53Z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  <property fmtid="{D5CDD505-2E9C-101B-9397-08002B2CF9AE}" pid="3" name="MediaServiceImageTags">
    <vt:lpwstr/>
  </property>
</Properties>
</file>