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Zhang\Projekte\Zechbau_16.01.2023\"/>
    </mc:Choice>
  </mc:AlternateContent>
  <xr:revisionPtr revIDLastSave="0" documentId="13_ncr:1_{A571B1E2-F8CC-479D-9088-0AEB9D365803}" xr6:coauthVersionLast="47" xr6:coauthVersionMax="47" xr10:uidLastSave="{00000000-0000-0000-0000-000000000000}"/>
  <bookViews>
    <workbookView xWindow="-120" yWindow="-120" windowWidth="38640" windowHeight="21240" xr2:uid="{B68E799D-0DFF-44A3-BE05-4A99450D4AC9}"/>
    <workbookView xWindow="38280" yWindow="2310" windowWidth="29040" windowHeight="15840" activeTab="1" xr2:uid="{CAA2B5CA-79F8-46B4-BE58-2A9569F4690B}"/>
  </bookViews>
  <sheets>
    <sheet name="Tabelle1" sheetId="1" r:id="rId1"/>
    <sheet name="aus Solibri" sheetId="6" r:id="rId2"/>
  </sheets>
  <definedNames>
    <definedName name="_xlnm._FilterDatabase" localSheetId="1" hidden="1">'aus Solibri'!$B$1:$B$1138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3" i="1" l="1"/>
  <c r="N193" i="1" s="1"/>
  <c r="K87" i="1"/>
  <c r="N1082" i="6"/>
  <c r="N1079" i="6"/>
  <c r="N1078" i="6"/>
  <c r="N1077" i="6"/>
  <c r="N1075" i="6"/>
  <c r="N1048" i="6"/>
  <c r="N1047" i="6"/>
  <c r="N1046" i="6"/>
  <c r="N1045" i="6"/>
  <c r="N1041" i="6"/>
  <c r="N1042" i="6"/>
  <c r="N1043" i="6"/>
  <c r="N1040" i="6"/>
  <c r="Q1038" i="6"/>
  <c r="Q1040" i="6"/>
  <c r="Q1041" i="6"/>
  <c r="Q1042" i="6"/>
  <c r="Q1043" i="6"/>
  <c r="Q1039" i="6"/>
  <c r="Q1036" i="6"/>
  <c r="Q1109" i="6"/>
  <c r="Q1110" i="6"/>
  <c r="Q1111" i="6"/>
  <c r="Q1112" i="6"/>
  <c r="Q1113" i="6"/>
  <c r="Q1114" i="6"/>
  <c r="Q1115" i="6"/>
  <c r="Q1116" i="6"/>
  <c r="Q1117" i="6"/>
  <c r="Q1118" i="6"/>
  <c r="Q1119" i="6"/>
  <c r="Q1120" i="6"/>
  <c r="Q1121" i="6"/>
  <c r="Q1122" i="6"/>
  <c r="Q1123" i="6"/>
  <c r="Q1124" i="6"/>
  <c r="Q1125" i="6"/>
  <c r="Q1126" i="6"/>
  <c r="Q1108" i="6"/>
  <c r="Q1046" i="6"/>
  <c r="Q1047" i="6"/>
  <c r="Q1048" i="6"/>
  <c r="Q1107" i="6" s="1"/>
  <c r="Q1049" i="6"/>
  <c r="Q1050" i="6"/>
  <c r="Q1051" i="6"/>
  <c r="Q1052" i="6"/>
  <c r="Q1053" i="6"/>
  <c r="Q1054" i="6"/>
  <c r="Q1055" i="6"/>
  <c r="Q1056" i="6"/>
  <c r="Q1057" i="6"/>
  <c r="Q1058" i="6"/>
  <c r="Q1059" i="6"/>
  <c r="Q1060" i="6"/>
  <c r="Q1061" i="6"/>
  <c r="Q1062" i="6"/>
  <c r="Q1063" i="6"/>
  <c r="Q1064" i="6"/>
  <c r="Q1065" i="6"/>
  <c r="Q1066" i="6"/>
  <c r="Q1067" i="6"/>
  <c r="Q1068" i="6"/>
  <c r="Q1069" i="6"/>
  <c r="Q1070" i="6"/>
  <c r="Q1071" i="6"/>
  <c r="Q1072" i="6"/>
  <c r="Q1073" i="6"/>
  <c r="Q1074" i="6"/>
  <c r="Q1075" i="6"/>
  <c r="Q1076" i="6"/>
  <c r="Q1077" i="6"/>
  <c r="Q1078" i="6"/>
  <c r="Q1079" i="6"/>
  <c r="Q1080" i="6"/>
  <c r="Q1081" i="6"/>
  <c r="Q1082" i="6"/>
  <c r="Q1083" i="6"/>
  <c r="Q1084" i="6"/>
  <c r="Q1085" i="6"/>
  <c r="Q1086" i="6"/>
  <c r="Q1087" i="6"/>
  <c r="Q1088" i="6"/>
  <c r="Q1089" i="6"/>
  <c r="Q1090" i="6"/>
  <c r="Q1091" i="6"/>
  <c r="Q1092" i="6"/>
  <c r="Q1093" i="6"/>
  <c r="Q1094" i="6"/>
  <c r="Q1095" i="6"/>
  <c r="Q1096" i="6"/>
  <c r="Q1097" i="6"/>
  <c r="Q1098" i="6"/>
  <c r="Q1099" i="6"/>
  <c r="Q1100" i="6"/>
  <c r="Q1101" i="6"/>
  <c r="Q1102" i="6"/>
  <c r="Q1103" i="6"/>
  <c r="Q1104" i="6"/>
  <c r="Q1105" i="6"/>
  <c r="Q1106" i="6"/>
  <c r="Q1045" i="6"/>
  <c r="Q710" i="6"/>
  <c r="Q711" i="6"/>
  <c r="Q712" i="6"/>
  <c r="Q713" i="6"/>
  <c r="Q714" i="6"/>
  <c r="Q715" i="6"/>
  <c r="Q716" i="6"/>
  <c r="Q717" i="6"/>
  <c r="Q718" i="6"/>
  <c r="Q719" i="6"/>
  <c r="Q720" i="6"/>
  <c r="Q721" i="6"/>
  <c r="Q722" i="6"/>
  <c r="Q723" i="6"/>
  <c r="Q724" i="6"/>
  <c r="Q725" i="6"/>
  <c r="Q726" i="6"/>
  <c r="Q727" i="6"/>
  <c r="Q728" i="6"/>
  <c r="Q729" i="6"/>
  <c r="Q730" i="6"/>
  <c r="Q731" i="6"/>
  <c r="Q732" i="6"/>
  <c r="Q733" i="6"/>
  <c r="Q734" i="6"/>
  <c r="Q735" i="6"/>
  <c r="Q736" i="6"/>
  <c r="Q737" i="6"/>
  <c r="Q738" i="6"/>
  <c r="Q739" i="6"/>
  <c r="Q740" i="6"/>
  <c r="Q741" i="6"/>
  <c r="Q742" i="6"/>
  <c r="Q743" i="6"/>
  <c r="Q744" i="6"/>
  <c r="Q745" i="6"/>
  <c r="Q746" i="6"/>
  <c r="Q747" i="6"/>
  <c r="Q748" i="6"/>
  <c r="Q749" i="6"/>
  <c r="Q750" i="6"/>
  <c r="Q751" i="6"/>
  <c r="Q752" i="6"/>
  <c r="Q753" i="6"/>
  <c r="Q754" i="6"/>
  <c r="Q755" i="6"/>
  <c r="Q756" i="6"/>
  <c r="Q757" i="6"/>
  <c r="Q758" i="6"/>
  <c r="Q759" i="6"/>
  <c r="Q760" i="6"/>
  <c r="Q761" i="6"/>
  <c r="Q762" i="6"/>
  <c r="Q763" i="6"/>
  <c r="Q764" i="6"/>
  <c r="Q765" i="6"/>
  <c r="Q766" i="6"/>
  <c r="Q767" i="6"/>
  <c r="Q768" i="6"/>
  <c r="Q769" i="6"/>
  <c r="Q770" i="6"/>
  <c r="Q771" i="6"/>
  <c r="Q772" i="6"/>
  <c r="Q773" i="6"/>
  <c r="Q774" i="6"/>
  <c r="Q775" i="6"/>
  <c r="Q776" i="6"/>
  <c r="Q777" i="6"/>
  <c r="Q778" i="6"/>
  <c r="Q779" i="6"/>
  <c r="Q780" i="6"/>
  <c r="Q781" i="6"/>
  <c r="Q782" i="6"/>
  <c r="Q783" i="6"/>
  <c r="Q784" i="6"/>
  <c r="Q785" i="6"/>
  <c r="Q786" i="6"/>
  <c r="Q787" i="6"/>
  <c r="Q788" i="6"/>
  <c r="Q789" i="6"/>
  <c r="Q790" i="6"/>
  <c r="Q791" i="6"/>
  <c r="Q792" i="6"/>
  <c r="Q793" i="6"/>
  <c r="Q794" i="6"/>
  <c r="Q795" i="6"/>
  <c r="Q796" i="6"/>
  <c r="Q797" i="6"/>
  <c r="Q798" i="6"/>
  <c r="Q799" i="6"/>
  <c r="Q800" i="6"/>
  <c r="Q801" i="6"/>
  <c r="Q802" i="6"/>
  <c r="Q803" i="6"/>
  <c r="Q804" i="6"/>
  <c r="Q805" i="6"/>
  <c r="Q806" i="6"/>
  <c r="Q807" i="6"/>
  <c r="Q808" i="6"/>
  <c r="Q809" i="6"/>
  <c r="Q810" i="6"/>
  <c r="Q811" i="6"/>
  <c r="Q812" i="6"/>
  <c r="Q813" i="6"/>
  <c r="Q814" i="6"/>
  <c r="Q815" i="6"/>
  <c r="Q816" i="6"/>
  <c r="Q817" i="6"/>
  <c r="Q818" i="6"/>
  <c r="Q819" i="6"/>
  <c r="Q820" i="6"/>
  <c r="Q821" i="6"/>
  <c r="Q822" i="6"/>
  <c r="Q823" i="6"/>
  <c r="Q824" i="6"/>
  <c r="Q825" i="6"/>
  <c r="Q826" i="6"/>
  <c r="Q827" i="6"/>
  <c r="Q828" i="6"/>
  <c r="Q829" i="6"/>
  <c r="Q830" i="6"/>
  <c r="Q831" i="6"/>
  <c r="Q832" i="6"/>
  <c r="Q833" i="6"/>
  <c r="Q834" i="6"/>
  <c r="Q835" i="6"/>
  <c r="Q836" i="6"/>
  <c r="Q837" i="6"/>
  <c r="Q838" i="6"/>
  <c r="Q839" i="6"/>
  <c r="Q840" i="6"/>
  <c r="Q841" i="6"/>
  <c r="Q842" i="6"/>
  <c r="Q843" i="6"/>
  <c r="Q844" i="6"/>
  <c r="Q845" i="6"/>
  <c r="Q846" i="6"/>
  <c r="Q847" i="6"/>
  <c r="Q849" i="6"/>
  <c r="Q850" i="6"/>
  <c r="Q851" i="6"/>
  <c r="Q852" i="6"/>
  <c r="Q853" i="6"/>
  <c r="Q854" i="6"/>
  <c r="Q855" i="6"/>
  <c r="Q856" i="6"/>
  <c r="Q857" i="6"/>
  <c r="Q858" i="6"/>
  <c r="Q859" i="6"/>
  <c r="Q860" i="6"/>
  <c r="Q861" i="6"/>
  <c r="Q862" i="6"/>
  <c r="Q863" i="6"/>
  <c r="Q864" i="6"/>
  <c r="Q865" i="6"/>
  <c r="Q866" i="6"/>
  <c r="Q867" i="6"/>
  <c r="Q868" i="6"/>
  <c r="Q869" i="6"/>
  <c r="Q870" i="6"/>
  <c r="Q871" i="6"/>
  <c r="Q872" i="6"/>
  <c r="Q873" i="6"/>
  <c r="Q874" i="6"/>
  <c r="Q875" i="6"/>
  <c r="Q876" i="6"/>
  <c r="Q877" i="6"/>
  <c r="Q878" i="6"/>
  <c r="Q879" i="6"/>
  <c r="Q880" i="6"/>
  <c r="Q881" i="6"/>
  <c r="Q882" i="6"/>
  <c r="Q883" i="6"/>
  <c r="Q884" i="6"/>
  <c r="Q885" i="6"/>
  <c r="Q886" i="6"/>
  <c r="Q887" i="6"/>
  <c r="Q888" i="6"/>
  <c r="Q889" i="6"/>
  <c r="Q890" i="6"/>
  <c r="Q891" i="6"/>
  <c r="Q892" i="6"/>
  <c r="Q893" i="6"/>
  <c r="Q894" i="6"/>
  <c r="Q895" i="6"/>
  <c r="Q896" i="6"/>
  <c r="Q897" i="6"/>
  <c r="Q898" i="6"/>
  <c r="Q899" i="6"/>
  <c r="Q900" i="6"/>
  <c r="Q901" i="6"/>
  <c r="Q902" i="6"/>
  <c r="R906" i="6" s="1"/>
  <c r="K62" i="1" s="1"/>
  <c r="N62" i="1" s="1"/>
  <c r="Q903" i="6"/>
  <c r="Q904" i="6"/>
  <c r="Q905" i="6"/>
  <c r="Q906" i="6"/>
  <c r="K76" i="1"/>
  <c r="N76" i="1" s="1"/>
  <c r="Q365" i="6"/>
  <c r="Q348" i="6"/>
  <c r="Q326" i="6"/>
  <c r="Q327" i="6"/>
  <c r="Q328" i="6"/>
  <c r="Q329" i="6"/>
  <c r="Q330" i="6"/>
  <c r="Q331" i="6"/>
  <c r="Q332" i="6"/>
  <c r="Q333" i="6"/>
  <c r="Q334" i="6"/>
  <c r="Q335" i="6"/>
  <c r="Q336" i="6"/>
  <c r="Q337" i="6"/>
  <c r="Q338" i="6"/>
  <c r="Q339" i="6"/>
  <c r="Q340" i="6"/>
  <c r="Q341" i="6"/>
  <c r="Q342" i="6"/>
  <c r="Q343" i="6"/>
  <c r="Q344" i="6"/>
  <c r="Q345" i="6"/>
  <c r="Q346" i="6"/>
  <c r="Q347" i="6"/>
  <c r="Q325" i="6"/>
  <c r="Q350" i="6"/>
  <c r="Q351" i="6"/>
  <c r="Q352" i="6"/>
  <c r="Q353" i="6"/>
  <c r="Q354" i="6"/>
  <c r="Q355" i="6"/>
  <c r="Q356" i="6"/>
  <c r="Q357" i="6"/>
  <c r="Q358" i="6"/>
  <c r="Q359" i="6"/>
  <c r="Q360" i="6"/>
  <c r="Q361" i="6"/>
  <c r="Q362" i="6"/>
  <c r="Q363" i="6"/>
  <c r="Q364" i="6"/>
  <c r="Q349" i="6"/>
  <c r="K72" i="1"/>
  <c r="N72" i="1" s="1"/>
  <c r="D365" i="6"/>
  <c r="K89" i="1"/>
  <c r="N89" i="1" s="1"/>
  <c r="Q1136" i="6"/>
  <c r="Q1129" i="6"/>
  <c r="Q1130" i="6"/>
  <c r="Q1131" i="6"/>
  <c r="Q1132" i="6"/>
  <c r="Q1133" i="6"/>
  <c r="Q1134" i="6"/>
  <c r="Q1135" i="6"/>
  <c r="Q1128" i="6"/>
  <c r="D1044" i="6"/>
  <c r="D1107" i="6"/>
  <c r="Q1037" i="6"/>
  <c r="Q1018" i="6"/>
  <c r="Q1019" i="6"/>
  <c r="Q1020" i="6"/>
  <c r="Q1021" i="6"/>
  <c r="Q1022" i="6"/>
  <c r="Q1023" i="6"/>
  <c r="Q1024" i="6"/>
  <c r="Q1025" i="6"/>
  <c r="Q1026" i="6"/>
  <c r="Q1027" i="6"/>
  <c r="Q1028" i="6"/>
  <c r="Q1029" i="6"/>
  <c r="Q1030" i="6"/>
  <c r="Q1031" i="6"/>
  <c r="Q1032" i="6"/>
  <c r="Q1033" i="6"/>
  <c r="Q1034" i="6"/>
  <c r="Q1035" i="6"/>
  <c r="Q1017" i="6"/>
  <c r="K9" i="1"/>
  <c r="K10" i="1"/>
  <c r="K84" i="1"/>
  <c r="N84" i="1" s="1"/>
  <c r="K85" i="1"/>
  <c r="N85" i="1" s="1"/>
  <c r="K86" i="1"/>
  <c r="N86" i="1" s="1"/>
  <c r="N1136" i="6"/>
  <c r="N1127" i="6"/>
  <c r="N1037" i="6"/>
  <c r="Q324" i="6"/>
  <c r="Q318" i="6"/>
  <c r="K71" i="1"/>
  <c r="N71" i="1" s="1"/>
  <c r="K70" i="1"/>
  <c r="K176" i="1" s="1"/>
  <c r="N176" i="1" s="1"/>
  <c r="N365" i="6"/>
  <c r="N348" i="6"/>
  <c r="K68" i="1"/>
  <c r="N68" i="1" s="1"/>
  <c r="K67" i="1"/>
  <c r="N67" i="1" s="1"/>
  <c r="R1002" i="6"/>
  <c r="S950" i="6"/>
  <c r="S949" i="6"/>
  <c r="S948" i="6"/>
  <c r="Q948" i="6" s="1"/>
  <c r="S947" i="6"/>
  <c r="S946" i="6"/>
  <c r="S945" i="6"/>
  <c r="S944" i="6"/>
  <c r="S943" i="6"/>
  <c r="S942" i="6"/>
  <c r="S941" i="6"/>
  <c r="S940" i="6"/>
  <c r="S939" i="6"/>
  <c r="Q939" i="6" s="1"/>
  <c r="S938" i="6"/>
  <c r="S937" i="6"/>
  <c r="S936" i="6"/>
  <c r="Q936" i="6" s="1"/>
  <c r="S935" i="6"/>
  <c r="Q935" i="6" s="1"/>
  <c r="S934" i="6"/>
  <c r="S933" i="6"/>
  <c r="S932" i="6"/>
  <c r="S931" i="6"/>
  <c r="S930" i="6"/>
  <c r="S929" i="6"/>
  <c r="S928" i="6"/>
  <c r="S927" i="6"/>
  <c r="Q927" i="6" s="1"/>
  <c r="S926" i="6"/>
  <c r="S925" i="6"/>
  <c r="S924" i="6"/>
  <c r="Q924" i="6" s="1"/>
  <c r="S923" i="6"/>
  <c r="Q923" i="6" s="1"/>
  <c r="S922" i="6"/>
  <c r="S921" i="6"/>
  <c r="S920" i="6"/>
  <c r="S919" i="6"/>
  <c r="S918" i="6"/>
  <c r="S917" i="6"/>
  <c r="S916" i="6"/>
  <c r="S915" i="6"/>
  <c r="Q915" i="6" s="1"/>
  <c r="S914" i="6"/>
  <c r="S913" i="6"/>
  <c r="S912" i="6"/>
  <c r="Q912" i="6" s="1"/>
  <c r="S911" i="6"/>
  <c r="Q911" i="6" s="1"/>
  <c r="S910" i="6"/>
  <c r="S909" i="6"/>
  <c r="S908" i="6"/>
  <c r="S907" i="6"/>
  <c r="Q907" i="6" s="1"/>
  <c r="S953" i="6"/>
  <c r="S954" i="6"/>
  <c r="Q954" i="6" s="1"/>
  <c r="S955" i="6"/>
  <c r="S956" i="6"/>
  <c r="Q956" i="6" s="1"/>
  <c r="S957" i="6"/>
  <c r="Q957" i="6" s="1"/>
  <c r="S958" i="6"/>
  <c r="S959" i="6"/>
  <c r="Q959" i="6" s="1"/>
  <c r="S960" i="6"/>
  <c r="S961" i="6"/>
  <c r="Q961" i="6" s="1"/>
  <c r="S962" i="6"/>
  <c r="S963" i="6"/>
  <c r="S964" i="6"/>
  <c r="S965" i="6"/>
  <c r="S966" i="6"/>
  <c r="Q966" i="6" s="1"/>
  <c r="S967" i="6"/>
  <c r="S968" i="6"/>
  <c r="Q968" i="6" s="1"/>
  <c r="S969" i="6"/>
  <c r="Q969" i="6" s="1"/>
  <c r="S970" i="6"/>
  <c r="S971" i="6"/>
  <c r="Q971" i="6" s="1"/>
  <c r="S972" i="6"/>
  <c r="S973" i="6"/>
  <c r="S974" i="6"/>
  <c r="S975" i="6"/>
  <c r="S976" i="6"/>
  <c r="S977" i="6"/>
  <c r="S978" i="6"/>
  <c r="Q978" i="6" s="1"/>
  <c r="S979" i="6"/>
  <c r="S980" i="6"/>
  <c r="Q980" i="6" s="1"/>
  <c r="S981" i="6"/>
  <c r="Q981" i="6" s="1"/>
  <c r="S982" i="6"/>
  <c r="S983" i="6"/>
  <c r="Q983" i="6" s="1"/>
  <c r="S984" i="6"/>
  <c r="S985" i="6"/>
  <c r="S986" i="6"/>
  <c r="S987" i="6"/>
  <c r="S988" i="6"/>
  <c r="Q988" i="6" s="1"/>
  <c r="S989" i="6"/>
  <c r="S952" i="6"/>
  <c r="S990" i="6"/>
  <c r="S991" i="6"/>
  <c r="S1000" i="6"/>
  <c r="S999" i="6"/>
  <c r="Q999" i="6" s="1"/>
  <c r="S998" i="6"/>
  <c r="S997" i="6"/>
  <c r="Q997" i="6" s="1"/>
  <c r="S996" i="6"/>
  <c r="Q996" i="6" s="1"/>
  <c r="S995" i="6"/>
  <c r="S994" i="6"/>
  <c r="Q994" i="6" s="1"/>
  <c r="S993" i="6"/>
  <c r="S992" i="6"/>
  <c r="Q991" i="6"/>
  <c r="S1001" i="6"/>
  <c r="Q985" i="6"/>
  <c r="Q953" i="6"/>
  <c r="Q955" i="6"/>
  <c r="Q958" i="6"/>
  <c r="Q960" i="6"/>
  <c r="Q962" i="6"/>
  <c r="Q963" i="6"/>
  <c r="Q964" i="6"/>
  <c r="Q965" i="6"/>
  <c r="Q967" i="6"/>
  <c r="Q970" i="6"/>
  <c r="Q972" i="6"/>
  <c r="Q973" i="6"/>
  <c r="Q974" i="6"/>
  <c r="Q975" i="6"/>
  <c r="Q976" i="6"/>
  <c r="Q977" i="6"/>
  <c r="Q979" i="6"/>
  <c r="Q982" i="6"/>
  <c r="Q984" i="6"/>
  <c r="Q986" i="6"/>
  <c r="Q987" i="6"/>
  <c r="Q989" i="6"/>
  <c r="Q990" i="6"/>
  <c r="Q992" i="6"/>
  <c r="Q993" i="6"/>
  <c r="Q995" i="6"/>
  <c r="Q998" i="6"/>
  <c r="Q1000" i="6"/>
  <c r="Q1001" i="6"/>
  <c r="Q952" i="6"/>
  <c r="Q908" i="6"/>
  <c r="Q909" i="6"/>
  <c r="Q910" i="6"/>
  <c r="Q913" i="6"/>
  <c r="Q914" i="6"/>
  <c r="Q916" i="6"/>
  <c r="Q917" i="6"/>
  <c r="Q918" i="6"/>
  <c r="Q919" i="6"/>
  <c r="Q920" i="6"/>
  <c r="Q921" i="6"/>
  <c r="Q922" i="6"/>
  <c r="Q925" i="6"/>
  <c r="Q926" i="6"/>
  <c r="Q928" i="6"/>
  <c r="Q929" i="6"/>
  <c r="Q930" i="6"/>
  <c r="Q931" i="6"/>
  <c r="Q932" i="6"/>
  <c r="Q933" i="6"/>
  <c r="Q934" i="6"/>
  <c r="Q937" i="6"/>
  <c r="Q938" i="6"/>
  <c r="Q940" i="6"/>
  <c r="Q941" i="6"/>
  <c r="Q942" i="6"/>
  <c r="Q943" i="6"/>
  <c r="Q944" i="6"/>
  <c r="Q945" i="6"/>
  <c r="Q946" i="6"/>
  <c r="Q947" i="6"/>
  <c r="Q949" i="6"/>
  <c r="Q950" i="6"/>
  <c r="R1000" i="6"/>
  <c r="R1001" i="6"/>
  <c r="R989" i="6"/>
  <c r="R990" i="6"/>
  <c r="R991" i="6"/>
  <c r="R992" i="6"/>
  <c r="R993" i="6"/>
  <c r="R994" i="6"/>
  <c r="R995" i="6"/>
  <c r="R996" i="6"/>
  <c r="R997" i="6"/>
  <c r="R998" i="6"/>
  <c r="R999" i="6"/>
  <c r="R711" i="6"/>
  <c r="R712" i="6"/>
  <c r="R713" i="6"/>
  <c r="R714" i="6"/>
  <c r="R715" i="6"/>
  <c r="R716" i="6"/>
  <c r="R717" i="6"/>
  <c r="R718" i="6"/>
  <c r="R719" i="6"/>
  <c r="R720" i="6"/>
  <c r="R721" i="6"/>
  <c r="R722" i="6"/>
  <c r="R723" i="6"/>
  <c r="R724" i="6"/>
  <c r="R725" i="6"/>
  <c r="R726" i="6"/>
  <c r="R727" i="6"/>
  <c r="R728" i="6"/>
  <c r="R729" i="6"/>
  <c r="R730" i="6"/>
  <c r="R731" i="6"/>
  <c r="R732" i="6"/>
  <c r="R733" i="6"/>
  <c r="R734" i="6"/>
  <c r="R735" i="6"/>
  <c r="R736" i="6"/>
  <c r="R737" i="6"/>
  <c r="R738" i="6"/>
  <c r="R739" i="6"/>
  <c r="R740" i="6"/>
  <c r="R741" i="6"/>
  <c r="R742" i="6"/>
  <c r="R743" i="6"/>
  <c r="R744" i="6"/>
  <c r="R745" i="6"/>
  <c r="R746" i="6"/>
  <c r="R747" i="6"/>
  <c r="R748" i="6"/>
  <c r="R749" i="6"/>
  <c r="R750" i="6"/>
  <c r="R751" i="6"/>
  <c r="R752" i="6"/>
  <c r="R753" i="6"/>
  <c r="R754" i="6"/>
  <c r="R755" i="6"/>
  <c r="R756" i="6"/>
  <c r="R757" i="6"/>
  <c r="R758" i="6"/>
  <c r="R759" i="6"/>
  <c r="R760" i="6"/>
  <c r="R761" i="6"/>
  <c r="R762" i="6"/>
  <c r="R763" i="6"/>
  <c r="R764" i="6"/>
  <c r="R765" i="6"/>
  <c r="R766" i="6"/>
  <c r="R767" i="6"/>
  <c r="R768" i="6"/>
  <c r="R769" i="6"/>
  <c r="R770" i="6"/>
  <c r="R771" i="6"/>
  <c r="R772" i="6"/>
  <c r="R773" i="6"/>
  <c r="R774" i="6"/>
  <c r="R775" i="6"/>
  <c r="R776" i="6"/>
  <c r="R777" i="6"/>
  <c r="R778" i="6"/>
  <c r="R779" i="6"/>
  <c r="R780" i="6"/>
  <c r="R781" i="6"/>
  <c r="R782" i="6"/>
  <c r="R783" i="6"/>
  <c r="R784" i="6"/>
  <c r="R785" i="6"/>
  <c r="R786" i="6"/>
  <c r="R787" i="6"/>
  <c r="R788" i="6"/>
  <c r="R789" i="6"/>
  <c r="R790" i="6"/>
  <c r="R791" i="6"/>
  <c r="R792" i="6"/>
  <c r="R793" i="6"/>
  <c r="R794" i="6"/>
  <c r="R795" i="6"/>
  <c r="R796" i="6"/>
  <c r="R797" i="6"/>
  <c r="R798" i="6"/>
  <c r="R799" i="6"/>
  <c r="R800" i="6"/>
  <c r="R801" i="6"/>
  <c r="R802" i="6"/>
  <c r="R803" i="6"/>
  <c r="R804" i="6"/>
  <c r="R805" i="6"/>
  <c r="R806" i="6"/>
  <c r="R807" i="6"/>
  <c r="R808" i="6"/>
  <c r="R809" i="6"/>
  <c r="R810" i="6"/>
  <c r="R811" i="6"/>
  <c r="R812" i="6"/>
  <c r="R813" i="6"/>
  <c r="R814" i="6"/>
  <c r="R815" i="6"/>
  <c r="R816" i="6"/>
  <c r="R817" i="6"/>
  <c r="R818" i="6"/>
  <c r="R819" i="6"/>
  <c r="R820" i="6"/>
  <c r="R821" i="6"/>
  <c r="R822" i="6"/>
  <c r="R823" i="6"/>
  <c r="R824" i="6"/>
  <c r="R825" i="6"/>
  <c r="R826" i="6"/>
  <c r="R827" i="6"/>
  <c r="R828" i="6"/>
  <c r="R829" i="6"/>
  <c r="R830" i="6"/>
  <c r="R831" i="6"/>
  <c r="R832" i="6"/>
  <c r="R833" i="6"/>
  <c r="R834" i="6"/>
  <c r="R835" i="6"/>
  <c r="R836" i="6"/>
  <c r="R837" i="6"/>
  <c r="R838" i="6"/>
  <c r="R839" i="6"/>
  <c r="R840" i="6"/>
  <c r="R841" i="6"/>
  <c r="R842" i="6"/>
  <c r="R843" i="6"/>
  <c r="R844" i="6"/>
  <c r="R845" i="6"/>
  <c r="R846" i="6"/>
  <c r="R847" i="6"/>
  <c r="R849" i="6"/>
  <c r="R850" i="6"/>
  <c r="R851" i="6"/>
  <c r="R852" i="6"/>
  <c r="R853" i="6"/>
  <c r="R854" i="6"/>
  <c r="R855" i="6"/>
  <c r="R856" i="6"/>
  <c r="R857" i="6"/>
  <c r="R858" i="6"/>
  <c r="R859" i="6"/>
  <c r="R860" i="6"/>
  <c r="R861" i="6"/>
  <c r="R862" i="6"/>
  <c r="R863" i="6"/>
  <c r="R864" i="6"/>
  <c r="R865" i="6"/>
  <c r="R866" i="6"/>
  <c r="R867" i="6"/>
  <c r="R868" i="6"/>
  <c r="R869" i="6"/>
  <c r="R870" i="6"/>
  <c r="R871" i="6"/>
  <c r="R872" i="6"/>
  <c r="R873" i="6"/>
  <c r="R874" i="6"/>
  <c r="R875" i="6"/>
  <c r="R876" i="6"/>
  <c r="R877" i="6"/>
  <c r="R878" i="6"/>
  <c r="R879" i="6"/>
  <c r="R880" i="6"/>
  <c r="R881" i="6"/>
  <c r="R882" i="6"/>
  <c r="R883" i="6"/>
  <c r="R884" i="6"/>
  <c r="R885" i="6"/>
  <c r="R886" i="6"/>
  <c r="R887" i="6"/>
  <c r="R888" i="6"/>
  <c r="R889" i="6"/>
  <c r="R890" i="6"/>
  <c r="R891" i="6"/>
  <c r="R892" i="6"/>
  <c r="R893" i="6"/>
  <c r="R894" i="6"/>
  <c r="R895" i="6"/>
  <c r="R896" i="6"/>
  <c r="R897" i="6"/>
  <c r="R898" i="6"/>
  <c r="R899" i="6"/>
  <c r="R900" i="6"/>
  <c r="R901" i="6"/>
  <c r="R902" i="6"/>
  <c r="R903" i="6"/>
  <c r="R904" i="6"/>
  <c r="R905" i="6"/>
  <c r="R907" i="6"/>
  <c r="R908" i="6"/>
  <c r="R909" i="6"/>
  <c r="R910" i="6"/>
  <c r="R911" i="6"/>
  <c r="R912" i="6"/>
  <c r="R913" i="6"/>
  <c r="R914" i="6"/>
  <c r="R915" i="6"/>
  <c r="R916" i="6"/>
  <c r="R917" i="6"/>
  <c r="R918" i="6"/>
  <c r="R919" i="6"/>
  <c r="R920" i="6"/>
  <c r="R921" i="6"/>
  <c r="R922" i="6"/>
  <c r="R923" i="6"/>
  <c r="R924" i="6"/>
  <c r="R925" i="6"/>
  <c r="R926" i="6"/>
  <c r="R927" i="6"/>
  <c r="R928" i="6"/>
  <c r="R929" i="6"/>
  <c r="R930" i="6"/>
  <c r="R931" i="6"/>
  <c r="R932" i="6"/>
  <c r="R933" i="6"/>
  <c r="R934" i="6"/>
  <c r="R935" i="6"/>
  <c r="R936" i="6"/>
  <c r="R937" i="6"/>
  <c r="R938" i="6"/>
  <c r="R939" i="6"/>
  <c r="R940" i="6"/>
  <c r="R941" i="6"/>
  <c r="R942" i="6"/>
  <c r="R943" i="6"/>
  <c r="R944" i="6"/>
  <c r="R945" i="6"/>
  <c r="R946" i="6"/>
  <c r="R947" i="6"/>
  <c r="R948" i="6"/>
  <c r="R949" i="6"/>
  <c r="R950" i="6"/>
  <c r="R952" i="6"/>
  <c r="R953" i="6"/>
  <c r="R954" i="6"/>
  <c r="R955" i="6"/>
  <c r="R956" i="6"/>
  <c r="R957" i="6"/>
  <c r="R958" i="6"/>
  <c r="R959" i="6"/>
  <c r="R960" i="6"/>
  <c r="R961" i="6"/>
  <c r="R962" i="6"/>
  <c r="R963" i="6"/>
  <c r="R964" i="6"/>
  <c r="R965" i="6"/>
  <c r="R966" i="6"/>
  <c r="R967" i="6"/>
  <c r="R968" i="6"/>
  <c r="R969" i="6"/>
  <c r="R970" i="6"/>
  <c r="R971" i="6"/>
  <c r="R972" i="6"/>
  <c r="R973" i="6"/>
  <c r="R974" i="6"/>
  <c r="R975" i="6"/>
  <c r="R976" i="6"/>
  <c r="R977" i="6"/>
  <c r="R978" i="6"/>
  <c r="R979" i="6"/>
  <c r="R980" i="6"/>
  <c r="R981" i="6"/>
  <c r="R982" i="6"/>
  <c r="R983" i="6"/>
  <c r="R984" i="6"/>
  <c r="R985" i="6"/>
  <c r="R986" i="6"/>
  <c r="R987" i="6"/>
  <c r="R988" i="6"/>
  <c r="R710" i="6"/>
  <c r="K66" i="1"/>
  <c r="N66" i="1" s="1"/>
  <c r="K65" i="1"/>
  <c r="N65" i="1" s="1"/>
  <c r="K60" i="1"/>
  <c r="N60" i="1" s="1"/>
  <c r="K59" i="1"/>
  <c r="N59" i="1" s="1"/>
  <c r="N1002" i="6"/>
  <c r="N951" i="6"/>
  <c r="N906" i="6"/>
  <c r="N848" i="6"/>
  <c r="K52" i="1"/>
  <c r="N52" i="1" s="1"/>
  <c r="K51" i="1"/>
  <c r="N51" i="1" s="1"/>
  <c r="K50" i="1"/>
  <c r="N50" i="1" s="1"/>
  <c r="S610" i="6"/>
  <c r="R610" i="6"/>
  <c r="Q610" i="6"/>
  <c r="Q611" i="6"/>
  <c r="R609" i="6"/>
  <c r="R605" i="6"/>
  <c r="Q600" i="6"/>
  <c r="Q599" i="6"/>
  <c r="Q598" i="6"/>
  <c r="Q593" i="6"/>
  <c r="Q592" i="6"/>
  <c r="Q590" i="6"/>
  <c r="Q588" i="6"/>
  <c r="Q587" i="6"/>
  <c r="Q578" i="6"/>
  <c r="Q582" i="6"/>
  <c r="Q584" i="6"/>
  <c r="Q581" i="6"/>
  <c r="Q579" i="6"/>
  <c r="Q577" i="6"/>
  <c r="Q576" i="6"/>
  <c r="Q575" i="6"/>
  <c r="Q574" i="6"/>
  <c r="Q572" i="6"/>
  <c r="Q571" i="6"/>
  <c r="Q570" i="6"/>
  <c r="Q569" i="6"/>
  <c r="Q568" i="6"/>
  <c r="Q566" i="6"/>
  <c r="Q564" i="6"/>
  <c r="Q560" i="6"/>
  <c r="Q546" i="6"/>
  <c r="Q545" i="6"/>
  <c r="Q544" i="6"/>
  <c r="Q536" i="6"/>
  <c r="Q531" i="6"/>
  <c r="Q530" i="6"/>
  <c r="Q527" i="6"/>
  <c r="Q526" i="6"/>
  <c r="Q522" i="6"/>
  <c r="Q521" i="6"/>
  <c r="Q516" i="6"/>
  <c r="Q515" i="6"/>
  <c r="Q513" i="6"/>
  <c r="Q511" i="6"/>
  <c r="Q510" i="6"/>
  <c r="Q509" i="6"/>
  <c r="Q508" i="6"/>
  <c r="Q507" i="6"/>
  <c r="Q504" i="6"/>
  <c r="Q503" i="6"/>
  <c r="Q502" i="6"/>
  <c r="Q501" i="6"/>
  <c r="Q500" i="6"/>
  <c r="Q499" i="6"/>
  <c r="Q498" i="6"/>
  <c r="Q496" i="6"/>
  <c r="Q488" i="6"/>
  <c r="Q486" i="6"/>
  <c r="Q485" i="6"/>
  <c r="Q484" i="6"/>
  <c r="Q483" i="6"/>
  <c r="Q481" i="6"/>
  <c r="Q480" i="6"/>
  <c r="Q479" i="6"/>
  <c r="Q478" i="6"/>
  <c r="Q477" i="6"/>
  <c r="Q476" i="6"/>
  <c r="Q474" i="6"/>
  <c r="Q473" i="6"/>
  <c r="Q472" i="6"/>
  <c r="Q426" i="6"/>
  <c r="Q563" i="6"/>
  <c r="Q558" i="6"/>
  <c r="Q555" i="6"/>
  <c r="Q554" i="6"/>
  <c r="Q550" i="6"/>
  <c r="Q549" i="6"/>
  <c r="Q548" i="6"/>
  <c r="Q543" i="6"/>
  <c r="Q542" i="6"/>
  <c r="Q541" i="6"/>
  <c r="Q540" i="6"/>
  <c r="Q539" i="6"/>
  <c r="Q538" i="6"/>
  <c r="Q537" i="6"/>
  <c r="Q534" i="6"/>
  <c r="Q533" i="6"/>
  <c r="Q532" i="6"/>
  <c r="Q529" i="6"/>
  <c r="Q528" i="6"/>
  <c r="Q525" i="6"/>
  <c r="Q469" i="6"/>
  <c r="Q468" i="6"/>
  <c r="Q466" i="6"/>
  <c r="Q462" i="6"/>
  <c r="Q461" i="6"/>
  <c r="Q460" i="6"/>
  <c r="Q459" i="6"/>
  <c r="Q458" i="6"/>
  <c r="Q455" i="6"/>
  <c r="Q454" i="6"/>
  <c r="Q453" i="6"/>
  <c r="Q452" i="6"/>
  <c r="Q451" i="6"/>
  <c r="Q450" i="6"/>
  <c r="Q449" i="6"/>
  <c r="Q448" i="6"/>
  <c r="Q447" i="6"/>
  <c r="Q446" i="6"/>
  <c r="Q445" i="6"/>
  <c r="Q444" i="6"/>
  <c r="Q443" i="6"/>
  <c r="Q442" i="6"/>
  <c r="Q441" i="6"/>
  <c r="Q439" i="6"/>
  <c r="Q435" i="6"/>
  <c r="Q434" i="6"/>
  <c r="Q433" i="6"/>
  <c r="Q432" i="6"/>
  <c r="Q431" i="6"/>
  <c r="Q430" i="6"/>
  <c r="Q429" i="6"/>
  <c r="Q428" i="6"/>
  <c r="Q427" i="6"/>
  <c r="Q422" i="6"/>
  <c r="Q421" i="6"/>
  <c r="Q420" i="6"/>
  <c r="Q419" i="6"/>
  <c r="Q418" i="6"/>
  <c r="Q417" i="6"/>
  <c r="Q416" i="6"/>
  <c r="Q415" i="6"/>
  <c r="Q414" i="6"/>
  <c r="Q413" i="6"/>
  <c r="Q412" i="6"/>
  <c r="Q411" i="6"/>
  <c r="Q410" i="6"/>
  <c r="Q403" i="6"/>
  <c r="R410" i="6"/>
  <c r="R411" i="6"/>
  <c r="R412" i="6"/>
  <c r="R413" i="6"/>
  <c r="R414" i="6"/>
  <c r="R415" i="6"/>
  <c r="R416" i="6"/>
  <c r="R417" i="6"/>
  <c r="R418" i="6"/>
  <c r="R419" i="6"/>
  <c r="R420" i="6"/>
  <c r="R421" i="6"/>
  <c r="R422" i="6"/>
  <c r="R423" i="6"/>
  <c r="R424" i="6"/>
  <c r="R425" i="6"/>
  <c r="R426" i="6"/>
  <c r="R427" i="6"/>
  <c r="R428" i="6"/>
  <c r="R429" i="6"/>
  <c r="R430" i="6"/>
  <c r="R431" i="6"/>
  <c r="R432" i="6"/>
  <c r="R433" i="6"/>
  <c r="R434" i="6"/>
  <c r="R435" i="6"/>
  <c r="R436" i="6"/>
  <c r="R437" i="6"/>
  <c r="R438" i="6"/>
  <c r="R439" i="6"/>
  <c r="R440" i="6"/>
  <c r="R441" i="6"/>
  <c r="R442" i="6"/>
  <c r="R443" i="6"/>
  <c r="R444" i="6"/>
  <c r="R445" i="6"/>
  <c r="R446" i="6"/>
  <c r="R447" i="6"/>
  <c r="R448" i="6"/>
  <c r="R449" i="6"/>
  <c r="R450" i="6"/>
  <c r="R451" i="6"/>
  <c r="R452" i="6"/>
  <c r="R453" i="6"/>
  <c r="R454" i="6"/>
  <c r="R455" i="6"/>
  <c r="R456" i="6"/>
  <c r="R457" i="6"/>
  <c r="R458" i="6"/>
  <c r="R459" i="6"/>
  <c r="R460" i="6"/>
  <c r="R461" i="6"/>
  <c r="R462" i="6"/>
  <c r="R463" i="6"/>
  <c r="R464" i="6"/>
  <c r="R465" i="6"/>
  <c r="R466" i="6"/>
  <c r="R467" i="6"/>
  <c r="R468" i="6"/>
  <c r="R469" i="6"/>
  <c r="R470" i="6"/>
  <c r="R471" i="6"/>
  <c r="R472" i="6"/>
  <c r="R473" i="6"/>
  <c r="R474" i="6"/>
  <c r="R475" i="6"/>
  <c r="R476" i="6"/>
  <c r="R477" i="6"/>
  <c r="R478" i="6"/>
  <c r="R479" i="6"/>
  <c r="R480" i="6"/>
  <c r="R481" i="6"/>
  <c r="R482" i="6"/>
  <c r="R483" i="6"/>
  <c r="R484" i="6"/>
  <c r="R485" i="6"/>
  <c r="R486" i="6"/>
  <c r="R487" i="6"/>
  <c r="R488" i="6"/>
  <c r="R489" i="6"/>
  <c r="R490" i="6"/>
  <c r="R491" i="6"/>
  <c r="R492" i="6"/>
  <c r="R493" i="6"/>
  <c r="R494" i="6"/>
  <c r="R495" i="6"/>
  <c r="R496" i="6"/>
  <c r="R497" i="6"/>
  <c r="R498" i="6"/>
  <c r="R499" i="6"/>
  <c r="R500" i="6"/>
  <c r="R501" i="6"/>
  <c r="R502" i="6"/>
  <c r="R503" i="6"/>
  <c r="R504" i="6"/>
  <c r="R505" i="6"/>
  <c r="R506" i="6"/>
  <c r="R507" i="6"/>
  <c r="R508" i="6"/>
  <c r="R509" i="6"/>
  <c r="R510" i="6"/>
  <c r="R511" i="6"/>
  <c r="R512" i="6"/>
  <c r="R513" i="6"/>
  <c r="R514" i="6"/>
  <c r="R515" i="6"/>
  <c r="R516" i="6"/>
  <c r="R517" i="6"/>
  <c r="R518" i="6"/>
  <c r="R519" i="6"/>
  <c r="R520" i="6"/>
  <c r="R521" i="6"/>
  <c r="R522" i="6"/>
  <c r="R523" i="6"/>
  <c r="R409" i="6"/>
  <c r="R408" i="6"/>
  <c r="R366" i="6"/>
  <c r="R526" i="6"/>
  <c r="R527" i="6"/>
  <c r="R528" i="6"/>
  <c r="R529" i="6"/>
  <c r="R530" i="6"/>
  <c r="R531" i="6"/>
  <c r="R532" i="6"/>
  <c r="R533" i="6"/>
  <c r="R534" i="6"/>
  <c r="R535" i="6"/>
  <c r="R536" i="6"/>
  <c r="R537" i="6"/>
  <c r="R538" i="6"/>
  <c r="R539" i="6"/>
  <c r="R540" i="6"/>
  <c r="R541" i="6"/>
  <c r="R542" i="6"/>
  <c r="R543" i="6"/>
  <c r="R544" i="6"/>
  <c r="R545" i="6"/>
  <c r="R546" i="6"/>
  <c r="R547" i="6"/>
  <c r="R548" i="6"/>
  <c r="R549" i="6"/>
  <c r="R550" i="6"/>
  <c r="R551" i="6"/>
  <c r="R552" i="6"/>
  <c r="R553" i="6"/>
  <c r="R554" i="6"/>
  <c r="R555" i="6"/>
  <c r="R556" i="6"/>
  <c r="R557" i="6"/>
  <c r="R558" i="6"/>
  <c r="R559" i="6"/>
  <c r="R560" i="6"/>
  <c r="R561" i="6"/>
  <c r="R562" i="6"/>
  <c r="R563" i="6"/>
  <c r="R564" i="6"/>
  <c r="R565" i="6"/>
  <c r="R566" i="6"/>
  <c r="R567" i="6"/>
  <c r="R568" i="6"/>
  <c r="R569" i="6"/>
  <c r="R570" i="6"/>
  <c r="R571" i="6"/>
  <c r="R572" i="6"/>
  <c r="R573" i="6"/>
  <c r="R574" i="6"/>
  <c r="R575" i="6"/>
  <c r="R576" i="6"/>
  <c r="R577" i="6"/>
  <c r="R578" i="6"/>
  <c r="R579" i="6"/>
  <c r="R580" i="6"/>
  <c r="R581" i="6"/>
  <c r="R582" i="6"/>
  <c r="R583" i="6"/>
  <c r="R584" i="6"/>
  <c r="R585" i="6"/>
  <c r="R586" i="6"/>
  <c r="R587" i="6"/>
  <c r="R588" i="6"/>
  <c r="R589" i="6"/>
  <c r="R590" i="6"/>
  <c r="R591" i="6"/>
  <c r="R592" i="6"/>
  <c r="R593" i="6"/>
  <c r="R594" i="6"/>
  <c r="R595" i="6"/>
  <c r="R596" i="6"/>
  <c r="R597" i="6"/>
  <c r="R598" i="6"/>
  <c r="R599" i="6"/>
  <c r="R600" i="6"/>
  <c r="R601" i="6"/>
  <c r="R602" i="6"/>
  <c r="R603" i="6"/>
  <c r="R604" i="6"/>
  <c r="R606" i="6"/>
  <c r="R607" i="6"/>
  <c r="R608" i="6"/>
  <c r="R525" i="6"/>
  <c r="N610" i="6"/>
  <c r="K47" i="1" s="1"/>
  <c r="N47" i="1" s="1"/>
  <c r="S525" i="6"/>
  <c r="S526" i="6"/>
  <c r="S527" i="6"/>
  <c r="S528" i="6"/>
  <c r="S529" i="6"/>
  <c r="S530" i="6"/>
  <c r="S531" i="6"/>
  <c r="S532" i="6"/>
  <c r="S533" i="6"/>
  <c r="S534" i="6"/>
  <c r="S535" i="6"/>
  <c r="S536" i="6"/>
  <c r="S537" i="6"/>
  <c r="S538" i="6"/>
  <c r="S539" i="6"/>
  <c r="S540" i="6"/>
  <c r="S541" i="6"/>
  <c r="S542" i="6"/>
  <c r="S543" i="6"/>
  <c r="S544" i="6"/>
  <c r="S545" i="6"/>
  <c r="S546" i="6"/>
  <c r="S547" i="6"/>
  <c r="S548" i="6"/>
  <c r="S549" i="6"/>
  <c r="S550" i="6"/>
  <c r="S551" i="6"/>
  <c r="S552" i="6"/>
  <c r="S553" i="6"/>
  <c r="S554" i="6"/>
  <c r="S555" i="6"/>
  <c r="S556" i="6"/>
  <c r="S557" i="6"/>
  <c r="S558" i="6"/>
  <c r="S559" i="6"/>
  <c r="S560" i="6"/>
  <c r="S561" i="6"/>
  <c r="S562" i="6"/>
  <c r="S563" i="6"/>
  <c r="S564" i="6"/>
  <c r="S565" i="6"/>
  <c r="S566" i="6"/>
  <c r="S567" i="6"/>
  <c r="S568" i="6"/>
  <c r="S569" i="6"/>
  <c r="S570" i="6"/>
  <c r="S571" i="6"/>
  <c r="S572" i="6"/>
  <c r="S573" i="6"/>
  <c r="S574" i="6"/>
  <c r="S575" i="6"/>
  <c r="S576" i="6"/>
  <c r="S577" i="6"/>
  <c r="S578" i="6"/>
  <c r="S579" i="6"/>
  <c r="S580" i="6"/>
  <c r="S581" i="6"/>
  <c r="S582" i="6"/>
  <c r="S583" i="6"/>
  <c r="S584" i="6"/>
  <c r="S585" i="6"/>
  <c r="S586" i="6"/>
  <c r="S587" i="6"/>
  <c r="S588" i="6"/>
  <c r="S589" i="6"/>
  <c r="S590" i="6"/>
  <c r="S591" i="6"/>
  <c r="S592" i="6"/>
  <c r="S593" i="6"/>
  <c r="S594" i="6"/>
  <c r="S595" i="6"/>
  <c r="S596" i="6"/>
  <c r="S597" i="6"/>
  <c r="S598" i="6"/>
  <c r="S599" i="6"/>
  <c r="S600" i="6"/>
  <c r="S601" i="6"/>
  <c r="S602" i="6"/>
  <c r="S603" i="6"/>
  <c r="S604" i="6"/>
  <c r="S605" i="6"/>
  <c r="S606" i="6"/>
  <c r="S607" i="6"/>
  <c r="S608" i="6"/>
  <c r="K48" i="1"/>
  <c r="N48" i="1" s="1"/>
  <c r="N524" i="6"/>
  <c r="K46" i="1" s="1"/>
  <c r="N46" i="1" s="1"/>
  <c r="Q406" i="6"/>
  <c r="R401" i="6"/>
  <c r="Q401" i="6"/>
  <c r="Q402" i="6"/>
  <c r="Q375" i="6"/>
  <c r="Q374" i="6"/>
  <c r="Q371" i="6"/>
  <c r="Q394" i="6"/>
  <c r="Q367" i="6"/>
  <c r="Q368" i="6"/>
  <c r="Q369" i="6"/>
  <c r="Q370" i="6"/>
  <c r="Q372" i="6"/>
  <c r="Q373" i="6"/>
  <c r="Q376" i="6"/>
  <c r="Q377" i="6"/>
  <c r="Q378" i="6"/>
  <c r="Q379" i="6"/>
  <c r="Q380" i="6"/>
  <c r="Q381" i="6"/>
  <c r="Q382" i="6"/>
  <c r="Q383" i="6"/>
  <c r="Q384" i="6"/>
  <c r="Q385" i="6"/>
  <c r="Q386" i="6"/>
  <c r="Q387" i="6"/>
  <c r="Q388" i="6"/>
  <c r="Q389" i="6"/>
  <c r="Q390" i="6"/>
  <c r="Q391" i="6"/>
  <c r="Q392" i="6"/>
  <c r="Q393" i="6"/>
  <c r="Q395" i="6"/>
  <c r="Q396" i="6"/>
  <c r="Q397" i="6"/>
  <c r="Q398" i="6"/>
  <c r="R407" i="6" s="1"/>
  <c r="Q399" i="6"/>
  <c r="Q400" i="6"/>
  <c r="Q404" i="6"/>
  <c r="Q405" i="6"/>
  <c r="Q366" i="6"/>
  <c r="R406" i="6"/>
  <c r="R405" i="6"/>
  <c r="R404" i="6"/>
  <c r="R403" i="6"/>
  <c r="R402" i="6"/>
  <c r="R398" i="6"/>
  <c r="R397" i="6"/>
  <c r="R396" i="6"/>
  <c r="R395" i="6"/>
  <c r="R394" i="6"/>
  <c r="R392" i="6"/>
  <c r="R393" i="6"/>
  <c r="R391" i="6"/>
  <c r="R390" i="6"/>
  <c r="R385" i="6"/>
  <c r="R386" i="6"/>
  <c r="R387" i="6"/>
  <c r="R388" i="6"/>
  <c r="R389" i="6"/>
  <c r="R384" i="6"/>
  <c r="R383" i="6"/>
  <c r="R382" i="6"/>
  <c r="R367" i="6"/>
  <c r="R368" i="6"/>
  <c r="R369" i="6"/>
  <c r="R370" i="6"/>
  <c r="R371" i="6"/>
  <c r="R372" i="6"/>
  <c r="R373" i="6"/>
  <c r="R374" i="6"/>
  <c r="R375" i="6"/>
  <c r="R376" i="6"/>
  <c r="R377" i="6"/>
  <c r="R378" i="6"/>
  <c r="R379" i="6"/>
  <c r="R380" i="6"/>
  <c r="R381" i="6"/>
  <c r="R399" i="6"/>
  <c r="R400" i="6"/>
  <c r="Q2" i="6"/>
  <c r="N407" i="6"/>
  <c r="K39" i="1" s="1"/>
  <c r="N39" i="1" s="1"/>
  <c r="Q1003" i="6"/>
  <c r="Q1004" i="6"/>
  <c r="Q1005" i="6"/>
  <c r="Q1006" i="6"/>
  <c r="Q1007" i="6"/>
  <c r="Q1008" i="6"/>
  <c r="Q1009" i="6"/>
  <c r="Q1010" i="6"/>
  <c r="Q1011" i="6"/>
  <c r="Q1012" i="6"/>
  <c r="Q1013" i="6"/>
  <c r="Q1014" i="6"/>
  <c r="Q1015" i="6"/>
  <c r="L1016" i="6"/>
  <c r="K25" i="1" s="1"/>
  <c r="N25" i="1" s="1"/>
  <c r="Q1137" i="6"/>
  <c r="Q1138" i="6"/>
  <c r="N1139" i="6"/>
  <c r="K22" i="1" s="1"/>
  <c r="N22" i="1" s="1"/>
  <c r="D46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N46" i="6"/>
  <c r="D624" i="6"/>
  <c r="D709" i="6"/>
  <c r="Q626" i="6"/>
  <c r="Q627" i="6"/>
  <c r="Q628" i="6"/>
  <c r="Q629" i="6"/>
  <c r="Q630" i="6"/>
  <c r="Q631" i="6"/>
  <c r="Q632" i="6"/>
  <c r="Q633" i="6"/>
  <c r="Q634" i="6"/>
  <c r="Q635" i="6"/>
  <c r="Q636" i="6"/>
  <c r="Q637" i="6"/>
  <c r="Q638" i="6"/>
  <c r="Q639" i="6"/>
  <c r="Q640" i="6"/>
  <c r="Q641" i="6"/>
  <c r="Q642" i="6"/>
  <c r="Q643" i="6"/>
  <c r="Q644" i="6"/>
  <c r="Q645" i="6"/>
  <c r="Q646" i="6"/>
  <c r="Q647" i="6"/>
  <c r="Q648" i="6"/>
  <c r="Q649" i="6"/>
  <c r="Q650" i="6"/>
  <c r="Q651" i="6"/>
  <c r="Q652" i="6"/>
  <c r="Q653" i="6"/>
  <c r="Q654" i="6"/>
  <c r="Q655" i="6"/>
  <c r="Q656" i="6"/>
  <c r="Q657" i="6"/>
  <c r="Q658" i="6"/>
  <c r="Q659" i="6"/>
  <c r="Q660" i="6"/>
  <c r="Q661" i="6"/>
  <c r="Q662" i="6"/>
  <c r="Q663" i="6"/>
  <c r="Q664" i="6"/>
  <c r="Q665" i="6"/>
  <c r="Q666" i="6"/>
  <c r="Q667" i="6"/>
  <c r="Q668" i="6"/>
  <c r="Q669" i="6"/>
  <c r="Q670" i="6"/>
  <c r="Q671" i="6"/>
  <c r="Q672" i="6"/>
  <c r="Q673" i="6"/>
  <c r="Q674" i="6"/>
  <c r="Q675" i="6"/>
  <c r="Q676" i="6"/>
  <c r="Q677" i="6"/>
  <c r="Q678" i="6"/>
  <c r="Q679" i="6"/>
  <c r="Q680" i="6"/>
  <c r="Q681" i="6"/>
  <c r="Q682" i="6"/>
  <c r="Q683" i="6"/>
  <c r="Q684" i="6"/>
  <c r="Q685" i="6"/>
  <c r="Q686" i="6"/>
  <c r="Q687" i="6"/>
  <c r="Q688" i="6"/>
  <c r="Q689" i="6"/>
  <c r="Q690" i="6"/>
  <c r="Q691" i="6"/>
  <c r="Q692" i="6"/>
  <c r="Q693" i="6"/>
  <c r="Q694" i="6"/>
  <c r="Q695" i="6"/>
  <c r="Q696" i="6"/>
  <c r="Q697" i="6"/>
  <c r="Q698" i="6"/>
  <c r="Q699" i="6"/>
  <c r="Q700" i="6"/>
  <c r="Q701" i="6"/>
  <c r="Q702" i="6"/>
  <c r="Q703" i="6"/>
  <c r="Q704" i="6"/>
  <c r="Q705" i="6"/>
  <c r="Q706" i="6"/>
  <c r="Q707" i="6"/>
  <c r="Q708" i="6"/>
  <c r="Q625" i="6"/>
  <c r="Q614" i="6"/>
  <c r="Q615" i="6"/>
  <c r="Q616" i="6"/>
  <c r="Q617" i="6"/>
  <c r="Q618" i="6"/>
  <c r="Q619" i="6"/>
  <c r="Q620" i="6"/>
  <c r="Q621" i="6"/>
  <c r="Q622" i="6"/>
  <c r="Q623" i="6"/>
  <c r="Q613" i="6"/>
  <c r="N709" i="6"/>
  <c r="K7" i="1" s="1"/>
  <c r="N624" i="6"/>
  <c r="K6" i="1" s="1"/>
  <c r="N6" i="1" s="1"/>
  <c r="K172" i="1" l="1"/>
  <c r="N172" i="1" s="1"/>
  <c r="K173" i="1"/>
  <c r="N173" i="1" s="1"/>
  <c r="N70" i="1"/>
  <c r="K180" i="1"/>
  <c r="N180" i="1" s="1"/>
  <c r="K168" i="1"/>
  <c r="N168" i="1" s="1"/>
  <c r="K174" i="1"/>
  <c r="N174" i="1" s="1"/>
  <c r="K169" i="1"/>
  <c r="N169" i="1" s="1"/>
  <c r="K175" i="1"/>
  <c r="N175" i="1" s="1"/>
  <c r="K170" i="1"/>
  <c r="N170" i="1" s="1"/>
  <c r="K171" i="1"/>
  <c r="N171" i="1" s="1"/>
  <c r="K179" i="1"/>
  <c r="N179" i="1" s="1"/>
  <c r="N1107" i="6"/>
  <c r="K83" i="1" s="1"/>
  <c r="N83" i="1" s="1"/>
  <c r="N1044" i="6"/>
  <c r="K82" i="1" s="1"/>
  <c r="N82" i="1" s="1"/>
  <c r="Q1044" i="6"/>
  <c r="N87" i="1"/>
  <c r="Q1127" i="6"/>
  <c r="K88" i="1" s="1"/>
  <c r="N88" i="1" s="1"/>
  <c r="K61" i="1"/>
  <c r="N61" i="1" s="1"/>
  <c r="S906" i="6"/>
  <c r="K63" i="1" s="1"/>
  <c r="N63" i="1" s="1"/>
  <c r="K164" i="1"/>
  <c r="N164" i="1" s="1"/>
  <c r="K165" i="1"/>
  <c r="N165" i="1" s="1"/>
  <c r="Q1002" i="6"/>
  <c r="S407" i="6"/>
  <c r="K41" i="1" s="1"/>
  <c r="N41" i="1" s="1"/>
  <c r="K8" i="1"/>
  <c r="K167" i="1" s="1"/>
  <c r="N167" i="1" s="1"/>
  <c r="K42" i="1"/>
  <c r="N42" i="1" s="1"/>
  <c r="Q407" i="6"/>
  <c r="K40" i="1" s="1"/>
  <c r="N40" i="1" s="1"/>
  <c r="Q624" i="6"/>
  <c r="Q1139" i="6"/>
  <c r="K23" i="1" s="1"/>
  <c r="N23" i="1" s="1"/>
  <c r="Q1016" i="6"/>
  <c r="K27" i="1" s="1"/>
  <c r="N27" i="1" s="1"/>
  <c r="Q46" i="6"/>
  <c r="N10" i="1" s="1"/>
  <c r="Q709" i="6"/>
  <c r="N7" i="1"/>
  <c r="K178" i="1" l="1"/>
  <c r="N178" i="1" s="1"/>
  <c r="N8" i="1"/>
  <c r="K166" i="1"/>
  <c r="N166" i="1" s="1"/>
  <c r="N9" i="1"/>
</calcChain>
</file>

<file path=xl/sharedStrings.xml><?xml version="1.0" encoding="utf-8"?>
<sst xmlns="http://schemas.openxmlformats.org/spreadsheetml/2006/main" count="4053" uniqueCount="470">
  <si>
    <t>Struktur</t>
  </si>
  <si>
    <t>OZ</t>
  </si>
  <si>
    <t>Kurz-Info</t>
  </si>
  <si>
    <t>Kurztext</t>
  </si>
  <si>
    <t>ME</t>
  </si>
  <si>
    <t>BIM2AVA_ROHBAU</t>
  </si>
  <si>
    <t xml:space="preserve"> 1.</t>
  </si>
  <si>
    <t>DIN 18331 „Betonarbeiten“</t>
  </si>
  <si>
    <t xml:space="preserve"> 1. 1.</t>
  </si>
  <si>
    <t>PFAHLKOPFBALKEN</t>
  </si>
  <si>
    <t xml:space="preserve"> 1. 1.  10.1</t>
  </si>
  <si>
    <t>Beton der Pfahlkopfbalken; C=C25/30</t>
  </si>
  <si>
    <t>m³</t>
  </si>
  <si>
    <t xml:space="preserve"> 1. 1.  10.2</t>
  </si>
  <si>
    <t>Beton der Pfahlkopfbalken; C=C30/37</t>
  </si>
  <si>
    <t xml:space="preserve"> 1. 1.  20.1</t>
  </si>
  <si>
    <t>Beton der Bohrpfahlköpfe; C=C30/37</t>
  </si>
  <si>
    <t xml:space="preserve"> 1. 1.  30. </t>
  </si>
  <si>
    <t>Schalung der Pfahlkopfbalken herstellen</t>
  </si>
  <si>
    <t>m²</t>
  </si>
  <si>
    <t xml:space="preserve"> 1. 1.  40. </t>
  </si>
  <si>
    <t>Schalung der Bohrpfahlköpfe herstellen</t>
  </si>
  <si>
    <t xml:space="preserve"> 1. 2.</t>
  </si>
  <si>
    <t>SAUBERKEITSSCHICHT</t>
  </si>
  <si>
    <t xml:space="preserve"> 1. 2.  10.1</t>
  </si>
  <si>
    <t>PE-Folie, mit mind. 10 cm Stoßüberdeckung ; PE=2-lagig</t>
  </si>
  <si>
    <t xml:space="preserve"> 1. 2.  50.1</t>
  </si>
  <si>
    <t>Sauberkeitsschicht horizontal; d &gt; 12 cm; C=C12/15</t>
  </si>
  <si>
    <t xml:space="preserve"> 1. 2.  60. </t>
  </si>
  <si>
    <t>Bo,XA</t>
  </si>
  <si>
    <t>Zulage Sauberkeitsschicht geneigter Einbau (Vouten / Rampen)</t>
  </si>
  <si>
    <t xml:space="preserve"> 1. 3.</t>
  </si>
  <si>
    <t>PERIMETERDÄMMUNG</t>
  </si>
  <si>
    <t xml:space="preserve"> 1. 3.  10. </t>
  </si>
  <si>
    <t>Sickerplatten aus Noppenfolie als Schutz der Abdichtung.</t>
  </si>
  <si>
    <t xml:space="preserve"> 1. 4.</t>
  </si>
  <si>
    <t>KRANFUNDAMENTE</t>
  </si>
  <si>
    <t xml:space="preserve"> 1. 4.  10. </t>
  </si>
  <si>
    <t>Beton der Kranfundamente liefern und herstellen</t>
  </si>
  <si>
    <t xml:space="preserve"> 1. 4.  20. </t>
  </si>
  <si>
    <t>Randschalung der Kranfundamente herstellen</t>
  </si>
  <si>
    <t xml:space="preserve"> 1. 4.  30. </t>
  </si>
  <si>
    <t>Kran-Fundamentanker in das Fundament liefern und einbauen</t>
  </si>
  <si>
    <t>St</t>
  </si>
  <si>
    <t xml:space="preserve"> 1. 5.</t>
  </si>
  <si>
    <t>STREIFEN- UND PUNKTFUNDAMENTE</t>
  </si>
  <si>
    <t xml:space="preserve"> 1. 5.  10.1</t>
  </si>
  <si>
    <t>Beton der Streifenfundamente inkl. Vouten liefern und herstellen; C=C30/37</t>
  </si>
  <si>
    <t xml:space="preserve"> 1. 5.  50. </t>
  </si>
  <si>
    <t>Schalung der Streifenfundamente (und Frostschürzen) herstellen</t>
  </si>
  <si>
    <t xml:space="preserve"> 1. 7.</t>
  </si>
  <si>
    <t>BODENPLATTEN</t>
  </si>
  <si>
    <t xml:space="preserve"> 1. 7.  10.1</t>
  </si>
  <si>
    <t>Beton der Bodenplatten; d &lt; 80 cm; C=C30/37; W=WU</t>
  </si>
  <si>
    <t xml:space="preserve"> 1. 7.  40. </t>
  </si>
  <si>
    <t>Mehrkosten für Vouten in der Bodenplatten</t>
  </si>
  <si>
    <t xml:space="preserve"> 1. 7.  50. </t>
  </si>
  <si>
    <t>Randschalung der Bodenplatte; d &lt; 20 cm</t>
  </si>
  <si>
    <t xml:space="preserve"> 1. 8.</t>
  </si>
  <si>
    <t>GRÜNDUNGSEBENE SONSTIGE LEISTUNGEN</t>
  </si>
  <si>
    <t xml:space="preserve"> 1. 8.  10. </t>
  </si>
  <si>
    <t>Abstellen der Höhenversprünge in der Bodenplatte</t>
  </si>
  <si>
    <t>lfm</t>
  </si>
  <si>
    <t xml:space="preserve"> 1. 8.  20. </t>
  </si>
  <si>
    <t>Zulage Betonieren im Gefälle zu Bodenabläufen</t>
  </si>
  <si>
    <t xml:space="preserve"> 1. 8.  30. </t>
  </si>
  <si>
    <t>Ausbildung einer Entwässerung; 40 cm x 2 cm im Gefälle zu Bodenabläufen</t>
  </si>
  <si>
    <t xml:space="preserve"> 1. 8.  40. </t>
  </si>
  <si>
    <t>Magerbeton</t>
  </si>
  <si>
    <t xml:space="preserve"> 1. 8.  50. </t>
  </si>
  <si>
    <t>Abdichtung zu aufgehenden Wänden, Pumpensümpfen und Unterfahrten</t>
  </si>
  <si>
    <t xml:space="preserve"> 1. 8.  60. </t>
  </si>
  <si>
    <t>Arbeitsfuge Betonierabschnitte, Abstellen mit Streckmetall / Fugenblech</t>
  </si>
  <si>
    <t xml:space="preserve"> 1. 8.  70. </t>
  </si>
  <si>
    <t>Abschalen von Bodenabläufen in der Bodenplatte</t>
  </si>
  <si>
    <t xml:space="preserve"> 1. 8.  80. </t>
  </si>
  <si>
    <t>Zulage Flügelglätten Bodenplatte</t>
  </si>
  <si>
    <t xml:space="preserve"> 1. 8. 100. </t>
  </si>
  <si>
    <t>Zulage Köcherfundamente</t>
  </si>
  <si>
    <t xml:space="preserve"> 1. 9.</t>
  </si>
  <si>
    <t>ORTBETON ERDBERÜHRTE AUSSENWÄNDE UG</t>
  </si>
  <si>
    <t xml:space="preserve"> 1. 9.  20.1</t>
  </si>
  <si>
    <t>Beton der erdberührten Außenwände d = 20-50 cm; C=C30/37; W=WU</t>
  </si>
  <si>
    <t xml:space="preserve"> 1. 9.  40.1</t>
  </si>
  <si>
    <t>Schalung erdberührten Außenwände; h &lt; 2,70 m; SC=zweihäuptig; ST=@STB_ST</t>
  </si>
  <si>
    <t xml:space="preserve"> 1. 9.  50.1</t>
  </si>
  <si>
    <t>Schalung erdberührten Außenwände; h = 2,70-3,30 m; SC=zweihäuptig; ST=@STB_ST</t>
  </si>
  <si>
    <t xml:space="preserve"> 1. 9.  60.1</t>
  </si>
  <si>
    <t>Schalung erdberührten Außenwände; h &gt; 3,30 m; SC=zweihäuptig; ST=@STB_ST</t>
  </si>
  <si>
    <t xml:space="preserve"> 1.11.</t>
  </si>
  <si>
    <t>ORTBETON ERDBERÜHRTE AUSSENWÄNDE UG SONSTIGE LEISTUNGEN</t>
  </si>
  <si>
    <t xml:space="preserve"> 1.11.  50. </t>
  </si>
  <si>
    <t>Zulage schräger oberer Abschluss</t>
  </si>
  <si>
    <t>m</t>
  </si>
  <si>
    <t xml:space="preserve"> 1.12.</t>
  </si>
  <si>
    <t>ORTBETON WÄNDE</t>
  </si>
  <si>
    <t xml:space="preserve"> 1.12.  20.1</t>
  </si>
  <si>
    <t>Beton der Wände; d = 20-50 cm; C=C25/30</t>
  </si>
  <si>
    <t xml:space="preserve"> 1.12.  20.2</t>
  </si>
  <si>
    <t>Beton der Wände; d = 20-50 cm; C=C30/37</t>
  </si>
  <si>
    <t xml:space="preserve"> 1.12.  20.3</t>
  </si>
  <si>
    <t>Beton der Wände; d = 20-50 cm; C=C35/45</t>
  </si>
  <si>
    <t xml:space="preserve"> 1.12.  30.1</t>
  </si>
  <si>
    <t>Beton der Wände; d &gt; 50 cm; C=C30/37</t>
  </si>
  <si>
    <t xml:space="preserve"> 1.12.  40.1</t>
  </si>
  <si>
    <t>Schalung Wände; h &lt; 2,70 m; SC=zweihäuptig; ST=@STB_ST</t>
  </si>
  <si>
    <t xml:space="preserve"> 1.12.  50.1</t>
  </si>
  <si>
    <t>Schalung Wände; h = 2,70-3,30 m; SC=zweihäuptig; ST=@STB_ST</t>
  </si>
  <si>
    <t xml:space="preserve"> 1.12.  60.1</t>
  </si>
  <si>
    <t>Schalung Wände; h &gt; 3,30 m; SC=zweihäuptig; ST=@STB_ST</t>
  </si>
  <si>
    <t xml:space="preserve"> 1.14.</t>
  </si>
  <si>
    <t>ORTBETON WÄNDE SONSTIGE LEISTUNGEN</t>
  </si>
  <si>
    <t xml:space="preserve"> 1.14.  30. </t>
  </si>
  <si>
    <t>Zulage Schalung Schachtwände; h &lt; 2,70m</t>
  </si>
  <si>
    <t xml:space="preserve"> 1.14.  40. </t>
  </si>
  <si>
    <t>Zulage Schalung Schachtwände; h = 2,70 - 3,30m</t>
  </si>
  <si>
    <t xml:space="preserve"> 1.14.  50. </t>
  </si>
  <si>
    <t>Zulage Schalung Schachtwände; h &gt; 3,30m</t>
  </si>
  <si>
    <t xml:space="preserve"> 1.14.  60. </t>
  </si>
  <si>
    <t>Zulage Schalung Schachtwände; SC=@STB_SC; ST=@STB_ST</t>
  </si>
  <si>
    <t xml:space="preserve"> 1.15.</t>
  </si>
  <si>
    <t>ORTBETON RECHTECKSTÜTZEN</t>
  </si>
  <si>
    <t xml:space="preserve"> 1.15.  10.1</t>
  </si>
  <si>
    <t>Stützenbeton Rechteckstützen, innen und außen; C=C25/30</t>
  </si>
  <si>
    <t xml:space="preserve"> 1.15.  10.2</t>
  </si>
  <si>
    <t>Stützenbeton Rechteckstützen, innen und außen; C=C30/37</t>
  </si>
  <si>
    <t xml:space="preserve"> 1.15.  30. </t>
  </si>
  <si>
    <t>Schalung Rechteckstützen; h &lt; 2,70 m; ST=@STB_ST</t>
  </si>
  <si>
    <t xml:space="preserve"> 1.15.  40. </t>
  </si>
  <si>
    <t>Schalung Rechteckstützen; h = 2,70-3,30 m; ST=@STB_ST</t>
  </si>
  <si>
    <t xml:space="preserve"> 1.15.  50. </t>
  </si>
  <si>
    <t>Schalung Rechteckstützen; h &gt; 3,30 m; ST=@STB_ST</t>
  </si>
  <si>
    <t xml:space="preserve"> 1.16.</t>
  </si>
  <si>
    <t>ORTBETON RUNDSTÜTZEN</t>
  </si>
  <si>
    <t xml:space="preserve"> 1.16.  10.1</t>
  </si>
  <si>
    <t>Stützenbeton Rundstützen, innen und außen; C=C25/30</t>
  </si>
  <si>
    <t xml:space="preserve"> 1.16.  10.2</t>
  </si>
  <si>
    <t>Stützenbeton Rundstützen, innen und außen; C=C30/37</t>
  </si>
  <si>
    <t xml:space="preserve"> 1.16.  40. </t>
  </si>
  <si>
    <t>Schalung Rundstützen; h = 2,70-3,30  m; ST=@STB_ST</t>
  </si>
  <si>
    <t xml:space="preserve"> 1.16.  50. </t>
  </si>
  <si>
    <t>Schalung Rundstützen; h &gt; 3,30 m; ST=@STB_ST</t>
  </si>
  <si>
    <t xml:space="preserve"> 1.17.</t>
  </si>
  <si>
    <t>ORTBETON GESCHOSSDECKEN</t>
  </si>
  <si>
    <t xml:space="preserve"> 1.17.  10.1</t>
  </si>
  <si>
    <t>Beton der Decken; C=C25/30; W=kein WU</t>
  </si>
  <si>
    <t xml:space="preserve"> 1.17.  10.2</t>
  </si>
  <si>
    <t>Beton der Decken; C=C30/37; W=kein WU</t>
  </si>
  <si>
    <t xml:space="preserve"> 1.17.  20. </t>
  </si>
  <si>
    <t>Schalung der Decken; ST=@STB_ST</t>
  </si>
  <si>
    <t xml:space="preserve"> 1.17.  40. </t>
  </si>
  <si>
    <t>Zulage für Schalung Decken, EH = 4,00 m &lt; x &lt; 7,00 m</t>
  </si>
  <si>
    <t xml:space="preserve"> 1.17.  60. </t>
  </si>
  <si>
    <t>Zulage für Anarbeiten Stützen an Geschossdeckenschalung</t>
  </si>
  <si>
    <t xml:space="preserve"> 1.17.  80. </t>
  </si>
  <si>
    <t>Faltbühne</t>
  </si>
  <si>
    <t xml:space="preserve"> 1.17.  90. </t>
  </si>
  <si>
    <t>Schalung Deckenrand bzw. Ränder von Öffnungen</t>
  </si>
  <si>
    <t xml:space="preserve"> 1.17. 100. </t>
  </si>
  <si>
    <t>Zulage für Schalung Deckenrand bzw. Ränder von Öffnungen, EH = 4,00 m &lt; x &lt; 7,00 m</t>
  </si>
  <si>
    <t xml:space="preserve"> 1.17. 120. </t>
  </si>
  <si>
    <t>Zulage für die Deckenabstützung in Bereich auskragender Decken</t>
  </si>
  <si>
    <t xml:space="preserve"> 1.19.</t>
  </si>
  <si>
    <t>ORTBETON TREPPEN</t>
  </si>
  <si>
    <t xml:space="preserve"> 1.19.  60. </t>
  </si>
  <si>
    <t>Zulage Schalung gewendelte Treppe</t>
  </si>
  <si>
    <t xml:space="preserve"> 1.22.</t>
  </si>
  <si>
    <t>ORTBETON UNTER-/ÜBERZÜGE U. ATTIKEN</t>
  </si>
  <si>
    <t xml:space="preserve"> 1.22.  10.1</t>
  </si>
  <si>
    <t>Unterzugbeton der Unterzüge; C=C25/30</t>
  </si>
  <si>
    <t xml:space="preserve"> 1.22.  10.2</t>
  </si>
  <si>
    <t>Unterzugbeton der Unterzüge; C=C30/37</t>
  </si>
  <si>
    <t xml:space="preserve"> 1.22.  20.1</t>
  </si>
  <si>
    <t>Überzugbeton der Überzüge; C=C25/30</t>
  </si>
  <si>
    <t xml:space="preserve"> 1.22.  20.2</t>
  </si>
  <si>
    <t>Überzugbeton der Überzüge; C=C30/37</t>
  </si>
  <si>
    <t xml:space="preserve"> 1.22.  30.1</t>
  </si>
  <si>
    <t>Brüstungs,- und Attikabeton; C=C25/30</t>
  </si>
  <si>
    <t xml:space="preserve"> 1.22.  40. </t>
  </si>
  <si>
    <t>3- seitige Schalung der Unterzüge</t>
  </si>
  <si>
    <t xml:space="preserve"> 1.22.  50. </t>
  </si>
  <si>
    <t>2- seitige Schalung der Überzüge</t>
  </si>
  <si>
    <t xml:space="preserve"> 1.22.  60. </t>
  </si>
  <si>
    <t>2-seitige Schalung der Brüstungen- und Attiken</t>
  </si>
  <si>
    <t xml:space="preserve"> 1.22. 100. </t>
  </si>
  <si>
    <t>Zulage für Schalung der Unterzüge; EH = 4,00 m &lt;  x &lt; 7,00 m</t>
  </si>
  <si>
    <t xml:space="preserve"> 1.22. 120. </t>
  </si>
  <si>
    <t>Schwerlaststützen unter UZ/ÜZ</t>
  </si>
  <si>
    <t>to</t>
  </si>
  <si>
    <t xml:space="preserve"> 1.24.</t>
  </si>
  <si>
    <t>EINBAUTEILE</t>
  </si>
  <si>
    <t xml:space="preserve"> 1.24.  10. </t>
  </si>
  <si>
    <t>Fugenblech vertikal im Übergang der Bodenplatte zu Wand</t>
  </si>
  <si>
    <t xml:space="preserve"> 1.24.  20. </t>
  </si>
  <si>
    <t>Fugenblech vertikal / horizontal in Halbfertigteilwänden einbauen</t>
  </si>
  <si>
    <t xml:space="preserve"> 1.24.  30. </t>
  </si>
  <si>
    <t>Schwindrohr vertikal als Sollrißfuge Ortbetonwänden</t>
  </si>
  <si>
    <t xml:space="preserve"> 1.24.  40. </t>
  </si>
  <si>
    <t>Fugenblech vertikal als Sollrißfuge</t>
  </si>
  <si>
    <t xml:space="preserve"> 1.24.  50. </t>
  </si>
  <si>
    <t>Injektionsschläuche zur Abdichtung von Betonarbeitsfugen i.Ber. weißer Wannen</t>
  </si>
  <si>
    <t xml:space="preserve"> 1.24.  60. </t>
  </si>
  <si>
    <t>Zulage für das Liefern und Einbauen von Verpressdosen in die Wandschalung</t>
  </si>
  <si>
    <t xml:space="preserve"> 1.24.  70. </t>
  </si>
  <si>
    <t>Quellband zur Abdichtung von Arbeitsfugen im Sohle-, Wand- und Deckenbereich</t>
  </si>
  <si>
    <t xml:space="preserve"> 1.24.  80. </t>
  </si>
  <si>
    <t>Doyma-Dichtungssatz liefern und in die Schalung der Außenwände einbauen</t>
  </si>
  <si>
    <t xml:space="preserve"> 1.24.  90. </t>
  </si>
  <si>
    <t>Kunststoff-Leerrohre liefern und in die Schalung vonBetonwänden- und Decken einbauen</t>
  </si>
  <si>
    <t xml:space="preserve"> 1.24. 100. </t>
  </si>
  <si>
    <t>Verzinkte Maueranschlussschiene liefern und einbauen</t>
  </si>
  <si>
    <t xml:space="preserve"> 1.24. 110. </t>
  </si>
  <si>
    <t>Rückbiegebewehrung horizontaler Einbau als Deckenanschluss</t>
  </si>
  <si>
    <t xml:space="preserve"> 1.24. 120. </t>
  </si>
  <si>
    <t>Rückbiegebewehrung liefern und vertikaler Einbau als Wandanschluss</t>
  </si>
  <si>
    <t xml:space="preserve"> 1.24. 130. </t>
  </si>
  <si>
    <t>Dübelleisten als Durchstanzbewehrung liefern und einbauen</t>
  </si>
  <si>
    <t xml:space="preserve"> 1.24. 140. </t>
  </si>
  <si>
    <t>Dübelleisten als Querkraftbewehrung liefern und einbauen</t>
  </si>
  <si>
    <t xml:space="preserve"> 1.24. 150. </t>
  </si>
  <si>
    <t>Tronsole einbauen in die TRH Wände</t>
  </si>
  <si>
    <t xml:space="preserve"> 1.24. 160. </t>
  </si>
  <si>
    <t>Schalung Decke, Abstellung der Arbeitsfuge</t>
  </si>
  <si>
    <t xml:space="preserve"> 1.24. 170. </t>
  </si>
  <si>
    <t>Durchbrüche/Aussparungen schließen nach Tronsolen Einbau</t>
  </si>
  <si>
    <t xml:space="preserve"> 1.24. 180. </t>
  </si>
  <si>
    <t>Hestellen von Montagebühnen im Aufzugsschacht</t>
  </si>
  <si>
    <t xml:space="preserve"> 1.24. 190. </t>
  </si>
  <si>
    <t>Hülsen für Schachtgerüste einbetonieren</t>
  </si>
  <si>
    <t xml:space="preserve"> 1.24. 200. </t>
  </si>
  <si>
    <t>Einbau von Halfenschiene für Aufzugsführungsschienen</t>
  </si>
  <si>
    <t xml:space="preserve"> 1.24. 210. </t>
  </si>
  <si>
    <t>Winkelrahmen (z.B. Pumpensumpf) einbauen</t>
  </si>
  <si>
    <t xml:space="preserve"> 1.24. 220. </t>
  </si>
  <si>
    <t>Zulage Durchstanzbewehrungen / Dübbelleisten für Stützen im Außenraum</t>
  </si>
  <si>
    <t xml:space="preserve"> 1.25.</t>
  </si>
  <si>
    <t>DURCHBRÜCHE / AUSSPARUNGEN / SCHLITZE</t>
  </si>
  <si>
    <t xml:space="preserve"> 1.25.  10. </t>
  </si>
  <si>
    <t>Aussparungen schließen; bis 200 cm²</t>
  </si>
  <si>
    <t xml:space="preserve"> 1.25.  20. </t>
  </si>
  <si>
    <t>Aussparungen schließen; bis 400 cm²</t>
  </si>
  <si>
    <t xml:space="preserve"> 1.25.  30. </t>
  </si>
  <si>
    <t>Aussparungen schließen; bis 900 cm²</t>
  </si>
  <si>
    <t xml:space="preserve"> 1.25.  40. </t>
  </si>
  <si>
    <t>Aussparungen schließen; bis 1600 cm²</t>
  </si>
  <si>
    <t xml:space="preserve"> 1.25.  50. </t>
  </si>
  <si>
    <t>Aussparungen schließen; bis 2500 cm²</t>
  </si>
  <si>
    <t xml:space="preserve"> 1.25.  60. </t>
  </si>
  <si>
    <t>Fugenplatte zur Schallentkopllung in Randbereichen</t>
  </si>
  <si>
    <t>psch</t>
  </si>
  <si>
    <t xml:space="preserve"> 1.25.  70. </t>
  </si>
  <si>
    <t>Anlegen von Schlitzen</t>
  </si>
  <si>
    <t xml:space="preserve"> 1.25.  80. </t>
  </si>
  <si>
    <t>Schließen von Schlitzen</t>
  </si>
  <si>
    <t xml:space="preserve"> 1.26.</t>
  </si>
  <si>
    <t>FERTIGTEILE - TREPPEN / PODESTE / KRAGPLATTEN</t>
  </si>
  <si>
    <t xml:space="preserve"> 1.26.  20.1</t>
  </si>
  <si>
    <t>Liefern und Einbau FT-Podeste; LFT=1,40 m; BFT=0,10 m; DFT=13,0 cm; FT_C=@STB_FT_C; FT_SB=keine</t>
  </si>
  <si>
    <t xml:space="preserve"> 1.26.  20.2</t>
  </si>
  <si>
    <t>Liefern und Einbau FT-Podeste; LFT=1,79 m; BFT=1,45 m; DFT=20,0 cm; FT_C=@STB_FT_C; FT_SB=keine</t>
  </si>
  <si>
    <t xml:space="preserve"> 1.26.  20.3</t>
  </si>
  <si>
    <t>Liefern und Einbau FT-Podeste; LFT=3,00 m; BFT=1,48 m; DFT=20,0 cm; FT_C=@STB_FT_C; FT_SB=keine</t>
  </si>
  <si>
    <t xml:space="preserve"> 1.26.  20.4</t>
  </si>
  <si>
    <t>Liefern und Einbau FT-Podeste; LFT=3,00 m; BFT=1,49 m; DFT=20,0 cm; FT_C=@STB_FT_C; FT_SB=keine</t>
  </si>
  <si>
    <t xml:space="preserve"> 1.26.  20.5</t>
  </si>
  <si>
    <t>Liefern und Einbau FT-Podeste; LFT=3,00 m; BFT=1,58 m; DFT=20,0 cm; FT_C=@STB_FT_C; FT_SB=keine</t>
  </si>
  <si>
    <t xml:space="preserve"> 1.26.  20.6</t>
  </si>
  <si>
    <t>Liefern und Einbau FT-Podeste; LFT=3,10 m; BFT=1,45 m; DFT=20,0 cm; FT_C=@STB_FT_C; FT_SB=keine</t>
  </si>
  <si>
    <t xml:space="preserve"> 1.26.  20.7</t>
  </si>
  <si>
    <t>Liefern und Einbau FT-Podeste; LFT=3,10 m; BFT=1,49 m; DFT=20,0 cm; FT_C=@STB_FT_C; FT_SB=keine</t>
  </si>
  <si>
    <t xml:space="preserve"> 1.26.  30. </t>
  </si>
  <si>
    <t>Fugenplatte zur Schallentkopplung in Randbereichen</t>
  </si>
  <si>
    <t xml:space="preserve"> 1.27.</t>
  </si>
  <si>
    <t>FERTIGTEILE - KELLERFENSTER / LICHTSCHACHT</t>
  </si>
  <si>
    <t xml:space="preserve"> 1.27.  10.1</t>
  </si>
  <si>
    <t>FT Kellerlichtschacht; BFT=1,20 m; HFT=1,50 m; TFT=0,20 m; FT_SB=gemäß Einzelbeschreibung; MB=mit Boden</t>
  </si>
  <si>
    <t xml:space="preserve"> 1.27.  10.2</t>
  </si>
  <si>
    <t>FT Kellerlichtschacht; BFT=1,32 m; HFT=1,50 m; TFT=0,20 m; FT_SB=gemäß Einzelbeschreibung; MB=mit Boden</t>
  </si>
  <si>
    <t xml:space="preserve"> 1.27.  10.3</t>
  </si>
  <si>
    <t>FT Kellerlichtschacht; BFT=1,52 m; HFT=0,25 m; TFT=1,40 m; FT_SB=gemäß Einzelbeschreibung; MB=mit Boden</t>
  </si>
  <si>
    <t xml:space="preserve"> 1.27.  10.4</t>
  </si>
  <si>
    <t>FT Kellerlichtschacht; BFT=1,52 m; HFT=1,50 m; TFT=0,20 m; FT_SB=gemäß Einzelbeschreibung; MB=mit Boden</t>
  </si>
  <si>
    <t xml:space="preserve"> 1.27.  20. </t>
  </si>
  <si>
    <t>Zulage Gitterrostabdeckung Lüftungsschächte</t>
  </si>
  <si>
    <t xml:space="preserve"> 1.30.</t>
  </si>
  <si>
    <t>FERTIGTEILE - WÄNDE</t>
  </si>
  <si>
    <t xml:space="preserve"> 1.30.  10.1</t>
  </si>
  <si>
    <t>FT-Wände liefern und aufstellen; h &lt; 0,5 m; FT_C=@STB_FT_C; DFT=45,0 cm; FT_SB=SB3</t>
  </si>
  <si>
    <t>St.</t>
  </si>
  <si>
    <t xml:space="preserve"> 1.30.  10.2</t>
  </si>
  <si>
    <t>FT-Wände liefern und aufstellen; h &lt; 0,5 m; FT_C=@STB_FT_C; DFT=60,0 cm; FT_SB=SB3</t>
  </si>
  <si>
    <t xml:space="preserve"> 1.30.  10.3</t>
  </si>
  <si>
    <t>FT-Wände liefern und aufstellen; h &lt; 0,5 m; FT_C=@STB_FT_C; DFT=75,0 cm; FT_SB=SB3</t>
  </si>
  <si>
    <t xml:space="preserve"> 1.30.  10.4</t>
  </si>
  <si>
    <t>FT-Wände liefern und aufstellen; h &lt; 0,5 m; FT_C=@STB_FT_C; DFT=90,0 cm; FT_SB=SB3</t>
  </si>
  <si>
    <t xml:space="preserve"> 1.30.  10.5</t>
  </si>
  <si>
    <t>FT-Wände liefern und aufstellen; h &lt; 0,5 m; FT_C=@STB_FT_C; DFT=95,0 cm; FT_SB=SB3</t>
  </si>
  <si>
    <t xml:space="preserve"> 1.30.  10.6</t>
  </si>
  <si>
    <t>FT-Wände liefern und aufstellen; h &lt; 0,5 m; FT_C=@STB_FT_C; DFT=100,0 cm; FT_SB=SB3</t>
  </si>
  <si>
    <t xml:space="preserve"> 1.30.  20.1</t>
  </si>
  <si>
    <t>FT-Wände liefern und aufstellen; h = 0,50 - 1,00 m; FT_C=@STB_FT_C; DFT=12,0 cm; FT_SB=SB3</t>
  </si>
  <si>
    <t xml:space="preserve"> 1.30.  30.1</t>
  </si>
  <si>
    <t>FT-Wände liefern und aufstellen; h = 1,00 - 1,50 m; FT_C=@STB_FT_C; DFT=12,0 cm; FT_SB=SB3</t>
  </si>
  <si>
    <t xml:space="preserve"> 1.30.  40.1</t>
  </si>
  <si>
    <t>FT-Wände liefern und aufstellen; h = 1,50 - 2,00 m; FT_C=@STB_FT_C; DFT=12,0 cm; FT_SB=SB3</t>
  </si>
  <si>
    <t xml:space="preserve"> 1.30.  50.1</t>
  </si>
  <si>
    <t>FT-Wände liefern und aufstellen; h = 2,00 - 2,50 m; FT_C=@STB_FT_C; DFT=12,0 cm; FT_SB=SB3</t>
  </si>
  <si>
    <t xml:space="preserve"> 1.30.  50.2</t>
  </si>
  <si>
    <t>FT-Wände liefern und aufstellen; h = 2,00 - 2,50 m; FT_C=@STB_FT_C; DFT=15,0 cm; FT_SB=SB3</t>
  </si>
  <si>
    <t xml:space="preserve"> 1.30.  60.1</t>
  </si>
  <si>
    <t>FT-Wände liefern und aufstellen; h = 2,50 - 3,00 m; FT_C=@STB_FT_C; DFT=15,0 cm; FT_SB=SB3</t>
  </si>
  <si>
    <t xml:space="preserve"> 1.30.  70.1</t>
  </si>
  <si>
    <t>FT-Wände liefern und aufstellen; h &gt; 3,00 m; FT_C=@STB_FT_C; DFT=25,0 cm; FT_SB=SB3</t>
  </si>
  <si>
    <t xml:space="preserve"> 1.30.  70.2</t>
  </si>
  <si>
    <t>FT-Wände liefern und aufstellen; h &gt; 3,00 m; FT_C=@STB_FT_C; DFT=30,0 cm; FT_SB=SB3</t>
  </si>
  <si>
    <t xml:space="preserve"> 1.31.</t>
  </si>
  <si>
    <t>HALBFERTIGTEILE - WÄNDE</t>
  </si>
  <si>
    <t xml:space="preserve"> 1.31.  30. </t>
  </si>
  <si>
    <t>Bewehrungskörbe im Bereich von Stoßfugen von Doppelwandelementen</t>
  </si>
  <si>
    <t xml:space="preserve"> 1.31.  40.1</t>
  </si>
  <si>
    <t>HFT-Wandelemente Abschalen</t>
  </si>
  <si>
    <t xml:space="preserve"> 1.31.  50. </t>
  </si>
  <si>
    <t>Fugen der HFT-Wandelemente hinterlegen u. verspachteln</t>
  </si>
  <si>
    <t xml:space="preserve"> 1.34.</t>
  </si>
  <si>
    <t>VERBUNDBAU</t>
  </si>
  <si>
    <t xml:space="preserve"> 1.34.  40. </t>
  </si>
  <si>
    <t>Zulage für Aussparungen</t>
  </si>
  <si>
    <t xml:space="preserve"> 1.34.  50. </t>
  </si>
  <si>
    <t>Fugenverguss</t>
  </si>
  <si>
    <t xml:space="preserve"> 1.35.</t>
  </si>
  <si>
    <t>BEWEHRUNG</t>
  </si>
  <si>
    <t xml:space="preserve"> 1.35.  10. </t>
  </si>
  <si>
    <t>Betonstahl der Kranfundamente, Stabstahl</t>
  </si>
  <si>
    <t xml:space="preserve"> 1.35.  20. </t>
  </si>
  <si>
    <t>Betonstahl der Kranfundamente, Lagermatten</t>
  </si>
  <si>
    <t xml:space="preserve"> 1.35.  30. </t>
  </si>
  <si>
    <t>Betonstahl der Pfahlkopfbalken, Stabstahl</t>
  </si>
  <si>
    <t xml:space="preserve"> 1.35.  40. </t>
  </si>
  <si>
    <t>Betonstahl der Pfahlkopfbalken, Lagermatten</t>
  </si>
  <si>
    <t xml:space="preserve"> 1.35.  50. </t>
  </si>
  <si>
    <t>Betonstahl der Bohrpfahlköpfe, Stabstahl</t>
  </si>
  <si>
    <t xml:space="preserve"> 1.35.  60. </t>
  </si>
  <si>
    <t>Betonstahl der Bohrpfahlköpfe, Lagermatten</t>
  </si>
  <si>
    <t xml:space="preserve"> 1.35.  70. </t>
  </si>
  <si>
    <t>Betonstahl der Streifenfundamente, Stabstahl</t>
  </si>
  <si>
    <t xml:space="preserve"> 1.35.  80. </t>
  </si>
  <si>
    <t>Betonstahl der Streifenfundamente, Lagermatten</t>
  </si>
  <si>
    <t xml:space="preserve"> 1.35. 150. </t>
  </si>
  <si>
    <t>Betonstahl der Bodenplatte, Stabstahl</t>
  </si>
  <si>
    <t xml:space="preserve"> 1.35. 160. </t>
  </si>
  <si>
    <t>Betonstahl der Bodenplatte, Lagermatten</t>
  </si>
  <si>
    <t xml:space="preserve"> 1.35. 170. </t>
  </si>
  <si>
    <t>Betonstahl der Wände, Stabstahl</t>
  </si>
  <si>
    <t xml:space="preserve"> 1.35. 180. </t>
  </si>
  <si>
    <t>Betonstahl der Wände, Lagermatten</t>
  </si>
  <si>
    <t xml:space="preserve"> 1.35. 210. </t>
  </si>
  <si>
    <t>Stabstahl der Rechteck- und Rundstützen</t>
  </si>
  <si>
    <t xml:space="preserve"> 1.35. 220. </t>
  </si>
  <si>
    <t>Betonstahl der Stb-Decken, Stabstahl</t>
  </si>
  <si>
    <t xml:space="preserve"> 1.35. 230. </t>
  </si>
  <si>
    <t>Betonstahl der Stb-Decken, Lagermatten</t>
  </si>
  <si>
    <t xml:space="preserve"> 1.35. 280. </t>
  </si>
  <si>
    <t>Bewehrung der Stoßfungen von Filigranplatten</t>
  </si>
  <si>
    <t xml:space="preserve"> 1.35. 290. </t>
  </si>
  <si>
    <t>Betonstahl der Stb-Unterzüge</t>
  </si>
  <si>
    <t xml:space="preserve"> 1.35. 300. </t>
  </si>
  <si>
    <t>Betonstahl der Stb-Überzüge</t>
  </si>
  <si>
    <t xml:space="preserve"> 1.35. 310. </t>
  </si>
  <si>
    <t>Betonstahl der Stb-Brüstungen- u. Attiken</t>
  </si>
  <si>
    <t xml:space="preserve"> 1.36.</t>
  </si>
  <si>
    <t>BEWEHRUNG ZULAGEN</t>
  </si>
  <si>
    <t>Mehrkosten bezogen auf Gesamttonnage (Keine Mehrmenge!)</t>
  </si>
  <si>
    <t xml:space="preserve"> 1.36.  10. </t>
  </si>
  <si>
    <t>Zulage Bewehrung Schneiden, Biegen, Kleindurchmesser etc</t>
  </si>
  <si>
    <t xml:space="preserve"> 1.36.  20. </t>
  </si>
  <si>
    <t>Zulage Sortenaufpreise</t>
  </si>
  <si>
    <t xml:space="preserve"> 1.37.</t>
  </si>
  <si>
    <t>ORTBETON MENGENRESERVEN</t>
  </si>
  <si>
    <t>Berechnung der Betonkubatur nach VOB/C 013</t>
  </si>
  <si>
    <t xml:space="preserve"> 1.37.  10. </t>
  </si>
  <si>
    <t>Verlustbeton 3%</t>
  </si>
  <si>
    <t xml:space="preserve"> 2.</t>
  </si>
  <si>
    <t>DIN 18330 „Mauerarbeiten“</t>
  </si>
  <si>
    <t xml:space="preserve"> 2. 0.</t>
  </si>
  <si>
    <t>KALKSANDSTEIN</t>
  </si>
  <si>
    <t xml:space="preserve"> 2. 0.  10. </t>
  </si>
  <si>
    <t>Untergrund Vorbereiten und Reinigen</t>
  </si>
  <si>
    <t xml:space="preserve"> 2. 0.  20.1</t>
  </si>
  <si>
    <t>Abdichtung waagerecht; WD=24,0 cm</t>
  </si>
  <si>
    <t xml:space="preserve"> 2. 0.  30.1</t>
  </si>
  <si>
    <t>Zulage Kimmsteine; WD=24,0 cm</t>
  </si>
  <si>
    <t xml:space="preserve"> 2. 0.  40.1</t>
  </si>
  <si>
    <t>KS-Mauerwerk; &lt; 3,00 m; TY=@KS_TY; SF=@KS_SF; RD=@KS_RD; WD=24,0 cm; STA=tragend; MG=@KS_MG</t>
  </si>
  <si>
    <t xml:space="preserve"> 2. 0. 140.1</t>
  </si>
  <si>
    <t>Deckenanschluss; DA=starr; WD=24,0 cm</t>
  </si>
  <si>
    <t xml:space="preserve"> 2. 4.</t>
  </si>
  <si>
    <t>SONSTIGE LEISTUNGEN MAUERARBEITEN</t>
  </si>
  <si>
    <t xml:space="preserve"> 2. 4.  10. </t>
  </si>
  <si>
    <t>Maueranschlussschienen</t>
  </si>
  <si>
    <t xml:space="preserve"> 2. 4.  20. </t>
  </si>
  <si>
    <t>Rolladenkästen</t>
  </si>
  <si>
    <t xml:space="preserve"> 2. 4.  30. </t>
  </si>
  <si>
    <t>Zulage erhöhte Anforderung an Ebenheit/ Toleranzen</t>
  </si>
  <si>
    <t xml:space="preserve"> 2. 4.  40. </t>
  </si>
  <si>
    <t>Zulage Schrägschnitte</t>
  </si>
  <si>
    <t xml:space="preserve"> 2. 4.  50. </t>
  </si>
  <si>
    <t>Zulage Lotecken Ecken, Türen etc.</t>
  </si>
  <si>
    <t xml:space="preserve"> 2. 4.  60. </t>
  </si>
  <si>
    <t>Innenwandgerüst</t>
  </si>
  <si>
    <t xml:space="preserve"> 2. 4. 120. </t>
  </si>
  <si>
    <t>Öffnungen schließen; bis 200 cm²</t>
  </si>
  <si>
    <t xml:space="preserve"> 2. 4. 130. </t>
  </si>
  <si>
    <t>Öffnungen schließen; bis 400 cm²</t>
  </si>
  <si>
    <t xml:space="preserve"> 2. 4. 140. </t>
  </si>
  <si>
    <t>Öffnungen schließen; bis 900 cm²</t>
  </si>
  <si>
    <t xml:space="preserve"> 2. 4. 150. </t>
  </si>
  <si>
    <t>Öffnungen schließen; bis 1600 cm²</t>
  </si>
  <si>
    <t xml:space="preserve"> 2. 4. 160. </t>
  </si>
  <si>
    <t>Öffnungen schließen; bis 2500 cm²</t>
  </si>
  <si>
    <t>Mengen Solibri</t>
  </si>
  <si>
    <t>Abweichung Prozent</t>
  </si>
  <si>
    <t>Menge iTWO</t>
  </si>
  <si>
    <t>ZECH_ATTRIBUTE.ZB_AUSWAHL</t>
  </si>
  <si>
    <t>ZECH_ATTRIBUTE.STB_C</t>
  </si>
  <si>
    <t>BaseQuantities.NetArea</t>
  </si>
  <si>
    <t>BaseQuantities.NetVolume</t>
  </si>
  <si>
    <t>Balken</t>
  </si>
  <si>
    <t>ZB_BPK</t>
  </si>
  <si>
    <t>C30/37</t>
  </si>
  <si>
    <t>ZB_PKB</t>
  </si>
  <si>
    <t>C25/30</t>
  </si>
  <si>
    <t>ZB_STB_ATT</t>
  </si>
  <si>
    <t>ZB_STB_UZ</t>
  </si>
  <si>
    <t>ZB_STB_ÜZ</t>
  </si>
  <si>
    <t>ZB_STR_FUN</t>
  </si>
  <si>
    <t>Volumen</t>
  </si>
  <si>
    <t>BaseQuantities.GrossVolume</t>
  </si>
  <si>
    <t>Fläche der Unterseite</t>
  </si>
  <si>
    <t>Höhe Begrenzungsrahmen</t>
  </si>
  <si>
    <t>Breite Begrenzungsrahmen</t>
  </si>
  <si>
    <t>ZB_FT_LS</t>
  </si>
  <si>
    <t/>
  </si>
  <si>
    <t>ZB_FT_POD</t>
  </si>
  <si>
    <t>ZB_FT_VOW</t>
  </si>
  <si>
    <t>ZB_KS_MW</t>
  </si>
  <si>
    <t>ZB_ORT_DECKE</t>
  </si>
  <si>
    <t>ZB_ORT_UGW</t>
  </si>
  <si>
    <t>ZB_ORT_W1</t>
  </si>
  <si>
    <t>C35/45</t>
  </si>
  <si>
    <t>ZB_RECK_ST</t>
  </si>
  <si>
    <t>ZB_RU_ST</t>
  </si>
  <si>
    <t>ZB_SOHLE</t>
  </si>
  <si>
    <t>Länge Begrenzungsrahmen</t>
  </si>
  <si>
    <t>FT-Lichtschacht</t>
  </si>
  <si>
    <t>FT_Podest</t>
  </si>
  <si>
    <t>KS-Wand</t>
  </si>
  <si>
    <t>Decke</t>
  </si>
  <si>
    <t>Außenwand_UG</t>
  </si>
  <si>
    <t>Innenwand</t>
  </si>
  <si>
    <t>Stütze</t>
  </si>
  <si>
    <t>Bodenplatte</t>
  </si>
  <si>
    <t>Balken/Attika</t>
  </si>
  <si>
    <t>Unterzug</t>
  </si>
  <si>
    <t>Überzug</t>
  </si>
  <si>
    <t>Streifenfundament</t>
  </si>
  <si>
    <t>(Höhe*Breite+Höhe*Länge)*2</t>
  </si>
  <si>
    <t>FT-Wand</t>
  </si>
  <si>
    <t>Höhe</t>
  </si>
  <si>
    <t>Dicke</t>
  </si>
  <si>
    <t>Länge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</si>
</sst>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1"/>
    <xf numFmtId="0" fontId="1" fillId="5" borderId="0" xfId="1" applyFill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2" fontId="1" fillId="0" borderId="0" xfId="1" applyNumberFormat="1"/>
    <xf numFmtId="0" fontId="1" fillId="0" borderId="1" xfId="1" applyBorder="1"/>
    <xf numFmtId="0" fontId="1" fillId="6" borderId="0" xfId="1" applyFill="1"/>
    <xf numFmtId="0" fontId="1" fillId="7" borderId="0" xfId="1" applyFill="1"/>
    <xf numFmtId="165" fontId="1" fillId="5" borderId="0" xfId="1" applyNumberFormat="1" applyFill="1"/>
    <xf numFmtId="0" fontId="2" fillId="0" borderId="0" xfId="1" applyFont="1"/>
    <xf numFmtId="0" fontId="1" fillId="8" borderId="0" xfId="1" applyFill="1"/>
    <xf numFmtId="0" fontId="1" fillId="9" borderId="0" xfId="1" applyFill="1"/>
    <xf numFmtId="0" fontId="1" fillId="10" borderId="0" xfId="1" applyFill="1"/>
    <xf numFmtId="0" fontId="1" fillId="11" borderId="0" xfId="1" applyFill="1"/>
    <xf numFmtId="0" fontId="1" fillId="2" borderId="0" xfId="1" applyFill="1"/>
    <xf numFmtId="0" fontId="0" fillId="7" borderId="0" xfId="0" applyFill="1"/>
    <xf numFmtId="0" fontId="1" fillId="0" borderId="1" xfId="1" applyBorder="1" applyAlignment="1">
      <alignment horizontal="center"/>
    </xf>
    <xf numFmtId="0" fontId="1" fillId="0" borderId="0" xfId="1" applyAlignment="1">
      <alignment horizontal="center"/>
    </xf>
    <xf numFmtId="0" fontId="0" fillId="0" borderId="0" xfId="0" applyAlignment="1">
      <alignment horizontal="center"/>
    </xf>
    <xf numFmtId="0" fontId="1" fillId="6" borderId="0" xfId="1" applyFill="1" applyAlignment="1">
      <alignment horizontal="center"/>
    </xf>
    <xf numFmtId="0" fontId="1" fillId="13" borderId="0" xfId="1" applyFill="1"/>
    <xf numFmtId="0" fontId="1" fillId="12" borderId="0" xfId="1" applyFill="1"/>
    <xf numFmtId="2" fontId="1" fillId="2" borderId="0" xfId="1" applyNumberFormat="1" applyFill="1"/>
    <xf numFmtId="0" fontId="1" fillId="14" borderId="0" xfId="1" applyFill="1"/>
    <xf numFmtId="0" fontId="1" fillId="15" borderId="0" xfId="1" applyFill="1"/>
    <xf numFmtId="0" fontId="2" fillId="0" borderId="0" xfId="0" applyFont="1"/>
    <xf numFmtId="2" fontId="1" fillId="16" borderId="0" xfId="1" applyNumberFormat="1" applyFill="1"/>
    <xf numFmtId="0" fontId="0" fillId="0" borderId="0" xfId="0" applyFill="1"/>
  </cellXfs>
  <cellStyles count="2">
    <cellStyle name="Standard" xfId="0" builtinId="0"/>
    <cellStyle name="Standard 2" xfId="1" xr:uid="{DD3DF77D-9B34-494F-A0F4-A95FF7E9F744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E202C-A204-45CF-A442-A5D46E317EAC}">
  <dimension ref="E2:N206"/>
  <sheetViews>
    <sheetView tabSelected="1" topLeftCell="A166" zoomScaleNormal="100" workbookViewId="0">
      <selection activeCell="K193" sqref="K193"/>
    </sheetView>
    <sheetView topLeftCell="A69" zoomScale="120" zoomScaleNormal="120" workbookViewId="1">
      <selection activeCell="K87" sqref="K87"/>
    </sheetView>
  </sheetViews>
  <sheetFormatPr baseColWidth="10" defaultRowHeight="15" x14ac:dyDescent="0.25"/>
  <cols>
    <col min="8" max="8" width="99" bestFit="1" customWidth="1"/>
    <col min="9" max="9" width="15" bestFit="1" customWidth="1"/>
    <col min="11" max="11" width="14.42578125" bestFit="1" customWidth="1"/>
    <col min="14" max="14" width="19.42578125" bestFit="1" customWidth="1"/>
  </cols>
  <sheetData>
    <row r="2" spans="5:14" x14ac:dyDescent="0.25">
      <c r="E2" t="s">
        <v>0</v>
      </c>
      <c r="F2" t="s">
        <v>1</v>
      </c>
      <c r="G2" t="s">
        <v>2</v>
      </c>
      <c r="H2" t="s">
        <v>3</v>
      </c>
      <c r="I2" t="s">
        <v>421</v>
      </c>
      <c r="J2" t="s">
        <v>4</v>
      </c>
      <c r="K2" t="s">
        <v>419</v>
      </c>
      <c r="L2" t="s">
        <v>4</v>
      </c>
      <c r="N2" t="s">
        <v>420</v>
      </c>
    </row>
    <row r="3" spans="5:14" x14ac:dyDescent="0.25">
      <c r="F3">
        <v>1</v>
      </c>
      <c r="H3" t="s">
        <v>5</v>
      </c>
    </row>
    <row r="4" spans="5:14" x14ac:dyDescent="0.25">
      <c r="F4" t="s">
        <v>6</v>
      </c>
      <c r="H4" s="3" t="s">
        <v>7</v>
      </c>
    </row>
    <row r="5" spans="5:14" x14ac:dyDescent="0.25">
      <c r="F5" t="s">
        <v>8</v>
      </c>
      <c r="H5" s="1" t="s">
        <v>9</v>
      </c>
    </row>
    <row r="6" spans="5:14" x14ac:dyDescent="0.25">
      <c r="F6" t="s">
        <v>10</v>
      </c>
      <c r="H6" t="s">
        <v>11</v>
      </c>
      <c r="I6">
        <v>91.012</v>
      </c>
      <c r="J6" t="s">
        <v>12</v>
      </c>
      <c r="K6">
        <f>'aus Solibri'!N624</f>
        <v>91.02000000000001</v>
      </c>
      <c r="L6" t="s">
        <v>12</v>
      </c>
      <c r="N6" s="9">
        <f>(I6-K6)/I6*100</f>
        <v>-8.7900496637913425E-3</v>
      </c>
    </row>
    <row r="7" spans="5:14" x14ac:dyDescent="0.25">
      <c r="F7" t="s">
        <v>13</v>
      </c>
      <c r="H7" t="s">
        <v>14</v>
      </c>
      <c r="I7">
        <v>386.45699999999999</v>
      </c>
      <c r="J7" t="s">
        <v>12</v>
      </c>
      <c r="K7">
        <f>'aus Solibri'!N709</f>
        <v>386.26000000000005</v>
      </c>
      <c r="L7" t="s">
        <v>12</v>
      </c>
      <c r="N7" s="9">
        <f>(I7-K7)/I7*100</f>
        <v>5.097591711366229E-2</v>
      </c>
    </row>
    <row r="8" spans="5:14" x14ac:dyDescent="0.25">
      <c r="F8" t="s">
        <v>15</v>
      </c>
      <c r="H8" t="s">
        <v>16</v>
      </c>
      <c r="I8">
        <v>20.064</v>
      </c>
      <c r="J8" t="s">
        <v>12</v>
      </c>
      <c r="K8">
        <f>'aus Solibri'!N46</f>
        <v>20.060000000000009</v>
      </c>
      <c r="L8" t="s">
        <v>12</v>
      </c>
      <c r="N8" s="9">
        <f>(I8-K8)/I8*100</f>
        <v>1.9936204146684001E-2</v>
      </c>
    </row>
    <row r="9" spans="5:14" x14ac:dyDescent="0.25">
      <c r="F9" t="s">
        <v>17</v>
      </c>
      <c r="H9" t="s">
        <v>18</v>
      </c>
      <c r="I9">
        <v>2620.5700000000002</v>
      </c>
      <c r="J9" t="s">
        <v>19</v>
      </c>
      <c r="K9">
        <f>'aus Solibri'!Q624+'aus Solibri'!Q709</f>
        <v>1134.8647999999998</v>
      </c>
      <c r="L9" t="s">
        <v>19</v>
      </c>
      <c r="N9" s="9">
        <f t="shared" ref="N9:N10" si="0">(I9-K9)/I9*100</f>
        <v>56.69397115894634</v>
      </c>
    </row>
    <row r="10" spans="5:14" x14ac:dyDescent="0.25">
      <c r="F10" t="s">
        <v>20</v>
      </c>
      <c r="H10" t="s">
        <v>21</v>
      </c>
      <c r="I10">
        <v>186.23500000000001</v>
      </c>
      <c r="J10" t="s">
        <v>19</v>
      </c>
      <c r="K10">
        <f>'aus Solibri'!Q46</f>
        <v>116.51999999999994</v>
      </c>
      <c r="L10" t="s">
        <v>19</v>
      </c>
      <c r="N10" s="9">
        <f t="shared" si="0"/>
        <v>37.433887292936383</v>
      </c>
    </row>
    <row r="11" spans="5:14" x14ac:dyDescent="0.25">
      <c r="F11" t="s">
        <v>22</v>
      </c>
      <c r="H11" s="2" t="s">
        <v>23</v>
      </c>
    </row>
    <row r="12" spans="5:14" x14ac:dyDescent="0.25">
      <c r="F12" t="s">
        <v>24</v>
      </c>
      <c r="H12" t="s">
        <v>25</v>
      </c>
      <c r="I12">
        <v>4822.8040000000001</v>
      </c>
      <c r="J12" t="s">
        <v>19</v>
      </c>
    </row>
    <row r="13" spans="5:14" x14ac:dyDescent="0.25">
      <c r="F13" t="s">
        <v>26</v>
      </c>
      <c r="H13" t="s">
        <v>27</v>
      </c>
      <c r="I13">
        <v>4822.8040000000001</v>
      </c>
      <c r="J13" t="s">
        <v>19</v>
      </c>
    </row>
    <row r="14" spans="5:14" x14ac:dyDescent="0.25">
      <c r="F14" t="s">
        <v>28</v>
      </c>
      <c r="G14" t="s">
        <v>29</v>
      </c>
      <c r="H14" t="s">
        <v>30</v>
      </c>
      <c r="I14">
        <v>1</v>
      </c>
      <c r="J14" t="s">
        <v>19</v>
      </c>
    </row>
    <row r="15" spans="5:14" x14ac:dyDescent="0.25">
      <c r="F15" t="s">
        <v>31</v>
      </c>
      <c r="H15" s="2" t="s">
        <v>32</v>
      </c>
    </row>
    <row r="16" spans="5:14" x14ac:dyDescent="0.25">
      <c r="F16" t="s">
        <v>33</v>
      </c>
      <c r="G16" t="s">
        <v>29</v>
      </c>
      <c r="H16" t="s">
        <v>34</v>
      </c>
      <c r="I16">
        <v>1</v>
      </c>
      <c r="J16" t="s">
        <v>19</v>
      </c>
    </row>
    <row r="17" spans="6:14" x14ac:dyDescent="0.25">
      <c r="F17" t="s">
        <v>35</v>
      </c>
      <c r="H17" s="2" t="s">
        <v>36</v>
      </c>
    </row>
    <row r="18" spans="6:14" x14ac:dyDescent="0.25">
      <c r="F18" t="s">
        <v>37</v>
      </c>
      <c r="G18" t="s">
        <v>29</v>
      </c>
      <c r="H18" t="s">
        <v>38</v>
      </c>
      <c r="I18">
        <v>1</v>
      </c>
      <c r="J18" t="s">
        <v>12</v>
      </c>
    </row>
    <row r="19" spans="6:14" x14ac:dyDescent="0.25">
      <c r="F19" t="s">
        <v>39</v>
      </c>
      <c r="G19" t="s">
        <v>29</v>
      </c>
      <c r="H19" t="s">
        <v>40</v>
      </c>
      <c r="I19">
        <v>1</v>
      </c>
      <c r="J19" t="s">
        <v>19</v>
      </c>
    </row>
    <row r="20" spans="6:14" x14ac:dyDescent="0.25">
      <c r="F20" t="s">
        <v>41</v>
      </c>
      <c r="G20" t="s">
        <v>29</v>
      </c>
      <c r="H20" t="s">
        <v>42</v>
      </c>
      <c r="I20">
        <v>1</v>
      </c>
      <c r="J20" t="s">
        <v>43</v>
      </c>
    </row>
    <row r="21" spans="6:14" x14ac:dyDescent="0.25">
      <c r="F21" t="s">
        <v>44</v>
      </c>
      <c r="H21" s="1" t="s">
        <v>45</v>
      </c>
      <c r="N21" s="9"/>
    </row>
    <row r="22" spans="6:14" x14ac:dyDescent="0.25">
      <c r="F22" t="s">
        <v>46</v>
      </c>
      <c r="H22" t="s">
        <v>47</v>
      </c>
      <c r="I22">
        <v>14.826000000000001</v>
      </c>
      <c r="J22" t="s">
        <v>12</v>
      </c>
      <c r="K22">
        <f>'aus Solibri'!N1139</f>
        <v>14.82</v>
      </c>
      <c r="L22" t="s">
        <v>12</v>
      </c>
      <c r="N22" s="9">
        <f>(I22-K22)/I22*100</f>
        <v>4.0469445568597245E-2</v>
      </c>
    </row>
    <row r="23" spans="6:14" x14ac:dyDescent="0.25">
      <c r="F23" t="s">
        <v>48</v>
      </c>
      <c r="H23" t="s">
        <v>49</v>
      </c>
      <c r="I23">
        <v>126.586</v>
      </c>
      <c r="J23" t="s">
        <v>19</v>
      </c>
      <c r="K23">
        <f>'aus Solibri'!Q1139</f>
        <v>100.24199999999999</v>
      </c>
      <c r="L23" t="s">
        <v>19</v>
      </c>
      <c r="N23" s="9">
        <f>(I23-K23)/I23*100</f>
        <v>20.811148152244328</v>
      </c>
    </row>
    <row r="24" spans="6:14" x14ac:dyDescent="0.25">
      <c r="F24" t="s">
        <v>50</v>
      </c>
      <c r="H24" s="1" t="s">
        <v>51</v>
      </c>
    </row>
    <row r="25" spans="6:14" x14ac:dyDescent="0.25">
      <c r="F25" t="s">
        <v>52</v>
      </c>
      <c r="H25" t="s">
        <v>53</v>
      </c>
      <c r="I25">
        <v>1200.981</v>
      </c>
      <c r="J25" t="s">
        <v>12</v>
      </c>
      <c r="K25">
        <f>'aus Solibri'!L1016</f>
        <v>1200.97</v>
      </c>
      <c r="L25" t="s">
        <v>12</v>
      </c>
      <c r="N25" s="9">
        <f>(I25-K25)/I25*100</f>
        <v>9.1591790377759999E-4</v>
      </c>
    </row>
    <row r="26" spans="6:14" x14ac:dyDescent="0.25">
      <c r="F26" t="s">
        <v>54</v>
      </c>
      <c r="G26" t="s">
        <v>29</v>
      </c>
      <c r="H26" s="4" t="s">
        <v>55</v>
      </c>
      <c r="I26">
        <v>1</v>
      </c>
      <c r="J26" t="s">
        <v>12</v>
      </c>
    </row>
    <row r="27" spans="6:14" x14ac:dyDescent="0.25">
      <c r="F27" t="s">
        <v>56</v>
      </c>
      <c r="H27" t="s">
        <v>57</v>
      </c>
      <c r="I27">
        <v>219.66499999999999</v>
      </c>
      <c r="J27" t="s">
        <v>19</v>
      </c>
      <c r="K27">
        <f>'aus Solibri'!Q1016</f>
        <v>206.18099999999998</v>
      </c>
      <c r="L27" t="s">
        <v>19</v>
      </c>
      <c r="N27" s="9">
        <f>(I27-K27)/I27*100</f>
        <v>6.1384380761614317</v>
      </c>
    </row>
    <row r="28" spans="6:14" x14ac:dyDescent="0.25">
      <c r="F28" t="s">
        <v>58</v>
      </c>
      <c r="H28" s="2" t="s">
        <v>59</v>
      </c>
    </row>
    <row r="29" spans="6:14" x14ac:dyDescent="0.25">
      <c r="F29" t="s">
        <v>60</v>
      </c>
      <c r="G29" t="s">
        <v>29</v>
      </c>
      <c r="H29" t="s">
        <v>61</v>
      </c>
      <c r="I29">
        <v>1</v>
      </c>
      <c r="J29" t="s">
        <v>62</v>
      </c>
    </row>
    <row r="30" spans="6:14" x14ac:dyDescent="0.25">
      <c r="F30" t="s">
        <v>63</v>
      </c>
      <c r="G30" t="s">
        <v>29</v>
      </c>
      <c r="H30" t="s">
        <v>64</v>
      </c>
      <c r="I30">
        <v>1</v>
      </c>
      <c r="J30" t="s">
        <v>43</v>
      </c>
    </row>
    <row r="31" spans="6:14" x14ac:dyDescent="0.25">
      <c r="F31" t="s">
        <v>65</v>
      </c>
      <c r="G31" t="s">
        <v>29</v>
      </c>
      <c r="H31" t="s">
        <v>66</v>
      </c>
      <c r="I31">
        <v>1</v>
      </c>
      <c r="J31" t="s">
        <v>62</v>
      </c>
    </row>
    <row r="32" spans="6:14" x14ac:dyDescent="0.25">
      <c r="F32" t="s">
        <v>67</v>
      </c>
      <c r="G32" t="s">
        <v>29</v>
      </c>
      <c r="H32" t="s">
        <v>68</v>
      </c>
      <c r="I32">
        <v>1</v>
      </c>
      <c r="J32" t="s">
        <v>12</v>
      </c>
    </row>
    <row r="33" spans="6:14" x14ac:dyDescent="0.25">
      <c r="F33" t="s">
        <v>69</v>
      </c>
      <c r="G33" t="s">
        <v>29</v>
      </c>
      <c r="H33" t="s">
        <v>70</v>
      </c>
      <c r="I33">
        <v>1</v>
      </c>
      <c r="J33" t="s">
        <v>62</v>
      </c>
    </row>
    <row r="34" spans="6:14" x14ac:dyDescent="0.25">
      <c r="F34" t="s">
        <v>71</v>
      </c>
      <c r="G34" t="s">
        <v>29</v>
      </c>
      <c r="H34" t="s">
        <v>72</v>
      </c>
      <c r="I34">
        <v>1</v>
      </c>
      <c r="J34" t="s">
        <v>62</v>
      </c>
    </row>
    <row r="35" spans="6:14" x14ac:dyDescent="0.25">
      <c r="F35" t="s">
        <v>73</v>
      </c>
      <c r="G35" t="s">
        <v>29</v>
      </c>
      <c r="H35" t="s">
        <v>74</v>
      </c>
      <c r="I35">
        <v>1</v>
      </c>
      <c r="J35" t="s">
        <v>43</v>
      </c>
    </row>
    <row r="36" spans="6:14" x14ac:dyDescent="0.25">
      <c r="F36" t="s">
        <v>75</v>
      </c>
      <c r="H36" t="s">
        <v>76</v>
      </c>
      <c r="I36">
        <v>4729.0730000000003</v>
      </c>
      <c r="J36" t="s">
        <v>19</v>
      </c>
    </row>
    <row r="37" spans="6:14" x14ac:dyDescent="0.25">
      <c r="F37" t="s">
        <v>77</v>
      </c>
      <c r="G37" t="s">
        <v>29</v>
      </c>
      <c r="H37" t="s">
        <v>78</v>
      </c>
      <c r="I37">
        <v>1</v>
      </c>
      <c r="J37" t="s">
        <v>43</v>
      </c>
    </row>
    <row r="38" spans="6:14" x14ac:dyDescent="0.25">
      <c r="F38" t="s">
        <v>79</v>
      </c>
      <c r="H38" s="1" t="s">
        <v>80</v>
      </c>
    </row>
    <row r="39" spans="6:14" x14ac:dyDescent="0.25">
      <c r="F39" t="s">
        <v>81</v>
      </c>
      <c r="H39" t="s">
        <v>82</v>
      </c>
      <c r="I39">
        <v>219.77600000000001</v>
      </c>
      <c r="J39" t="s">
        <v>12</v>
      </c>
      <c r="K39">
        <f>'aus Solibri'!N407</f>
        <v>219.80999999999997</v>
      </c>
      <c r="L39" t="s">
        <v>12</v>
      </c>
      <c r="N39" s="9">
        <f>(I39-K39)/I39*100</f>
        <v>-1.5470297029686312E-2</v>
      </c>
    </row>
    <row r="40" spans="6:14" x14ac:dyDescent="0.25">
      <c r="F40" t="s">
        <v>83</v>
      </c>
      <c r="H40" t="s">
        <v>84</v>
      </c>
      <c r="I40">
        <v>407.80099999999999</v>
      </c>
      <c r="J40" t="s">
        <v>19</v>
      </c>
      <c r="K40">
        <f>'aus Solibri'!Q407</f>
        <v>429.4162</v>
      </c>
      <c r="L40" t="s">
        <v>19</v>
      </c>
      <c r="N40" s="9">
        <f t="shared" ref="N40:N42" si="1">(I40-K40)/I40*100</f>
        <v>-5.3004283952221831</v>
      </c>
    </row>
    <row r="41" spans="6:14" x14ac:dyDescent="0.25">
      <c r="F41" t="s">
        <v>85</v>
      </c>
      <c r="H41" t="s">
        <v>86</v>
      </c>
      <c r="I41">
        <v>783.43799999999999</v>
      </c>
      <c r="J41" t="s">
        <v>19</v>
      </c>
      <c r="K41">
        <f>'aus Solibri'!S407</f>
        <v>847.22799999999995</v>
      </c>
      <c r="L41" t="s">
        <v>19</v>
      </c>
      <c r="N41" s="9">
        <f t="shared" si="1"/>
        <v>-8.1423163032684105</v>
      </c>
    </row>
    <row r="42" spans="6:14" x14ac:dyDescent="0.25">
      <c r="F42" t="s">
        <v>87</v>
      </c>
      <c r="H42" t="s">
        <v>88</v>
      </c>
      <c r="I42">
        <v>261.02499999999998</v>
      </c>
      <c r="J42" t="s">
        <v>19</v>
      </c>
      <c r="K42">
        <f>'aus Solibri'!R407</f>
        <v>245.4024</v>
      </c>
      <c r="L42" t="s">
        <v>19</v>
      </c>
      <c r="N42" s="9">
        <f t="shared" si="1"/>
        <v>5.9850972129106328</v>
      </c>
    </row>
    <row r="43" spans="6:14" x14ac:dyDescent="0.25">
      <c r="F43" t="s">
        <v>89</v>
      </c>
      <c r="H43" s="1" t="s">
        <v>90</v>
      </c>
    </row>
    <row r="44" spans="6:14" x14ac:dyDescent="0.25">
      <c r="F44" t="s">
        <v>91</v>
      </c>
      <c r="G44" t="s">
        <v>29</v>
      </c>
      <c r="H44" t="s">
        <v>92</v>
      </c>
      <c r="I44">
        <v>1</v>
      </c>
      <c r="J44" t="s">
        <v>93</v>
      </c>
    </row>
    <row r="45" spans="6:14" x14ac:dyDescent="0.25">
      <c r="F45" t="s">
        <v>94</v>
      </c>
      <c r="H45" s="1" t="s">
        <v>95</v>
      </c>
    </row>
    <row r="46" spans="6:14" x14ac:dyDescent="0.25">
      <c r="F46" t="s">
        <v>96</v>
      </c>
      <c r="H46" t="s">
        <v>97</v>
      </c>
      <c r="I46">
        <v>385.24400000000003</v>
      </c>
      <c r="J46" t="s">
        <v>12</v>
      </c>
      <c r="K46">
        <f>'aus Solibri'!N524</f>
        <v>385.28000000000009</v>
      </c>
      <c r="N46" s="9">
        <f>(I46-K46)/I46*100</f>
        <v>-9.3447269782418949E-3</v>
      </c>
    </row>
    <row r="47" spans="6:14" x14ac:dyDescent="0.25">
      <c r="F47" t="s">
        <v>98</v>
      </c>
      <c r="H47" t="s">
        <v>99</v>
      </c>
      <c r="I47">
        <v>413.61900000000003</v>
      </c>
      <c r="J47" t="s">
        <v>12</v>
      </c>
      <c r="K47">
        <f>'aus Solibri'!N610</f>
        <v>414.37</v>
      </c>
      <c r="L47" t="s">
        <v>12</v>
      </c>
      <c r="N47" s="9">
        <f t="shared" ref="N47:N52" si="2">(I47-K47)/I47*100</f>
        <v>-0.18156806142850698</v>
      </c>
    </row>
    <row r="48" spans="6:14" x14ac:dyDescent="0.25">
      <c r="F48" t="s">
        <v>100</v>
      </c>
      <c r="H48" t="s">
        <v>101</v>
      </c>
      <c r="I48">
        <v>47.262</v>
      </c>
      <c r="J48" t="s">
        <v>12</v>
      </c>
      <c r="K48">
        <f>'aus Solibri'!N611</f>
        <v>47.3</v>
      </c>
      <c r="L48" t="s">
        <v>12</v>
      </c>
      <c r="N48" s="9">
        <f t="shared" si="2"/>
        <v>-8.0402860649140331E-2</v>
      </c>
    </row>
    <row r="49" spans="6:14" x14ac:dyDescent="0.25">
      <c r="F49" t="s">
        <v>102</v>
      </c>
      <c r="H49" t="s">
        <v>103</v>
      </c>
      <c r="I49">
        <v>0.74099999999999999</v>
      </c>
      <c r="J49" t="s">
        <v>12</v>
      </c>
      <c r="L49" t="s">
        <v>12</v>
      </c>
      <c r="N49" s="9"/>
    </row>
    <row r="50" spans="6:14" x14ac:dyDescent="0.25">
      <c r="F50" t="s">
        <v>104</v>
      </c>
      <c r="H50" t="s">
        <v>105</v>
      </c>
      <c r="I50">
        <v>564.94100000000003</v>
      </c>
      <c r="J50" t="s">
        <v>19</v>
      </c>
      <c r="K50">
        <f>'aus Solibri'!S610</f>
        <v>599.6106000000002</v>
      </c>
      <c r="L50" t="s">
        <v>19</v>
      </c>
      <c r="N50" s="9">
        <f t="shared" si="2"/>
        <v>-6.1368532289212805</v>
      </c>
    </row>
    <row r="51" spans="6:14" x14ac:dyDescent="0.25">
      <c r="F51" t="s">
        <v>106</v>
      </c>
      <c r="H51" t="s">
        <v>107</v>
      </c>
      <c r="I51">
        <v>524.60699999999997</v>
      </c>
      <c r="J51" t="s">
        <v>19</v>
      </c>
      <c r="K51">
        <f>'aus Solibri'!R610</f>
        <v>582.15060000000005</v>
      </c>
      <c r="L51" t="s">
        <v>19</v>
      </c>
      <c r="N51" s="9">
        <f t="shared" si="2"/>
        <v>-10.968896716971006</v>
      </c>
    </row>
    <row r="52" spans="6:14" x14ac:dyDescent="0.25">
      <c r="F52" t="s">
        <v>108</v>
      </c>
      <c r="H52" t="s">
        <v>109</v>
      </c>
      <c r="I52">
        <v>5503.348</v>
      </c>
      <c r="J52" t="s">
        <v>19</v>
      </c>
      <c r="K52" s="9">
        <f>'aus Solibri'!Q610</f>
        <v>5721.2527999999966</v>
      </c>
      <c r="L52" t="s">
        <v>19</v>
      </c>
      <c r="N52" s="9">
        <f t="shared" si="2"/>
        <v>-3.9594952018298066</v>
      </c>
    </row>
    <row r="53" spans="6:14" x14ac:dyDescent="0.25">
      <c r="F53" t="s">
        <v>110</v>
      </c>
      <c r="H53" s="4" t="s">
        <v>111</v>
      </c>
    </row>
    <row r="54" spans="6:14" x14ac:dyDescent="0.25">
      <c r="F54" t="s">
        <v>112</v>
      </c>
      <c r="H54" t="s">
        <v>113</v>
      </c>
      <c r="I54">
        <v>564.94100000000003</v>
      </c>
      <c r="J54" t="s">
        <v>19</v>
      </c>
    </row>
    <row r="55" spans="6:14" x14ac:dyDescent="0.25">
      <c r="F55" t="s">
        <v>114</v>
      </c>
      <c r="H55" t="s">
        <v>115</v>
      </c>
      <c r="I55">
        <v>452.77800000000002</v>
      </c>
      <c r="J55" t="s">
        <v>19</v>
      </c>
    </row>
    <row r="56" spans="6:14" x14ac:dyDescent="0.25">
      <c r="F56" t="s">
        <v>116</v>
      </c>
      <c r="H56" t="s">
        <v>117</v>
      </c>
      <c r="I56">
        <v>3215.4319999999998</v>
      </c>
      <c r="J56" t="s">
        <v>19</v>
      </c>
    </row>
    <row r="57" spans="6:14" x14ac:dyDescent="0.25">
      <c r="F57" t="s">
        <v>118</v>
      </c>
      <c r="G57" t="s">
        <v>29</v>
      </c>
      <c r="H57" t="s">
        <v>119</v>
      </c>
      <c r="I57">
        <v>1</v>
      </c>
      <c r="J57" t="s">
        <v>19</v>
      </c>
    </row>
    <row r="58" spans="6:14" x14ac:dyDescent="0.25">
      <c r="F58" t="s">
        <v>120</v>
      </c>
      <c r="H58" s="1" t="s">
        <v>121</v>
      </c>
    </row>
    <row r="59" spans="6:14" x14ac:dyDescent="0.25">
      <c r="F59" t="s">
        <v>122</v>
      </c>
      <c r="H59" t="s">
        <v>123</v>
      </c>
      <c r="I59">
        <v>39.898000000000003</v>
      </c>
      <c r="J59" t="s">
        <v>12</v>
      </c>
      <c r="K59">
        <f>'aus Solibri'!N848</f>
        <v>39.259999999999906</v>
      </c>
      <c r="L59" t="s">
        <v>12</v>
      </c>
      <c r="N59" s="9">
        <f t="shared" ref="N59:N63" si="3">(I59-K59)/I59*100</f>
        <v>1.5990776480026507</v>
      </c>
    </row>
    <row r="60" spans="6:14" x14ac:dyDescent="0.25">
      <c r="F60" t="s">
        <v>124</v>
      </c>
      <c r="H60" t="s">
        <v>125</v>
      </c>
      <c r="I60">
        <v>25.913</v>
      </c>
      <c r="J60" t="s">
        <v>12</v>
      </c>
      <c r="K60">
        <f>'aus Solibri'!N906</f>
        <v>25.93000000000001</v>
      </c>
      <c r="L60" t="s">
        <v>12</v>
      </c>
      <c r="N60" s="9">
        <f t="shared" si="3"/>
        <v>-6.5604136919731867E-2</v>
      </c>
    </row>
    <row r="61" spans="6:14" x14ac:dyDescent="0.25">
      <c r="F61" t="s">
        <v>126</v>
      </c>
      <c r="H61" t="s">
        <v>127</v>
      </c>
      <c r="I61">
        <v>3.5990000000000002</v>
      </c>
      <c r="J61" t="s">
        <v>19</v>
      </c>
      <c r="K61">
        <f>'aus Solibri'!Q906</f>
        <v>4.34</v>
      </c>
      <c r="L61" t="s">
        <v>19</v>
      </c>
      <c r="N61" s="9">
        <f t="shared" si="3"/>
        <v>-20.589052514587376</v>
      </c>
    </row>
    <row r="62" spans="6:14" x14ac:dyDescent="0.25">
      <c r="F62" t="s">
        <v>128</v>
      </c>
      <c r="H62" t="s">
        <v>129</v>
      </c>
      <c r="I62">
        <v>73.319999999999993</v>
      </c>
      <c r="J62" t="s">
        <v>19</v>
      </c>
      <c r="K62">
        <f>'aus Solibri'!R906</f>
        <v>85.46999999999997</v>
      </c>
      <c r="L62" t="s">
        <v>19</v>
      </c>
      <c r="N62" s="9">
        <f t="shared" si="3"/>
        <v>-16.571194762684094</v>
      </c>
    </row>
    <row r="63" spans="6:14" x14ac:dyDescent="0.25">
      <c r="F63" t="s">
        <v>130</v>
      </c>
      <c r="H63" t="s">
        <v>131</v>
      </c>
      <c r="I63">
        <v>670.15599999999995</v>
      </c>
      <c r="J63" t="s">
        <v>19</v>
      </c>
      <c r="K63">
        <f>'aus Solibri'!S906</f>
        <v>763.66999999999803</v>
      </c>
      <c r="L63" t="s">
        <v>19</v>
      </c>
      <c r="N63" s="9">
        <f t="shared" si="3"/>
        <v>-13.954064426789895</v>
      </c>
    </row>
    <row r="64" spans="6:14" x14ac:dyDescent="0.25">
      <c r="F64" t="s">
        <v>132</v>
      </c>
      <c r="H64" s="1" t="s">
        <v>133</v>
      </c>
    </row>
    <row r="65" spans="6:14" x14ac:dyDescent="0.25">
      <c r="F65" t="s">
        <v>134</v>
      </c>
      <c r="H65" t="s">
        <v>135</v>
      </c>
      <c r="I65">
        <v>18.7</v>
      </c>
      <c r="J65" t="s">
        <v>12</v>
      </c>
      <c r="K65">
        <f>'aus Solibri'!N951</f>
        <v>18.480000000000008</v>
      </c>
      <c r="L65" t="s">
        <v>12</v>
      </c>
      <c r="N65" s="9">
        <f t="shared" ref="N65:N72" si="4">(I65-K65)/I65*100</f>
        <v>1.17647058823525</v>
      </c>
    </row>
    <row r="66" spans="6:14" x14ac:dyDescent="0.25">
      <c r="F66" t="s">
        <v>136</v>
      </c>
      <c r="H66" t="s">
        <v>137</v>
      </c>
      <c r="I66">
        <v>34.430999999999997</v>
      </c>
      <c r="J66" t="s">
        <v>12</v>
      </c>
      <c r="K66">
        <f>'aus Solibri'!N1002</f>
        <v>34.589999999999996</v>
      </c>
      <c r="L66" t="s">
        <v>12</v>
      </c>
      <c r="N66" s="9">
        <f t="shared" si="4"/>
        <v>-0.46179315152042905</v>
      </c>
    </row>
    <row r="67" spans="6:14" x14ac:dyDescent="0.25">
      <c r="F67" t="s">
        <v>138</v>
      </c>
      <c r="H67" t="s">
        <v>139</v>
      </c>
      <c r="I67">
        <v>7.2320000000000002</v>
      </c>
      <c r="J67" t="s">
        <v>19</v>
      </c>
      <c r="K67">
        <f>'aus Solibri'!Q1002</f>
        <v>7.2094400000000016</v>
      </c>
      <c r="L67" t="s">
        <v>19</v>
      </c>
      <c r="N67" s="9">
        <f t="shared" si="4"/>
        <v>0.31194690265484765</v>
      </c>
    </row>
    <row r="68" spans="6:14" x14ac:dyDescent="0.25">
      <c r="F68" t="s">
        <v>140</v>
      </c>
      <c r="H68" t="s">
        <v>141</v>
      </c>
      <c r="I68">
        <v>502.80599999999998</v>
      </c>
      <c r="J68" t="s">
        <v>19</v>
      </c>
      <c r="K68">
        <f>'aus Solibri'!R1002</f>
        <v>503.49598559999879</v>
      </c>
      <c r="L68" t="s">
        <v>19</v>
      </c>
      <c r="N68" s="9">
        <f t="shared" si="4"/>
        <v>-0.13722700206417709</v>
      </c>
    </row>
    <row r="69" spans="6:14" x14ac:dyDescent="0.25">
      <c r="F69" t="s">
        <v>142</v>
      </c>
      <c r="H69" s="1" t="s">
        <v>143</v>
      </c>
    </row>
    <row r="70" spans="6:14" x14ac:dyDescent="0.25">
      <c r="F70" t="s">
        <v>144</v>
      </c>
      <c r="H70" t="s">
        <v>145</v>
      </c>
      <c r="I70">
        <v>1537.193</v>
      </c>
      <c r="J70" t="s">
        <v>12</v>
      </c>
      <c r="K70">
        <f>'aus Solibri'!N348</f>
        <v>1537.21</v>
      </c>
      <c r="L70" t="s">
        <v>12</v>
      </c>
      <c r="N70" s="9">
        <f t="shared" si="4"/>
        <v>-1.105911879643789E-3</v>
      </c>
    </row>
    <row r="71" spans="6:14" x14ac:dyDescent="0.25">
      <c r="F71" t="s">
        <v>146</v>
      </c>
      <c r="H71" t="s">
        <v>147</v>
      </c>
      <c r="I71">
        <v>1771.6210000000001</v>
      </c>
      <c r="J71" t="s">
        <v>12</v>
      </c>
      <c r="K71">
        <f>'aus Solibri'!N365</f>
        <v>1771.69</v>
      </c>
      <c r="L71" t="s">
        <v>12</v>
      </c>
      <c r="N71" s="9">
        <f t="shared" si="4"/>
        <v>-3.8947382086778142E-3</v>
      </c>
    </row>
    <row r="72" spans="6:14" x14ac:dyDescent="0.25">
      <c r="F72" t="s">
        <v>148</v>
      </c>
      <c r="H72" t="s">
        <v>149</v>
      </c>
      <c r="I72">
        <v>10516.879000000001</v>
      </c>
      <c r="J72" t="s">
        <v>19</v>
      </c>
      <c r="K72">
        <f>'aus Solibri'!D365</f>
        <v>11334.53</v>
      </c>
      <c r="L72" t="s">
        <v>19</v>
      </c>
      <c r="N72" s="9">
        <f t="shared" si="4"/>
        <v>-7.7746544388311385</v>
      </c>
    </row>
    <row r="73" spans="6:14" x14ac:dyDescent="0.25">
      <c r="F73" t="s">
        <v>150</v>
      </c>
      <c r="H73" s="4" t="s">
        <v>151</v>
      </c>
      <c r="I73">
        <v>11097.004999999999</v>
      </c>
      <c r="J73" t="s">
        <v>19</v>
      </c>
    </row>
    <row r="74" spans="6:14" x14ac:dyDescent="0.25">
      <c r="F74" t="s">
        <v>152</v>
      </c>
      <c r="H74" s="4" t="s">
        <v>153</v>
      </c>
      <c r="I74">
        <v>260</v>
      </c>
      <c r="J74" t="s">
        <v>43</v>
      </c>
    </row>
    <row r="75" spans="6:14" x14ac:dyDescent="0.25">
      <c r="F75" t="s">
        <v>154</v>
      </c>
      <c r="G75" t="s">
        <v>29</v>
      </c>
      <c r="H75" s="4" t="s">
        <v>155</v>
      </c>
      <c r="I75">
        <v>1</v>
      </c>
      <c r="J75" t="s">
        <v>62</v>
      </c>
    </row>
    <row r="76" spans="6:14" x14ac:dyDescent="0.25">
      <c r="F76" t="s">
        <v>156</v>
      </c>
      <c r="H76" t="s">
        <v>157</v>
      </c>
      <c r="I76">
        <v>652.447</v>
      </c>
      <c r="J76" t="s">
        <v>19</v>
      </c>
      <c r="K76">
        <f>'aus Solibri'!Q348+'aus Solibri'!Q365</f>
        <v>504.87540000000001</v>
      </c>
      <c r="L76" t="s">
        <v>19</v>
      </c>
      <c r="N76" s="9">
        <f t="shared" ref="N76" si="5">(I76-K76)/I76*100</f>
        <v>22.618174349793929</v>
      </c>
    </row>
    <row r="77" spans="6:14" x14ac:dyDescent="0.25">
      <c r="F77" t="s">
        <v>158</v>
      </c>
      <c r="H77" s="4" t="s">
        <v>159</v>
      </c>
      <c r="I77">
        <v>605.20100000000002</v>
      </c>
      <c r="J77" t="s">
        <v>19</v>
      </c>
    </row>
    <row r="78" spans="6:14" x14ac:dyDescent="0.25">
      <c r="F78" t="s">
        <v>160</v>
      </c>
      <c r="G78" t="s">
        <v>29</v>
      </c>
      <c r="H78" s="4" t="s">
        <v>161</v>
      </c>
      <c r="I78">
        <v>1</v>
      </c>
      <c r="J78" t="s">
        <v>19</v>
      </c>
    </row>
    <row r="79" spans="6:14" x14ac:dyDescent="0.25">
      <c r="F79" t="s">
        <v>162</v>
      </c>
      <c r="H79" s="2" t="s">
        <v>163</v>
      </c>
    </row>
    <row r="80" spans="6:14" x14ac:dyDescent="0.25">
      <c r="F80" t="s">
        <v>164</v>
      </c>
      <c r="G80" t="s">
        <v>29</v>
      </c>
      <c r="H80" t="s">
        <v>165</v>
      </c>
      <c r="I80">
        <v>1</v>
      </c>
      <c r="J80" t="s">
        <v>19</v>
      </c>
    </row>
    <row r="81" spans="6:14" x14ac:dyDescent="0.25">
      <c r="F81" t="s">
        <v>166</v>
      </c>
      <c r="H81" s="1" t="s">
        <v>167</v>
      </c>
    </row>
    <row r="82" spans="6:14" x14ac:dyDescent="0.25">
      <c r="F82" t="s">
        <v>168</v>
      </c>
      <c r="H82" t="s">
        <v>169</v>
      </c>
      <c r="I82">
        <v>65.787000000000006</v>
      </c>
      <c r="J82" t="s">
        <v>12</v>
      </c>
      <c r="K82">
        <f>'aus Solibri'!N1044</f>
        <v>658.60940000000005</v>
      </c>
      <c r="L82" t="s">
        <v>12</v>
      </c>
      <c r="N82" s="9">
        <f t="shared" ref="N82:N89" si="6">(I82-K82)/I82*100</f>
        <v>-901.12393025977781</v>
      </c>
    </row>
    <row r="83" spans="6:14" x14ac:dyDescent="0.25">
      <c r="F83" t="s">
        <v>170</v>
      </c>
      <c r="H83" t="s">
        <v>171</v>
      </c>
      <c r="I83">
        <v>418.36099999999999</v>
      </c>
      <c r="J83" t="s">
        <v>12</v>
      </c>
      <c r="K83">
        <f>'aus Solibri'!N1107</f>
        <v>872.94495999999947</v>
      </c>
      <c r="L83" t="s">
        <v>12</v>
      </c>
      <c r="N83" s="9">
        <f t="shared" si="6"/>
        <v>-108.65830227961007</v>
      </c>
    </row>
    <row r="84" spans="6:14" x14ac:dyDescent="0.25">
      <c r="F84" t="s">
        <v>172</v>
      </c>
      <c r="H84" t="s">
        <v>173</v>
      </c>
      <c r="I84">
        <v>101.819</v>
      </c>
      <c r="J84" t="s">
        <v>12</v>
      </c>
      <c r="K84">
        <f>'aus Solibri'!N1127</f>
        <v>101.82000000000002</v>
      </c>
      <c r="L84" t="s">
        <v>12</v>
      </c>
      <c r="N84" s="9">
        <f t="shared" si="6"/>
        <v>-9.8213496500553507E-4</v>
      </c>
    </row>
    <row r="85" spans="6:14" x14ac:dyDescent="0.25">
      <c r="F85" t="s">
        <v>174</v>
      </c>
      <c r="H85" t="s">
        <v>175</v>
      </c>
      <c r="I85">
        <v>54.401000000000003</v>
      </c>
      <c r="J85" t="s">
        <v>12</v>
      </c>
      <c r="K85">
        <f>'aus Solibri'!N1136</f>
        <v>54.4</v>
      </c>
      <c r="L85" t="s">
        <v>12</v>
      </c>
      <c r="N85" s="9">
        <f t="shared" si="6"/>
        <v>1.8382015036576072E-3</v>
      </c>
    </row>
    <row r="86" spans="6:14" x14ac:dyDescent="0.25">
      <c r="F86" t="s">
        <v>176</v>
      </c>
      <c r="H86" t="s">
        <v>177</v>
      </c>
      <c r="I86">
        <v>68.171000000000006</v>
      </c>
      <c r="J86" t="s">
        <v>12</v>
      </c>
      <c r="K86">
        <f>'aus Solibri'!N1037</f>
        <v>68.169999999999987</v>
      </c>
      <c r="L86" t="s">
        <v>12</v>
      </c>
      <c r="N86" s="9">
        <f t="shared" si="6"/>
        <v>1.4668994147349834E-3</v>
      </c>
    </row>
    <row r="87" spans="6:14" x14ac:dyDescent="0.25">
      <c r="F87" t="s">
        <v>178</v>
      </c>
      <c r="H87" t="s">
        <v>179</v>
      </c>
      <c r="I87">
        <v>1865.8779999999999</v>
      </c>
      <c r="J87" t="s">
        <v>19</v>
      </c>
      <c r="K87" s="31">
        <f>'aus Solibri'!D1044+'aus Solibri'!N1044+'aus Solibri'!D1107+'aus Solibri'!N1107</f>
        <v>2086.6543599999995</v>
      </c>
      <c r="L87" t="s">
        <v>19</v>
      </c>
      <c r="N87" s="9">
        <f t="shared" si="6"/>
        <v>-11.832304148502722</v>
      </c>
    </row>
    <row r="88" spans="6:14" x14ac:dyDescent="0.25">
      <c r="F88" t="s">
        <v>180</v>
      </c>
      <c r="H88" t="s">
        <v>181</v>
      </c>
      <c r="I88">
        <v>1275.02</v>
      </c>
      <c r="J88" t="s">
        <v>19</v>
      </c>
      <c r="K88" s="31">
        <f>'aus Solibri'!Q1127+'aus Solibri'!Q1137</f>
        <v>943.23800000000006</v>
      </c>
      <c r="L88" t="s">
        <v>19</v>
      </c>
      <c r="N88" s="9">
        <f t="shared" si="6"/>
        <v>26.021709463380958</v>
      </c>
    </row>
    <row r="89" spans="6:14" x14ac:dyDescent="0.25">
      <c r="F89" t="s">
        <v>182</v>
      </c>
      <c r="H89" t="s">
        <v>183</v>
      </c>
      <c r="I89">
        <v>545.38199999999995</v>
      </c>
      <c r="J89" t="s">
        <v>19</v>
      </c>
      <c r="K89" s="31">
        <f>'aus Solibri'!Q1037</f>
        <v>553.57339999999999</v>
      </c>
      <c r="L89" t="s">
        <v>19</v>
      </c>
      <c r="N89" s="9">
        <f t="shared" si="6"/>
        <v>-1.5019564268714487</v>
      </c>
    </row>
    <row r="90" spans="6:14" x14ac:dyDescent="0.25">
      <c r="F90" t="s">
        <v>184</v>
      </c>
      <c r="H90" s="4" t="s">
        <v>185</v>
      </c>
      <c r="I90">
        <v>1701.056</v>
      </c>
      <c r="J90" t="s">
        <v>19</v>
      </c>
    </row>
    <row r="91" spans="6:14" x14ac:dyDescent="0.25">
      <c r="F91" t="s">
        <v>186</v>
      </c>
      <c r="G91" t="s">
        <v>29</v>
      </c>
      <c r="H91" t="s">
        <v>187</v>
      </c>
      <c r="I91">
        <v>1</v>
      </c>
      <c r="J91" t="s">
        <v>188</v>
      </c>
    </row>
    <row r="92" spans="6:14" x14ac:dyDescent="0.25">
      <c r="F92" t="s">
        <v>189</v>
      </c>
      <c r="H92" s="2" t="s">
        <v>190</v>
      </c>
    </row>
    <row r="93" spans="6:14" x14ac:dyDescent="0.25">
      <c r="F93" t="s">
        <v>191</v>
      </c>
      <c r="G93" t="s">
        <v>29</v>
      </c>
      <c r="H93" t="s">
        <v>192</v>
      </c>
      <c r="I93">
        <v>1</v>
      </c>
      <c r="J93" t="s">
        <v>62</v>
      </c>
    </row>
    <row r="94" spans="6:14" x14ac:dyDescent="0.25">
      <c r="F94" t="s">
        <v>193</v>
      </c>
      <c r="G94" t="s">
        <v>29</v>
      </c>
      <c r="H94" t="s">
        <v>194</v>
      </c>
      <c r="I94">
        <v>1</v>
      </c>
      <c r="J94" t="s">
        <v>62</v>
      </c>
    </row>
    <row r="95" spans="6:14" x14ac:dyDescent="0.25">
      <c r="F95" t="s">
        <v>195</v>
      </c>
      <c r="G95" t="s">
        <v>29</v>
      </c>
      <c r="H95" t="s">
        <v>196</v>
      </c>
      <c r="I95">
        <v>1</v>
      </c>
      <c r="J95" t="s">
        <v>62</v>
      </c>
    </row>
    <row r="96" spans="6:14" x14ac:dyDescent="0.25">
      <c r="F96" t="s">
        <v>197</v>
      </c>
      <c r="G96" t="s">
        <v>29</v>
      </c>
      <c r="H96" t="s">
        <v>198</v>
      </c>
      <c r="I96">
        <v>1</v>
      </c>
      <c r="J96" t="s">
        <v>62</v>
      </c>
    </row>
    <row r="97" spans="6:10" x14ac:dyDescent="0.25">
      <c r="F97" t="s">
        <v>199</v>
      </c>
      <c r="G97" t="s">
        <v>29</v>
      </c>
      <c r="H97" t="s">
        <v>200</v>
      </c>
      <c r="I97">
        <v>1</v>
      </c>
      <c r="J97" t="s">
        <v>43</v>
      </c>
    </row>
    <row r="98" spans="6:10" x14ac:dyDescent="0.25">
      <c r="F98" t="s">
        <v>201</v>
      </c>
      <c r="G98" t="s">
        <v>29</v>
      </c>
      <c r="H98" t="s">
        <v>202</v>
      </c>
      <c r="I98">
        <v>1</v>
      </c>
      <c r="J98" t="s">
        <v>43</v>
      </c>
    </row>
    <row r="99" spans="6:10" x14ac:dyDescent="0.25">
      <c r="F99" t="s">
        <v>203</v>
      </c>
      <c r="G99" t="s">
        <v>29</v>
      </c>
      <c r="H99" t="s">
        <v>204</v>
      </c>
      <c r="I99">
        <v>1</v>
      </c>
      <c r="J99" t="s">
        <v>62</v>
      </c>
    </row>
    <row r="100" spans="6:10" x14ac:dyDescent="0.25">
      <c r="F100" t="s">
        <v>205</v>
      </c>
      <c r="G100" t="s">
        <v>29</v>
      </c>
      <c r="H100" t="s">
        <v>206</v>
      </c>
      <c r="I100">
        <v>1</v>
      </c>
      <c r="J100" t="s">
        <v>43</v>
      </c>
    </row>
    <row r="101" spans="6:10" x14ac:dyDescent="0.25">
      <c r="F101" t="s">
        <v>207</v>
      </c>
      <c r="G101" t="s">
        <v>29</v>
      </c>
      <c r="H101" t="s">
        <v>208</v>
      </c>
      <c r="I101">
        <v>1</v>
      </c>
      <c r="J101" t="s">
        <v>43</v>
      </c>
    </row>
    <row r="102" spans="6:10" x14ac:dyDescent="0.25">
      <c r="F102" t="s">
        <v>209</v>
      </c>
      <c r="G102" t="s">
        <v>29</v>
      </c>
      <c r="H102" t="s">
        <v>210</v>
      </c>
      <c r="I102">
        <v>1</v>
      </c>
      <c r="J102" t="s">
        <v>62</v>
      </c>
    </row>
    <row r="103" spans="6:10" x14ac:dyDescent="0.25">
      <c r="F103" t="s">
        <v>211</v>
      </c>
      <c r="G103" t="s">
        <v>29</v>
      </c>
      <c r="H103" t="s">
        <v>212</v>
      </c>
      <c r="I103">
        <v>1</v>
      </c>
      <c r="J103" t="s">
        <v>62</v>
      </c>
    </row>
    <row r="104" spans="6:10" x14ac:dyDescent="0.25">
      <c r="F104" t="s">
        <v>213</v>
      </c>
      <c r="G104" t="s">
        <v>29</v>
      </c>
      <c r="H104" t="s">
        <v>214</v>
      </c>
      <c r="I104">
        <v>1</v>
      </c>
      <c r="J104" t="s">
        <v>62</v>
      </c>
    </row>
    <row r="105" spans="6:10" x14ac:dyDescent="0.25">
      <c r="F105" t="s">
        <v>215</v>
      </c>
      <c r="G105" t="s">
        <v>29</v>
      </c>
      <c r="H105" t="s">
        <v>216</v>
      </c>
      <c r="I105">
        <v>1</v>
      </c>
      <c r="J105" t="s">
        <v>43</v>
      </c>
    </row>
    <row r="106" spans="6:10" x14ac:dyDescent="0.25">
      <c r="F106" t="s">
        <v>217</v>
      </c>
      <c r="G106" t="s">
        <v>29</v>
      </c>
      <c r="H106" t="s">
        <v>218</v>
      </c>
      <c r="I106">
        <v>1</v>
      </c>
      <c r="J106" t="s">
        <v>43</v>
      </c>
    </row>
    <row r="107" spans="6:10" x14ac:dyDescent="0.25">
      <c r="F107" t="s">
        <v>219</v>
      </c>
      <c r="G107" t="s">
        <v>29</v>
      </c>
      <c r="H107" t="s">
        <v>220</v>
      </c>
      <c r="I107">
        <v>1</v>
      </c>
      <c r="J107" t="s">
        <v>43</v>
      </c>
    </row>
    <row r="108" spans="6:10" x14ac:dyDescent="0.25">
      <c r="F108" t="s">
        <v>221</v>
      </c>
      <c r="G108" t="s">
        <v>29</v>
      </c>
      <c r="H108" t="s">
        <v>222</v>
      </c>
      <c r="I108">
        <v>1</v>
      </c>
      <c r="J108" t="s">
        <v>19</v>
      </c>
    </row>
    <row r="109" spans="6:10" x14ac:dyDescent="0.25">
      <c r="F109" t="s">
        <v>223</v>
      </c>
      <c r="G109" t="s">
        <v>29</v>
      </c>
      <c r="H109" t="s">
        <v>224</v>
      </c>
      <c r="I109">
        <v>1</v>
      </c>
      <c r="J109" t="s">
        <v>43</v>
      </c>
    </row>
    <row r="110" spans="6:10" x14ac:dyDescent="0.25">
      <c r="F110" t="s">
        <v>225</v>
      </c>
      <c r="G110" t="s">
        <v>29</v>
      </c>
      <c r="H110" t="s">
        <v>226</v>
      </c>
      <c r="I110">
        <v>1</v>
      </c>
      <c r="J110" t="s">
        <v>43</v>
      </c>
    </row>
    <row r="111" spans="6:10" x14ac:dyDescent="0.25">
      <c r="F111" t="s">
        <v>227</v>
      </c>
      <c r="G111" t="s">
        <v>29</v>
      </c>
      <c r="H111" t="s">
        <v>228</v>
      </c>
      <c r="I111">
        <v>1</v>
      </c>
      <c r="J111" t="s">
        <v>43</v>
      </c>
    </row>
    <row r="112" spans="6:10" x14ac:dyDescent="0.25">
      <c r="F112" t="s">
        <v>229</v>
      </c>
      <c r="G112" t="s">
        <v>29</v>
      </c>
      <c r="H112" t="s">
        <v>230</v>
      </c>
      <c r="I112">
        <v>1</v>
      </c>
      <c r="J112" t="s">
        <v>43</v>
      </c>
    </row>
    <row r="113" spans="6:10" x14ac:dyDescent="0.25">
      <c r="F113" t="s">
        <v>231</v>
      </c>
      <c r="G113" t="s">
        <v>29</v>
      </c>
      <c r="H113" t="s">
        <v>232</v>
      </c>
      <c r="I113">
        <v>1</v>
      </c>
      <c r="J113" t="s">
        <v>93</v>
      </c>
    </row>
    <row r="114" spans="6:10" x14ac:dyDescent="0.25">
      <c r="F114" t="s">
        <v>233</v>
      </c>
      <c r="G114" t="s">
        <v>29</v>
      </c>
      <c r="H114" t="s">
        <v>234</v>
      </c>
      <c r="I114">
        <v>1</v>
      </c>
      <c r="J114" t="s">
        <v>43</v>
      </c>
    </row>
    <row r="115" spans="6:10" x14ac:dyDescent="0.25">
      <c r="F115" t="s">
        <v>235</v>
      </c>
      <c r="H115" s="2" t="s">
        <v>236</v>
      </c>
    </row>
    <row r="116" spans="6:10" x14ac:dyDescent="0.25">
      <c r="F116" t="s">
        <v>237</v>
      </c>
      <c r="G116" t="s">
        <v>29</v>
      </c>
      <c r="H116" t="s">
        <v>238</v>
      </c>
      <c r="I116">
        <v>1</v>
      </c>
      <c r="J116" t="s">
        <v>43</v>
      </c>
    </row>
    <row r="117" spans="6:10" x14ac:dyDescent="0.25">
      <c r="F117" t="s">
        <v>239</v>
      </c>
      <c r="G117" t="s">
        <v>29</v>
      </c>
      <c r="H117" t="s">
        <v>240</v>
      </c>
      <c r="I117">
        <v>1</v>
      </c>
      <c r="J117" t="s">
        <v>43</v>
      </c>
    </row>
    <row r="118" spans="6:10" x14ac:dyDescent="0.25">
      <c r="F118" t="s">
        <v>241</v>
      </c>
      <c r="G118" t="s">
        <v>29</v>
      </c>
      <c r="H118" t="s">
        <v>242</v>
      </c>
      <c r="I118">
        <v>1</v>
      </c>
      <c r="J118" t="s">
        <v>43</v>
      </c>
    </row>
    <row r="119" spans="6:10" x14ac:dyDescent="0.25">
      <c r="F119" t="s">
        <v>243</v>
      </c>
      <c r="G119" t="s">
        <v>29</v>
      </c>
      <c r="H119" t="s">
        <v>244</v>
      </c>
      <c r="I119">
        <v>1</v>
      </c>
      <c r="J119" t="s">
        <v>43</v>
      </c>
    </row>
    <row r="120" spans="6:10" x14ac:dyDescent="0.25">
      <c r="F120" t="s">
        <v>245</v>
      </c>
      <c r="G120" t="s">
        <v>29</v>
      </c>
      <c r="H120" t="s">
        <v>246</v>
      </c>
      <c r="I120">
        <v>1</v>
      </c>
      <c r="J120" t="s">
        <v>43</v>
      </c>
    </row>
    <row r="121" spans="6:10" x14ac:dyDescent="0.25">
      <c r="F121" t="s">
        <v>247</v>
      </c>
      <c r="G121" t="s">
        <v>29</v>
      </c>
      <c r="H121" t="s">
        <v>248</v>
      </c>
      <c r="I121">
        <v>1</v>
      </c>
      <c r="J121" t="s">
        <v>249</v>
      </c>
    </row>
    <row r="122" spans="6:10" x14ac:dyDescent="0.25">
      <c r="F122" t="s">
        <v>250</v>
      </c>
      <c r="G122" t="s">
        <v>29</v>
      </c>
      <c r="H122" t="s">
        <v>251</v>
      </c>
      <c r="I122">
        <v>1</v>
      </c>
      <c r="J122" t="s">
        <v>62</v>
      </c>
    </row>
    <row r="123" spans="6:10" x14ac:dyDescent="0.25">
      <c r="F123" t="s">
        <v>252</v>
      </c>
      <c r="G123" t="s">
        <v>29</v>
      </c>
      <c r="H123" t="s">
        <v>253</v>
      </c>
      <c r="I123">
        <v>1</v>
      </c>
      <c r="J123" t="s">
        <v>62</v>
      </c>
    </row>
    <row r="124" spans="6:10" x14ac:dyDescent="0.25">
      <c r="F124" t="s">
        <v>254</v>
      </c>
      <c r="H124" s="2" t="s">
        <v>255</v>
      </c>
    </row>
    <row r="125" spans="6:10" x14ac:dyDescent="0.25">
      <c r="F125" t="s">
        <v>256</v>
      </c>
      <c r="H125" t="s">
        <v>257</v>
      </c>
      <c r="I125">
        <v>2</v>
      </c>
      <c r="J125" t="s">
        <v>43</v>
      </c>
    </row>
    <row r="126" spans="6:10" x14ac:dyDescent="0.25">
      <c r="F126" t="s">
        <v>258</v>
      </c>
      <c r="H126" t="s">
        <v>259</v>
      </c>
      <c r="I126">
        <v>1</v>
      </c>
      <c r="J126" t="s">
        <v>43</v>
      </c>
    </row>
    <row r="127" spans="6:10" x14ac:dyDescent="0.25">
      <c r="F127" t="s">
        <v>260</v>
      </c>
      <c r="H127" t="s">
        <v>261</v>
      </c>
      <c r="I127">
        <v>1</v>
      </c>
      <c r="J127" t="s">
        <v>43</v>
      </c>
    </row>
    <row r="128" spans="6:10" x14ac:dyDescent="0.25">
      <c r="F128" t="s">
        <v>262</v>
      </c>
      <c r="H128" t="s">
        <v>263</v>
      </c>
      <c r="I128">
        <v>1</v>
      </c>
      <c r="J128" t="s">
        <v>43</v>
      </c>
    </row>
    <row r="129" spans="6:10" x14ac:dyDescent="0.25">
      <c r="F129" t="s">
        <v>264</v>
      </c>
      <c r="H129" t="s">
        <v>265</v>
      </c>
      <c r="I129">
        <v>1</v>
      </c>
      <c r="J129" t="s">
        <v>43</v>
      </c>
    </row>
    <row r="130" spans="6:10" x14ac:dyDescent="0.25">
      <c r="F130" t="s">
        <v>266</v>
      </c>
      <c r="H130" t="s">
        <v>267</v>
      </c>
      <c r="I130">
        <v>4</v>
      </c>
      <c r="J130" t="s">
        <v>43</v>
      </c>
    </row>
    <row r="131" spans="6:10" x14ac:dyDescent="0.25">
      <c r="F131" t="s">
        <v>268</v>
      </c>
      <c r="H131" t="s">
        <v>269</v>
      </c>
      <c r="I131">
        <v>3</v>
      </c>
      <c r="J131" t="s">
        <v>43</v>
      </c>
    </row>
    <row r="132" spans="6:10" x14ac:dyDescent="0.25">
      <c r="F132" t="s">
        <v>270</v>
      </c>
      <c r="G132" t="s">
        <v>29</v>
      </c>
      <c r="H132" s="4" t="s">
        <v>271</v>
      </c>
      <c r="I132">
        <v>1</v>
      </c>
      <c r="J132" t="s">
        <v>93</v>
      </c>
    </row>
    <row r="133" spans="6:10" x14ac:dyDescent="0.25">
      <c r="F133" t="s">
        <v>272</v>
      </c>
      <c r="H133" s="2" t="s">
        <v>273</v>
      </c>
    </row>
    <row r="134" spans="6:10" x14ac:dyDescent="0.25">
      <c r="F134" t="s">
        <v>274</v>
      </c>
      <c r="H134" t="s">
        <v>275</v>
      </c>
      <c r="I134">
        <v>2</v>
      </c>
      <c r="J134" t="s">
        <v>43</v>
      </c>
    </row>
    <row r="135" spans="6:10" x14ac:dyDescent="0.25">
      <c r="F135" t="s">
        <v>276</v>
      </c>
      <c r="H135" t="s">
        <v>277</v>
      </c>
      <c r="I135">
        <v>2</v>
      </c>
      <c r="J135" t="s">
        <v>43</v>
      </c>
    </row>
    <row r="136" spans="6:10" x14ac:dyDescent="0.25">
      <c r="F136" t="s">
        <v>278</v>
      </c>
      <c r="H136" t="s">
        <v>279</v>
      </c>
      <c r="I136">
        <v>2</v>
      </c>
      <c r="J136" t="s">
        <v>43</v>
      </c>
    </row>
    <row r="137" spans="6:10" x14ac:dyDescent="0.25">
      <c r="F137" t="s">
        <v>280</v>
      </c>
      <c r="H137" t="s">
        <v>281</v>
      </c>
      <c r="I137">
        <v>2</v>
      </c>
      <c r="J137" t="s">
        <v>43</v>
      </c>
    </row>
    <row r="138" spans="6:10" x14ac:dyDescent="0.25">
      <c r="F138" t="s">
        <v>282</v>
      </c>
      <c r="G138" t="s">
        <v>29</v>
      </c>
      <c r="H138" s="4" t="s">
        <v>283</v>
      </c>
      <c r="I138">
        <v>1</v>
      </c>
      <c r="J138" t="s">
        <v>43</v>
      </c>
    </row>
    <row r="139" spans="6:10" x14ac:dyDescent="0.25">
      <c r="F139" t="s">
        <v>284</v>
      </c>
      <c r="H139" s="2" t="s">
        <v>285</v>
      </c>
    </row>
    <row r="140" spans="6:10" x14ac:dyDescent="0.25">
      <c r="F140" t="s">
        <v>286</v>
      </c>
      <c r="H140" t="s">
        <v>287</v>
      </c>
      <c r="I140">
        <v>14</v>
      </c>
      <c r="J140" t="s">
        <v>288</v>
      </c>
    </row>
    <row r="141" spans="6:10" x14ac:dyDescent="0.25">
      <c r="F141" t="s">
        <v>289</v>
      </c>
      <c r="H141" t="s">
        <v>290</v>
      </c>
      <c r="I141">
        <v>11</v>
      </c>
      <c r="J141" t="s">
        <v>288</v>
      </c>
    </row>
    <row r="142" spans="6:10" x14ac:dyDescent="0.25">
      <c r="F142" t="s">
        <v>291</v>
      </c>
      <c r="H142" t="s">
        <v>292</v>
      </c>
      <c r="I142">
        <v>13</v>
      </c>
      <c r="J142" t="s">
        <v>288</v>
      </c>
    </row>
    <row r="143" spans="6:10" x14ac:dyDescent="0.25">
      <c r="F143" t="s">
        <v>293</v>
      </c>
      <c r="H143" t="s">
        <v>294</v>
      </c>
      <c r="I143">
        <v>34</v>
      </c>
      <c r="J143" t="s">
        <v>288</v>
      </c>
    </row>
    <row r="144" spans="6:10" x14ac:dyDescent="0.25">
      <c r="F144" t="s">
        <v>295</v>
      </c>
      <c r="H144" t="s">
        <v>296</v>
      </c>
      <c r="I144">
        <v>1</v>
      </c>
      <c r="J144" t="s">
        <v>288</v>
      </c>
    </row>
    <row r="145" spans="6:10" x14ac:dyDescent="0.25">
      <c r="F145" t="s">
        <v>297</v>
      </c>
      <c r="H145" t="s">
        <v>298</v>
      </c>
      <c r="I145">
        <v>50</v>
      </c>
      <c r="J145" t="s">
        <v>288</v>
      </c>
    </row>
    <row r="146" spans="6:10" x14ac:dyDescent="0.25">
      <c r="F146" t="s">
        <v>299</v>
      </c>
      <c r="H146" t="s">
        <v>300</v>
      </c>
      <c r="I146">
        <v>9</v>
      </c>
      <c r="J146" t="s">
        <v>288</v>
      </c>
    </row>
    <row r="147" spans="6:10" x14ac:dyDescent="0.25">
      <c r="F147" t="s">
        <v>301</v>
      </c>
      <c r="H147" t="s">
        <v>302</v>
      </c>
      <c r="I147">
        <v>18</v>
      </c>
      <c r="J147" t="s">
        <v>288</v>
      </c>
    </row>
    <row r="148" spans="6:10" x14ac:dyDescent="0.25">
      <c r="F148" t="s">
        <v>303</v>
      </c>
      <c r="H148" t="s">
        <v>304</v>
      </c>
      <c r="I148">
        <v>61</v>
      </c>
      <c r="J148" t="s">
        <v>288</v>
      </c>
    </row>
    <row r="149" spans="6:10" x14ac:dyDescent="0.25">
      <c r="F149" t="s">
        <v>305</v>
      </c>
      <c r="H149" t="s">
        <v>306</v>
      </c>
      <c r="I149">
        <v>9</v>
      </c>
      <c r="J149" t="s">
        <v>288</v>
      </c>
    </row>
    <row r="150" spans="6:10" x14ac:dyDescent="0.25">
      <c r="F150" t="s">
        <v>307</v>
      </c>
      <c r="H150" t="s">
        <v>308</v>
      </c>
      <c r="I150">
        <v>8</v>
      </c>
      <c r="J150" t="s">
        <v>288</v>
      </c>
    </row>
    <row r="151" spans="6:10" x14ac:dyDescent="0.25">
      <c r="F151" t="s">
        <v>309</v>
      </c>
      <c r="H151" t="s">
        <v>310</v>
      </c>
      <c r="I151">
        <v>6</v>
      </c>
      <c r="J151" t="s">
        <v>288</v>
      </c>
    </row>
    <row r="152" spans="6:10" x14ac:dyDescent="0.25">
      <c r="F152" t="s">
        <v>311</v>
      </c>
      <c r="H152" t="s">
        <v>312</v>
      </c>
      <c r="I152">
        <v>12</v>
      </c>
      <c r="J152" t="s">
        <v>288</v>
      </c>
    </row>
    <row r="153" spans="6:10" x14ac:dyDescent="0.25">
      <c r="F153" t="s">
        <v>313</v>
      </c>
      <c r="H153" t="s">
        <v>314</v>
      </c>
      <c r="I153">
        <v>1</v>
      </c>
      <c r="J153" t="s">
        <v>288</v>
      </c>
    </row>
    <row r="154" spans="6:10" x14ac:dyDescent="0.25">
      <c r="F154" t="s">
        <v>315</v>
      </c>
      <c r="H154" s="4" t="s">
        <v>316</v>
      </c>
    </row>
    <row r="155" spans="6:10" x14ac:dyDescent="0.25">
      <c r="F155" t="s">
        <v>317</v>
      </c>
      <c r="G155" t="s">
        <v>29</v>
      </c>
      <c r="H155" t="s">
        <v>318</v>
      </c>
      <c r="I155">
        <v>1</v>
      </c>
      <c r="J155" t="s">
        <v>62</v>
      </c>
    </row>
    <row r="156" spans="6:10" x14ac:dyDescent="0.25">
      <c r="F156" t="s">
        <v>319</v>
      </c>
      <c r="G156" t="s">
        <v>29</v>
      </c>
      <c r="H156" t="s">
        <v>320</v>
      </c>
      <c r="I156">
        <v>1</v>
      </c>
      <c r="J156" t="s">
        <v>19</v>
      </c>
    </row>
    <row r="157" spans="6:10" x14ac:dyDescent="0.25">
      <c r="F157" t="s">
        <v>321</v>
      </c>
      <c r="G157" t="s">
        <v>29</v>
      </c>
      <c r="H157" t="s">
        <v>322</v>
      </c>
      <c r="I157">
        <v>1</v>
      </c>
      <c r="J157" t="s">
        <v>62</v>
      </c>
    </row>
    <row r="158" spans="6:10" x14ac:dyDescent="0.25">
      <c r="F158" t="s">
        <v>323</v>
      </c>
      <c r="H158" s="2" t="s">
        <v>324</v>
      </c>
    </row>
    <row r="159" spans="6:10" x14ac:dyDescent="0.25">
      <c r="F159" t="s">
        <v>325</v>
      </c>
      <c r="G159" t="s">
        <v>29</v>
      </c>
      <c r="H159" t="s">
        <v>326</v>
      </c>
      <c r="I159">
        <v>1</v>
      </c>
      <c r="J159" t="s">
        <v>43</v>
      </c>
    </row>
    <row r="160" spans="6:10" x14ac:dyDescent="0.25">
      <c r="F160" t="s">
        <v>327</v>
      </c>
      <c r="G160" t="s">
        <v>29</v>
      </c>
      <c r="H160" t="s">
        <v>328</v>
      </c>
      <c r="I160">
        <v>1</v>
      </c>
      <c r="J160" t="s">
        <v>93</v>
      </c>
    </row>
    <row r="161" spans="6:14" x14ac:dyDescent="0.25">
      <c r="F161" t="s">
        <v>329</v>
      </c>
      <c r="H161" s="1" t="s">
        <v>330</v>
      </c>
    </row>
    <row r="162" spans="6:14" x14ac:dyDescent="0.25">
      <c r="F162" t="s">
        <v>331</v>
      </c>
      <c r="G162" t="s">
        <v>29</v>
      </c>
      <c r="H162" t="s">
        <v>332</v>
      </c>
      <c r="I162">
        <v>1</v>
      </c>
      <c r="J162" t="s">
        <v>188</v>
      </c>
    </row>
    <row r="163" spans="6:14" x14ac:dyDescent="0.25">
      <c r="F163" t="s">
        <v>333</v>
      </c>
      <c r="G163" t="s">
        <v>29</v>
      </c>
      <c r="H163" t="s">
        <v>334</v>
      </c>
      <c r="I163">
        <v>1</v>
      </c>
      <c r="J163" t="s">
        <v>188</v>
      </c>
    </row>
    <row r="164" spans="6:14" x14ac:dyDescent="0.25">
      <c r="F164" t="s">
        <v>335</v>
      </c>
      <c r="H164" t="s">
        <v>336</v>
      </c>
      <c r="I164">
        <v>81.164000000000001</v>
      </c>
      <c r="J164" t="s">
        <v>188</v>
      </c>
      <c r="K164" s="8">
        <f>(200*(K6+K7)*0.85)/1000</f>
        <v>81.137600000000006</v>
      </c>
      <c r="N164" s="9">
        <f t="shared" ref="N164:N180" si="7">(I164-K164)/I164*100</f>
        <v>3.2526735991320437E-2</v>
      </c>
    </row>
    <row r="165" spans="6:14" x14ac:dyDescent="0.25">
      <c r="F165" t="s">
        <v>337</v>
      </c>
      <c r="H165" t="s">
        <v>338</v>
      </c>
      <c r="I165">
        <v>14.321</v>
      </c>
      <c r="J165" t="s">
        <v>188</v>
      </c>
      <c r="K165" s="8">
        <f>(200*(K6+K7)*0.15)/1000</f>
        <v>14.318400000000002</v>
      </c>
      <c r="N165" s="9">
        <f t="shared" si="7"/>
        <v>1.8155156762778391E-2</v>
      </c>
    </row>
    <row r="166" spans="6:14" x14ac:dyDescent="0.25">
      <c r="F166" t="s">
        <v>339</v>
      </c>
      <c r="H166" t="s">
        <v>340</v>
      </c>
      <c r="I166">
        <v>3.4119999999999999</v>
      </c>
      <c r="J166" t="s">
        <v>188</v>
      </c>
      <c r="K166" s="8">
        <f>200*K8*0.85/1000</f>
        <v>3.4102000000000015</v>
      </c>
      <c r="N166" s="9">
        <f t="shared" si="7"/>
        <v>5.2754982414961009E-2</v>
      </c>
    </row>
    <row r="167" spans="6:14" x14ac:dyDescent="0.25">
      <c r="F167" t="s">
        <v>341</v>
      </c>
      <c r="H167" t="s">
        <v>342</v>
      </c>
      <c r="I167">
        <v>0.61</v>
      </c>
      <c r="J167" t="s">
        <v>188</v>
      </c>
      <c r="K167" s="8">
        <f>200*K8*0.15/1000</f>
        <v>0.60180000000000033</v>
      </c>
      <c r="N167" s="9">
        <f t="shared" si="7"/>
        <v>1.3442622950819101</v>
      </c>
    </row>
    <row r="168" spans="6:14" x14ac:dyDescent="0.25">
      <c r="F168" t="s">
        <v>343</v>
      </c>
      <c r="H168" t="s">
        <v>344</v>
      </c>
      <c r="I168">
        <v>2.52</v>
      </c>
      <c r="J168" t="s">
        <v>188</v>
      </c>
      <c r="K168" s="8">
        <f>200*K22*0.85/1000</f>
        <v>2.5194000000000001</v>
      </c>
      <c r="N168" s="9">
        <f t="shared" si="7"/>
        <v>2.3809523809521189E-2</v>
      </c>
    </row>
    <row r="169" spans="6:14" x14ac:dyDescent="0.25">
      <c r="F169" t="s">
        <v>345</v>
      </c>
      <c r="H169" t="s">
        <v>346</v>
      </c>
      <c r="I169">
        <v>0.44500000000000001</v>
      </c>
      <c r="J169" t="s">
        <v>188</v>
      </c>
      <c r="K169" s="8">
        <f>200*K22*0.15/1000</f>
        <v>0.44459999999999994</v>
      </c>
      <c r="N169" s="9">
        <f t="shared" si="7"/>
        <v>8.9887640449453257E-2</v>
      </c>
    </row>
    <row r="170" spans="6:14" x14ac:dyDescent="0.25">
      <c r="F170" t="s">
        <v>347</v>
      </c>
      <c r="H170" t="s">
        <v>348</v>
      </c>
      <c r="I170">
        <v>183.75</v>
      </c>
      <c r="J170" t="s">
        <v>188</v>
      </c>
      <c r="K170" s="8">
        <f>180*K25*0.85/1000</f>
        <v>183.74841000000001</v>
      </c>
      <c r="N170" s="9">
        <f t="shared" si="7"/>
        <v>8.6530612244522284E-4</v>
      </c>
    </row>
    <row r="171" spans="6:14" x14ac:dyDescent="0.25">
      <c r="F171" t="s">
        <v>349</v>
      </c>
      <c r="H171" t="s">
        <v>350</v>
      </c>
      <c r="I171">
        <v>32.427</v>
      </c>
      <c r="J171" t="s">
        <v>188</v>
      </c>
      <c r="K171" s="7">
        <f>180*K25*0.15/1000</f>
        <v>32.426189999999998</v>
      </c>
      <c r="N171" s="9">
        <f t="shared" si="7"/>
        <v>2.497918401336262E-3</v>
      </c>
    </row>
    <row r="172" spans="6:14" x14ac:dyDescent="0.25">
      <c r="F172" t="s">
        <v>351</v>
      </c>
      <c r="H172" t="s">
        <v>352</v>
      </c>
      <c r="I172">
        <v>163.197</v>
      </c>
      <c r="J172" t="s">
        <v>188</v>
      </c>
      <c r="K172" s="8">
        <f>180*(K39+K46+K47+K48)*0.85/1000</f>
        <v>163.21428</v>
      </c>
      <c r="N172" s="9">
        <f t="shared" si="7"/>
        <v>-1.0588429934373499E-2</v>
      </c>
    </row>
    <row r="173" spans="6:14" x14ac:dyDescent="0.25">
      <c r="F173" t="s">
        <v>353</v>
      </c>
      <c r="H173" t="s">
        <v>354</v>
      </c>
      <c r="I173">
        <v>28.792000000000002</v>
      </c>
      <c r="J173" t="s">
        <v>188</v>
      </c>
      <c r="K173" s="8">
        <f>180*(K39+K46+K47+K48)*0.15/1000</f>
        <v>28.802519999999998</v>
      </c>
      <c r="N173" s="9">
        <f t="shared" si="7"/>
        <v>-3.6537927201986967E-2</v>
      </c>
    </row>
    <row r="174" spans="6:14" x14ac:dyDescent="0.25">
      <c r="F174" t="s">
        <v>355</v>
      </c>
      <c r="H174" t="s">
        <v>356</v>
      </c>
      <c r="I174">
        <v>29.768000000000001</v>
      </c>
      <c r="J174" t="s">
        <v>188</v>
      </c>
      <c r="K174">
        <f>250*(K59+K60+K65+K66)/1000</f>
        <v>29.564999999999976</v>
      </c>
      <c r="N174" s="9">
        <f t="shared" si="7"/>
        <v>0.68194033861873238</v>
      </c>
    </row>
    <row r="175" spans="6:14" x14ac:dyDescent="0.25">
      <c r="F175" t="s">
        <v>357</v>
      </c>
      <c r="H175" t="s">
        <v>358</v>
      </c>
      <c r="I175">
        <v>450.00099999999998</v>
      </c>
      <c r="J175" t="s">
        <v>188</v>
      </c>
      <c r="K175" s="8">
        <f>160*(K70+K71)*0.85/1000</f>
        <v>450.01039999999995</v>
      </c>
      <c r="N175" s="9">
        <f t="shared" si="7"/>
        <v>-2.0888842469174483E-3</v>
      </c>
    </row>
    <row r="176" spans="6:14" x14ac:dyDescent="0.25">
      <c r="F176" t="s">
        <v>359</v>
      </c>
      <c r="H176" t="s">
        <v>360</v>
      </c>
      <c r="I176">
        <v>79.411000000000001</v>
      </c>
      <c r="J176" t="s">
        <v>188</v>
      </c>
      <c r="K176" s="8">
        <f>160*(K70+K71)*0.15/1000</f>
        <v>79.413599999999988</v>
      </c>
      <c r="N176" s="9">
        <f t="shared" si="7"/>
        <v>-3.2741056024818164E-3</v>
      </c>
    </row>
    <row r="177" spans="6:14" x14ac:dyDescent="0.25">
      <c r="F177" t="s">
        <v>361</v>
      </c>
      <c r="G177" t="s">
        <v>29</v>
      </c>
      <c r="H177" t="s">
        <v>362</v>
      </c>
      <c r="I177">
        <v>1</v>
      </c>
      <c r="J177" t="s">
        <v>188</v>
      </c>
    </row>
    <row r="178" spans="6:14" x14ac:dyDescent="0.25">
      <c r="F178" t="s">
        <v>363</v>
      </c>
      <c r="H178" t="s">
        <v>364</v>
      </c>
      <c r="I178">
        <v>96.816999999999993</v>
      </c>
      <c r="J178" t="s">
        <v>188</v>
      </c>
      <c r="K178">
        <f>200*(K82+K83)/1000</f>
        <v>306.3108719999999</v>
      </c>
      <c r="N178" s="9">
        <f t="shared" si="7"/>
        <v>-216.38128841009316</v>
      </c>
    </row>
    <row r="179" spans="6:14" x14ac:dyDescent="0.25">
      <c r="F179" t="s">
        <v>365</v>
      </c>
      <c r="H179" t="s">
        <v>366</v>
      </c>
      <c r="I179">
        <v>31.242000000000001</v>
      </c>
      <c r="J179" t="s">
        <v>188</v>
      </c>
      <c r="K179">
        <f>200*(K84+K85)/1000</f>
        <v>31.244000000000007</v>
      </c>
      <c r="N179" s="9">
        <f t="shared" si="7"/>
        <v>-6.4016388195569972E-3</v>
      </c>
    </row>
    <row r="180" spans="6:14" x14ac:dyDescent="0.25">
      <c r="F180" t="s">
        <v>367</v>
      </c>
      <c r="H180" t="s">
        <v>368</v>
      </c>
      <c r="I180">
        <v>13.634</v>
      </c>
      <c r="J180" t="s">
        <v>188</v>
      </c>
      <c r="K180">
        <f>200*K86/1000</f>
        <v>13.633999999999999</v>
      </c>
      <c r="N180" s="9">
        <f t="shared" si="7"/>
        <v>1.302887516062968E-14</v>
      </c>
    </row>
    <row r="181" spans="6:14" x14ac:dyDescent="0.25">
      <c r="F181" t="s">
        <v>369</v>
      </c>
      <c r="H181" t="s">
        <v>370</v>
      </c>
    </row>
    <row r="182" spans="6:14" x14ac:dyDescent="0.25">
      <c r="H182" t="s">
        <v>371</v>
      </c>
    </row>
    <row r="183" spans="6:14" x14ac:dyDescent="0.25">
      <c r="F183" t="s">
        <v>372</v>
      </c>
      <c r="H183" t="s">
        <v>373</v>
      </c>
      <c r="I183">
        <v>181.72300000000001</v>
      </c>
      <c r="J183" t="s">
        <v>188</v>
      </c>
    </row>
    <row r="184" spans="6:14" x14ac:dyDescent="0.25">
      <c r="F184" t="s">
        <v>374</v>
      </c>
      <c r="H184" t="s">
        <v>375</v>
      </c>
      <c r="I184">
        <v>181.72300000000001</v>
      </c>
      <c r="J184" t="s">
        <v>188</v>
      </c>
    </row>
    <row r="185" spans="6:14" x14ac:dyDescent="0.25">
      <c r="F185" t="s">
        <v>376</v>
      </c>
      <c r="H185" s="2" t="s">
        <v>377</v>
      </c>
    </row>
    <row r="186" spans="6:14" x14ac:dyDescent="0.25">
      <c r="H186" t="s">
        <v>378</v>
      </c>
    </row>
    <row r="187" spans="6:14" x14ac:dyDescent="0.25">
      <c r="F187" t="s">
        <v>379</v>
      </c>
      <c r="H187" t="s">
        <v>380</v>
      </c>
      <c r="I187">
        <v>207.52600000000001</v>
      </c>
      <c r="J187" t="s">
        <v>12</v>
      </c>
    </row>
    <row r="188" spans="6:14" x14ac:dyDescent="0.25">
      <c r="F188" t="s">
        <v>381</v>
      </c>
      <c r="H188" s="3" t="s">
        <v>382</v>
      </c>
    </row>
    <row r="189" spans="6:14" x14ac:dyDescent="0.25">
      <c r="F189" t="s">
        <v>383</v>
      </c>
      <c r="H189" s="1" t="s">
        <v>384</v>
      </c>
    </row>
    <row r="190" spans="6:14" x14ac:dyDescent="0.25">
      <c r="F190" t="s">
        <v>385</v>
      </c>
      <c r="H190" t="s">
        <v>386</v>
      </c>
      <c r="I190">
        <v>45.762</v>
      </c>
      <c r="J190" t="s">
        <v>93</v>
      </c>
    </row>
    <row r="191" spans="6:14" x14ac:dyDescent="0.25">
      <c r="F191" t="s">
        <v>387</v>
      </c>
      <c r="H191" t="s">
        <v>388</v>
      </c>
      <c r="I191">
        <v>37.481999999999999</v>
      </c>
      <c r="J191" t="s">
        <v>93</v>
      </c>
    </row>
    <row r="192" spans="6:14" x14ac:dyDescent="0.25">
      <c r="F192" t="s">
        <v>389</v>
      </c>
      <c r="H192" t="s">
        <v>390</v>
      </c>
      <c r="I192">
        <v>45.762</v>
      </c>
      <c r="J192" t="s">
        <v>93</v>
      </c>
    </row>
    <row r="193" spans="6:14" x14ac:dyDescent="0.25">
      <c r="F193" t="s">
        <v>391</v>
      </c>
      <c r="H193" t="s">
        <v>392</v>
      </c>
      <c r="I193">
        <v>106.536</v>
      </c>
      <c r="J193" t="s">
        <v>19</v>
      </c>
      <c r="K193" s="33">
        <f>'aus Solibri'!Q324/2</f>
        <v>110.03200000000001</v>
      </c>
      <c r="L193" t="s">
        <v>19</v>
      </c>
      <c r="N193" s="9">
        <f t="shared" ref="N193" si="8">(I193-K193)/I193*100</f>
        <v>-3.2815198618307515</v>
      </c>
    </row>
    <row r="194" spans="6:14" x14ac:dyDescent="0.25">
      <c r="F194" t="s">
        <v>393</v>
      </c>
      <c r="H194" t="s">
        <v>394</v>
      </c>
      <c r="I194">
        <v>45.762</v>
      </c>
      <c r="J194" t="s">
        <v>93</v>
      </c>
    </row>
    <row r="195" spans="6:14" x14ac:dyDescent="0.25">
      <c r="F195" t="s">
        <v>395</v>
      </c>
      <c r="H195" s="2" t="s">
        <v>396</v>
      </c>
    </row>
    <row r="196" spans="6:14" x14ac:dyDescent="0.25">
      <c r="F196" t="s">
        <v>397</v>
      </c>
      <c r="G196" t="s">
        <v>29</v>
      </c>
      <c r="H196" t="s">
        <v>398</v>
      </c>
      <c r="I196">
        <v>1</v>
      </c>
      <c r="J196" t="s">
        <v>93</v>
      </c>
    </row>
    <row r="197" spans="6:14" x14ac:dyDescent="0.25">
      <c r="F197" t="s">
        <v>399</v>
      </c>
      <c r="G197" t="s">
        <v>29</v>
      </c>
      <c r="H197" t="s">
        <v>400</v>
      </c>
      <c r="I197">
        <v>1</v>
      </c>
      <c r="J197" t="s">
        <v>93</v>
      </c>
    </row>
    <row r="198" spans="6:14" x14ac:dyDescent="0.25">
      <c r="F198" t="s">
        <v>401</v>
      </c>
      <c r="G198" t="s">
        <v>29</v>
      </c>
      <c r="H198" t="s">
        <v>402</v>
      </c>
      <c r="I198">
        <v>1</v>
      </c>
      <c r="J198" t="s">
        <v>19</v>
      </c>
    </row>
    <row r="199" spans="6:14" x14ac:dyDescent="0.25">
      <c r="F199" t="s">
        <v>403</v>
      </c>
      <c r="G199" t="s">
        <v>29</v>
      </c>
      <c r="H199" t="s">
        <v>404</v>
      </c>
      <c r="I199">
        <v>1</v>
      </c>
      <c r="J199" t="s">
        <v>93</v>
      </c>
    </row>
    <row r="200" spans="6:14" x14ac:dyDescent="0.25">
      <c r="F200" t="s">
        <v>405</v>
      </c>
      <c r="G200" t="s">
        <v>29</v>
      </c>
      <c r="H200" t="s">
        <v>406</v>
      </c>
      <c r="I200">
        <v>1</v>
      </c>
      <c r="J200" t="s">
        <v>93</v>
      </c>
    </row>
    <row r="201" spans="6:14" x14ac:dyDescent="0.25">
      <c r="F201" t="s">
        <v>407</v>
      </c>
      <c r="G201" t="s">
        <v>29</v>
      </c>
      <c r="H201" t="s">
        <v>408</v>
      </c>
      <c r="I201">
        <v>1</v>
      </c>
      <c r="J201" t="s">
        <v>19</v>
      </c>
    </row>
    <row r="202" spans="6:14" x14ac:dyDescent="0.25">
      <c r="F202" t="s">
        <v>409</v>
      </c>
      <c r="G202" t="s">
        <v>29</v>
      </c>
      <c r="H202" t="s">
        <v>410</v>
      </c>
      <c r="I202">
        <v>1</v>
      </c>
      <c r="J202" t="s">
        <v>43</v>
      </c>
    </row>
    <row r="203" spans="6:14" x14ac:dyDescent="0.25">
      <c r="F203" t="s">
        <v>411</v>
      </c>
      <c r="G203" t="s">
        <v>29</v>
      </c>
      <c r="H203" t="s">
        <v>412</v>
      </c>
      <c r="I203">
        <v>1</v>
      </c>
      <c r="J203" t="s">
        <v>43</v>
      </c>
    </row>
    <row r="204" spans="6:14" x14ac:dyDescent="0.25">
      <c r="F204" t="s">
        <v>413</v>
      </c>
      <c r="G204" t="s">
        <v>29</v>
      </c>
      <c r="H204" t="s">
        <v>414</v>
      </c>
      <c r="I204">
        <v>1</v>
      </c>
      <c r="J204" t="s">
        <v>43</v>
      </c>
    </row>
    <row r="205" spans="6:14" x14ac:dyDescent="0.25">
      <c r="F205" t="s">
        <v>415</v>
      </c>
      <c r="G205" t="s">
        <v>29</v>
      </c>
      <c r="H205" t="s">
        <v>416</v>
      </c>
      <c r="I205">
        <v>1</v>
      </c>
      <c r="J205" t="s">
        <v>43</v>
      </c>
    </row>
    <row r="206" spans="6:14" x14ac:dyDescent="0.25">
      <c r="F206" t="s">
        <v>417</v>
      </c>
      <c r="G206" t="s">
        <v>29</v>
      </c>
      <c r="H206" t="s">
        <v>418</v>
      </c>
      <c r="I206">
        <v>1</v>
      </c>
      <c r="J206" t="s">
        <v>43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424AF-D575-4A6E-8429-16AC6C266E33}">
  <dimension ref="A1:S1139"/>
  <sheetViews>
    <sheetView zoomScale="90" zoomScaleNormal="90" workbookViewId="0">
      <pane ySplit="1" topLeftCell="A1036" activePane="bottomLeft" state="frozen"/>
      <selection activeCell="F1" sqref="F1"/>
      <selection pane="bottomLeft" activeCell="N1136" sqref="N1136"/>
    </sheetView>
    <sheetView tabSelected="1" topLeftCell="B1" zoomScale="85" zoomScaleNormal="85" workbookViewId="1">
      <pane ySplit="1" topLeftCell="A1069" activePane="bottomLeft" state="frozen"/>
      <selection pane="bottomLeft" activeCell="N1098" sqref="N1098:N1106"/>
    </sheetView>
  </sheetViews>
  <sheetFormatPr baseColWidth="10" defaultColWidth="9.140625" defaultRowHeight="15" x14ac:dyDescent="0.25"/>
  <cols>
    <col min="1" max="1" width="18.140625" style="11" bestFit="1" customWidth="1"/>
    <col min="2" max="2" width="28.85546875" style="5" bestFit="1" customWidth="1"/>
    <col min="3" max="3" width="22" style="5" bestFit="1" customWidth="1"/>
    <col min="4" max="4" width="20.140625" style="5" bestFit="1" customWidth="1"/>
    <col min="5" max="5" width="12.140625" customWidth="1"/>
    <col min="6" max="6" width="24.5703125" style="5" bestFit="1" customWidth="1"/>
    <col min="7" max="7" width="14.5703125" customWidth="1"/>
    <col min="8" max="8" width="25.28515625" style="12" bestFit="1" customWidth="1"/>
    <col min="9" max="9" width="15.7109375" customWidth="1"/>
    <col min="10" max="10" width="25" style="5" bestFit="1" customWidth="1"/>
    <col min="11" max="11" width="22.7109375" style="5" bestFit="1" customWidth="1"/>
    <col min="12" max="12" width="14.28515625" style="5" customWidth="1"/>
    <col min="13" max="13" width="27.28515625" style="5" bestFit="1" customWidth="1"/>
    <col min="14" max="14" width="25.5703125" style="5" bestFit="1" customWidth="1"/>
    <col min="15" max="15" width="9.140625" style="5"/>
    <col min="16" max="16" width="30.5703125" style="5" bestFit="1" customWidth="1"/>
    <col min="17" max="16384" width="9.140625" style="5"/>
  </cols>
  <sheetData>
    <row r="1" spans="1:17" s="23" customFormat="1" x14ac:dyDescent="0.25">
      <c r="A1" s="22"/>
      <c r="B1" s="23" t="s">
        <v>422</v>
      </c>
      <c r="C1" s="23" t="s">
        <v>423</v>
      </c>
      <c r="D1" s="23" t="s">
        <v>437</v>
      </c>
      <c r="E1" s="24" t="s">
        <v>467</v>
      </c>
      <c r="F1" s="23" t="s">
        <v>438</v>
      </c>
      <c r="G1" s="24" t="s">
        <v>468</v>
      </c>
      <c r="H1" s="25" t="s">
        <v>439</v>
      </c>
      <c r="I1" s="24" t="s">
        <v>469</v>
      </c>
      <c r="J1" s="23" t="s">
        <v>452</v>
      </c>
      <c r="K1" s="23" t="s">
        <v>424</v>
      </c>
      <c r="L1" s="23" t="s">
        <v>435</v>
      </c>
      <c r="M1" s="23" t="s">
        <v>436</v>
      </c>
      <c r="N1" s="23" t="s">
        <v>425</v>
      </c>
    </row>
    <row r="2" spans="1:17" x14ac:dyDescent="0.25">
      <c r="A2" s="11" t="s">
        <v>426</v>
      </c>
      <c r="B2" s="5" t="s">
        <v>427</v>
      </c>
      <c r="C2" s="5" t="s">
        <v>428</v>
      </c>
      <c r="D2" s="5">
        <v>0.53</v>
      </c>
      <c r="F2" s="5">
        <v>0.6</v>
      </c>
      <c r="G2">
        <v>0.6</v>
      </c>
      <c r="H2" s="12">
        <v>0.9</v>
      </c>
      <c r="J2" s="5">
        <v>0.9</v>
      </c>
      <c r="K2" s="5">
        <v>0.53</v>
      </c>
      <c r="L2" s="5">
        <v>0.32</v>
      </c>
      <c r="M2" s="5">
        <v>0.32</v>
      </c>
      <c r="N2" s="5">
        <v>0.32</v>
      </c>
      <c r="Q2" s="5">
        <f>(H2+J2)*F2*2</f>
        <v>2.16</v>
      </c>
    </row>
    <row r="3" spans="1:17" x14ac:dyDescent="0.25">
      <c r="A3" s="11" t="s">
        <v>426</v>
      </c>
      <c r="B3" s="5" t="s">
        <v>427</v>
      </c>
      <c r="C3" s="5" t="s">
        <v>428</v>
      </c>
      <c r="D3" s="5">
        <v>0.53</v>
      </c>
      <c r="F3" s="5">
        <v>0.6</v>
      </c>
      <c r="G3">
        <v>0.6</v>
      </c>
      <c r="H3" s="12">
        <v>0.9</v>
      </c>
      <c r="J3" s="5">
        <v>0.9</v>
      </c>
      <c r="K3" s="5">
        <v>0.53</v>
      </c>
      <c r="L3" s="5">
        <v>0.32</v>
      </c>
      <c r="M3" s="5">
        <v>0.32</v>
      </c>
      <c r="N3" s="5">
        <v>0.32</v>
      </c>
      <c r="Q3" s="5">
        <f t="shared" ref="Q3:Q45" si="0">(H3+J3)*F3*2</f>
        <v>2.16</v>
      </c>
    </row>
    <row r="4" spans="1:17" x14ac:dyDescent="0.25">
      <c r="A4" s="11" t="s">
        <v>426</v>
      </c>
      <c r="B4" s="5" t="s">
        <v>427</v>
      </c>
      <c r="C4" s="5" t="s">
        <v>428</v>
      </c>
      <c r="D4" s="5">
        <v>0.53</v>
      </c>
      <c r="F4" s="5">
        <v>0.6</v>
      </c>
      <c r="G4">
        <v>0.6</v>
      </c>
      <c r="H4" s="12">
        <v>0.9</v>
      </c>
      <c r="J4" s="5">
        <v>0.9</v>
      </c>
      <c r="K4" s="5">
        <v>0.53</v>
      </c>
      <c r="L4" s="5">
        <v>0.32</v>
      </c>
      <c r="M4" s="5">
        <v>0.32</v>
      </c>
      <c r="N4" s="5">
        <v>0.32</v>
      </c>
      <c r="Q4" s="5">
        <f t="shared" si="0"/>
        <v>2.16</v>
      </c>
    </row>
    <row r="5" spans="1:17" x14ac:dyDescent="0.25">
      <c r="A5" s="11" t="s">
        <v>426</v>
      </c>
      <c r="B5" s="5" t="s">
        <v>427</v>
      </c>
      <c r="C5" s="5" t="s">
        <v>428</v>
      </c>
      <c r="D5" s="5">
        <v>0.53</v>
      </c>
      <c r="F5" s="5">
        <v>0.6</v>
      </c>
      <c r="G5">
        <v>0.6</v>
      </c>
      <c r="H5" s="12">
        <v>0.9</v>
      </c>
      <c r="J5" s="5">
        <v>0.9</v>
      </c>
      <c r="K5" s="5">
        <v>0.53</v>
      </c>
      <c r="L5" s="5">
        <v>0.32</v>
      </c>
      <c r="M5" s="5">
        <v>0.32</v>
      </c>
      <c r="N5" s="5">
        <v>0.32</v>
      </c>
      <c r="Q5" s="5">
        <f t="shared" si="0"/>
        <v>2.16</v>
      </c>
    </row>
    <row r="6" spans="1:17" x14ac:dyDescent="0.25">
      <c r="A6" s="11" t="s">
        <v>426</v>
      </c>
      <c r="B6" s="5" t="s">
        <v>427</v>
      </c>
      <c r="C6" s="5" t="s">
        <v>428</v>
      </c>
      <c r="D6" s="5">
        <v>0.53</v>
      </c>
      <c r="F6" s="5">
        <v>0.6</v>
      </c>
      <c r="G6">
        <v>0.6</v>
      </c>
      <c r="H6" s="12">
        <v>0.9</v>
      </c>
      <c r="J6" s="5">
        <v>0.9</v>
      </c>
      <c r="K6" s="5">
        <v>0.53</v>
      </c>
      <c r="L6" s="5">
        <v>0.32</v>
      </c>
      <c r="M6" s="5">
        <v>0.32</v>
      </c>
      <c r="N6" s="5">
        <v>0.32</v>
      </c>
      <c r="Q6" s="5">
        <f t="shared" si="0"/>
        <v>2.16</v>
      </c>
    </row>
    <row r="7" spans="1:17" x14ac:dyDescent="0.25">
      <c r="A7" s="11" t="s">
        <v>426</v>
      </c>
      <c r="B7" s="5" t="s">
        <v>427</v>
      </c>
      <c r="C7" s="5" t="s">
        <v>428</v>
      </c>
      <c r="D7" s="5">
        <v>0.53</v>
      </c>
      <c r="F7" s="5">
        <v>0.6</v>
      </c>
      <c r="G7">
        <v>0.6</v>
      </c>
      <c r="H7" s="12">
        <v>0.9</v>
      </c>
      <c r="J7" s="5">
        <v>0.9</v>
      </c>
      <c r="K7" s="5">
        <v>0.53</v>
      </c>
      <c r="L7" s="5">
        <v>0.32</v>
      </c>
      <c r="M7" s="5">
        <v>0.32</v>
      </c>
      <c r="N7" s="5">
        <v>0.32</v>
      </c>
      <c r="Q7" s="5">
        <f t="shared" si="0"/>
        <v>2.16</v>
      </c>
    </row>
    <row r="8" spans="1:17" x14ac:dyDescent="0.25">
      <c r="A8" s="11" t="s">
        <v>426</v>
      </c>
      <c r="B8" s="5" t="s">
        <v>427</v>
      </c>
      <c r="C8" s="5" t="s">
        <v>428</v>
      </c>
      <c r="D8" s="5">
        <v>0.53</v>
      </c>
      <c r="F8" s="5">
        <v>0.6</v>
      </c>
      <c r="G8">
        <v>0.6</v>
      </c>
      <c r="H8" s="12">
        <v>0.9</v>
      </c>
      <c r="J8" s="5">
        <v>0.9</v>
      </c>
      <c r="K8" s="5">
        <v>0.53</v>
      </c>
      <c r="L8" s="5">
        <v>0.32</v>
      </c>
      <c r="M8" s="5">
        <v>0.32</v>
      </c>
      <c r="N8" s="5">
        <v>0.32</v>
      </c>
      <c r="Q8" s="5">
        <f t="shared" si="0"/>
        <v>2.16</v>
      </c>
    </row>
    <row r="9" spans="1:17" x14ac:dyDescent="0.25">
      <c r="A9" s="11" t="s">
        <v>426</v>
      </c>
      <c r="B9" s="5" t="s">
        <v>427</v>
      </c>
      <c r="C9" s="5" t="s">
        <v>428</v>
      </c>
      <c r="D9" s="5">
        <v>0.53</v>
      </c>
      <c r="F9" s="5">
        <v>0.6</v>
      </c>
      <c r="G9">
        <v>0.6</v>
      </c>
      <c r="H9" s="12">
        <v>0.9</v>
      </c>
      <c r="J9" s="5">
        <v>0.9</v>
      </c>
      <c r="K9" s="5">
        <v>0.53</v>
      </c>
      <c r="L9" s="5">
        <v>0.32</v>
      </c>
      <c r="M9" s="5">
        <v>0.32</v>
      </c>
      <c r="N9" s="5">
        <v>0.32</v>
      </c>
      <c r="Q9" s="5">
        <f t="shared" si="0"/>
        <v>2.16</v>
      </c>
    </row>
    <row r="10" spans="1:17" x14ac:dyDescent="0.25">
      <c r="A10" s="11" t="s">
        <v>426</v>
      </c>
      <c r="B10" s="5" t="s">
        <v>427</v>
      </c>
      <c r="C10" s="5" t="s">
        <v>428</v>
      </c>
      <c r="D10" s="5">
        <v>0.53</v>
      </c>
      <c r="F10" s="5">
        <v>0.6</v>
      </c>
      <c r="G10">
        <v>0.6</v>
      </c>
      <c r="H10" s="12">
        <v>0.9</v>
      </c>
      <c r="J10" s="5">
        <v>0.9</v>
      </c>
      <c r="K10" s="5">
        <v>0.53</v>
      </c>
      <c r="L10" s="5">
        <v>0.32</v>
      </c>
      <c r="M10" s="5">
        <v>0.32</v>
      </c>
      <c r="N10" s="5">
        <v>0.32</v>
      </c>
      <c r="Q10" s="5">
        <f t="shared" si="0"/>
        <v>2.16</v>
      </c>
    </row>
    <row r="11" spans="1:17" x14ac:dyDescent="0.25">
      <c r="A11" s="11" t="s">
        <v>426</v>
      </c>
      <c r="B11" s="5" t="s">
        <v>427</v>
      </c>
      <c r="C11" s="5" t="s">
        <v>428</v>
      </c>
      <c r="D11" s="5">
        <v>0.53</v>
      </c>
      <c r="F11" s="5">
        <v>0.6</v>
      </c>
      <c r="G11">
        <v>0.6</v>
      </c>
      <c r="H11" s="12">
        <v>0.9</v>
      </c>
      <c r="J11" s="5">
        <v>0.9</v>
      </c>
      <c r="K11" s="5">
        <v>0.53</v>
      </c>
      <c r="L11" s="5">
        <v>0.32</v>
      </c>
      <c r="M11" s="5">
        <v>0.32</v>
      </c>
      <c r="N11" s="5">
        <v>0.32</v>
      </c>
      <c r="Q11" s="5">
        <f t="shared" si="0"/>
        <v>2.16</v>
      </c>
    </row>
    <row r="12" spans="1:17" x14ac:dyDescent="0.25">
      <c r="A12" s="11" t="s">
        <v>426</v>
      </c>
      <c r="B12" s="5" t="s">
        <v>427</v>
      </c>
      <c r="C12" s="5" t="s">
        <v>428</v>
      </c>
      <c r="D12" s="5">
        <v>0.53</v>
      </c>
      <c r="F12" s="5">
        <v>0.6</v>
      </c>
      <c r="G12">
        <v>0.6</v>
      </c>
      <c r="H12" s="12">
        <v>0.9</v>
      </c>
      <c r="J12" s="5">
        <v>0.9</v>
      </c>
      <c r="K12" s="5">
        <v>0.53</v>
      </c>
      <c r="L12" s="5">
        <v>0.32</v>
      </c>
      <c r="M12" s="5">
        <v>0.32</v>
      </c>
      <c r="N12" s="5">
        <v>0.32</v>
      </c>
      <c r="Q12" s="5">
        <f t="shared" si="0"/>
        <v>2.16</v>
      </c>
    </row>
    <row r="13" spans="1:17" x14ac:dyDescent="0.25">
      <c r="A13" s="11" t="s">
        <v>426</v>
      </c>
      <c r="B13" s="5" t="s">
        <v>427</v>
      </c>
      <c r="C13" s="5" t="s">
        <v>428</v>
      </c>
      <c r="D13" s="5">
        <v>0.53</v>
      </c>
      <c r="F13" s="5">
        <v>0.6</v>
      </c>
      <c r="G13">
        <v>0.6</v>
      </c>
      <c r="H13" s="12">
        <v>0.9</v>
      </c>
      <c r="J13" s="5">
        <v>0.9</v>
      </c>
      <c r="K13" s="5">
        <v>0.53</v>
      </c>
      <c r="L13" s="5">
        <v>0.32</v>
      </c>
      <c r="M13" s="5">
        <v>0.32</v>
      </c>
      <c r="N13" s="5">
        <v>0.32</v>
      </c>
      <c r="Q13" s="5">
        <f t="shared" si="0"/>
        <v>2.16</v>
      </c>
    </row>
    <row r="14" spans="1:17" x14ac:dyDescent="0.25">
      <c r="A14" s="11" t="s">
        <v>426</v>
      </c>
      <c r="B14" s="5" t="s">
        <v>427</v>
      </c>
      <c r="C14" s="5" t="s">
        <v>428</v>
      </c>
      <c r="D14" s="5">
        <v>0.53</v>
      </c>
      <c r="F14" s="5">
        <v>0.6</v>
      </c>
      <c r="G14">
        <v>0.6</v>
      </c>
      <c r="H14" s="12">
        <v>0.9</v>
      </c>
      <c r="J14" s="5">
        <v>0.9</v>
      </c>
      <c r="K14" s="5">
        <v>0.53</v>
      </c>
      <c r="L14" s="5">
        <v>0.32</v>
      </c>
      <c r="M14" s="5">
        <v>0.32</v>
      </c>
      <c r="N14" s="5">
        <v>0.32</v>
      </c>
      <c r="Q14" s="5">
        <f t="shared" si="0"/>
        <v>2.16</v>
      </c>
    </row>
    <row r="15" spans="1:17" x14ac:dyDescent="0.25">
      <c r="A15" s="11" t="s">
        <v>426</v>
      </c>
      <c r="B15" s="5" t="s">
        <v>427</v>
      </c>
      <c r="C15" s="5" t="s">
        <v>428</v>
      </c>
      <c r="D15" s="5">
        <v>0.53</v>
      </c>
      <c r="F15" s="5">
        <v>0.6</v>
      </c>
      <c r="G15">
        <v>0.6</v>
      </c>
      <c r="H15" s="12">
        <v>0.9</v>
      </c>
      <c r="J15" s="5">
        <v>0.9</v>
      </c>
      <c r="K15" s="5">
        <v>0.53</v>
      </c>
      <c r="L15" s="5">
        <v>0.32</v>
      </c>
      <c r="M15" s="5">
        <v>0.32</v>
      </c>
      <c r="N15" s="5">
        <v>0.32</v>
      </c>
      <c r="Q15" s="5">
        <f t="shared" si="0"/>
        <v>2.16</v>
      </c>
    </row>
    <row r="16" spans="1:17" x14ac:dyDescent="0.25">
      <c r="A16" s="11" t="s">
        <v>426</v>
      </c>
      <c r="B16" s="5" t="s">
        <v>427</v>
      </c>
      <c r="C16" s="5" t="s">
        <v>428</v>
      </c>
      <c r="D16" s="5">
        <v>0.53</v>
      </c>
      <c r="F16" s="5">
        <v>0.6</v>
      </c>
      <c r="G16">
        <v>0.6</v>
      </c>
      <c r="H16" s="12">
        <v>0.9</v>
      </c>
      <c r="J16" s="5">
        <v>0.9</v>
      </c>
      <c r="K16" s="5">
        <v>0.53</v>
      </c>
      <c r="L16" s="5">
        <v>0.32</v>
      </c>
      <c r="M16" s="5">
        <v>0.32</v>
      </c>
      <c r="N16" s="5">
        <v>0.32</v>
      </c>
      <c r="Q16" s="5">
        <f t="shared" si="0"/>
        <v>2.16</v>
      </c>
    </row>
    <row r="17" spans="1:17" x14ac:dyDescent="0.25">
      <c r="A17" s="11" t="s">
        <v>426</v>
      </c>
      <c r="B17" s="5" t="s">
        <v>427</v>
      </c>
      <c r="C17" s="5" t="s">
        <v>428</v>
      </c>
      <c r="D17" s="5">
        <v>0.53</v>
      </c>
      <c r="F17" s="5">
        <v>0.6</v>
      </c>
      <c r="G17">
        <v>0.6</v>
      </c>
      <c r="H17" s="12">
        <v>0.9</v>
      </c>
      <c r="J17" s="5">
        <v>0.9</v>
      </c>
      <c r="K17" s="5">
        <v>0.53</v>
      </c>
      <c r="L17" s="5">
        <v>0.32</v>
      </c>
      <c r="M17" s="5">
        <v>0.32</v>
      </c>
      <c r="N17" s="5">
        <v>0.32</v>
      </c>
      <c r="Q17" s="5">
        <f t="shared" si="0"/>
        <v>2.16</v>
      </c>
    </row>
    <row r="18" spans="1:17" x14ac:dyDescent="0.25">
      <c r="A18" s="11" t="s">
        <v>426</v>
      </c>
      <c r="B18" s="5" t="s">
        <v>427</v>
      </c>
      <c r="C18" s="5" t="s">
        <v>428</v>
      </c>
      <c r="D18" s="5">
        <v>0.53</v>
      </c>
      <c r="F18" s="5">
        <v>0.6</v>
      </c>
      <c r="G18">
        <v>0.6</v>
      </c>
      <c r="H18" s="12">
        <v>0.9</v>
      </c>
      <c r="J18" s="5">
        <v>0.9</v>
      </c>
      <c r="K18" s="5">
        <v>0.53</v>
      </c>
      <c r="L18" s="5">
        <v>0.32</v>
      </c>
      <c r="M18" s="5">
        <v>0.32</v>
      </c>
      <c r="N18" s="5">
        <v>0.32</v>
      </c>
      <c r="Q18" s="5">
        <f t="shared" si="0"/>
        <v>2.16</v>
      </c>
    </row>
    <row r="19" spans="1:17" x14ac:dyDescent="0.25">
      <c r="A19" s="11" t="s">
        <v>426</v>
      </c>
      <c r="B19" s="5" t="s">
        <v>427</v>
      </c>
      <c r="C19" s="5" t="s">
        <v>428</v>
      </c>
      <c r="D19" s="5">
        <v>0.53</v>
      </c>
      <c r="F19" s="5">
        <v>0.6</v>
      </c>
      <c r="G19">
        <v>0.6</v>
      </c>
      <c r="H19" s="12">
        <v>0.9</v>
      </c>
      <c r="J19" s="5">
        <v>0.9</v>
      </c>
      <c r="K19" s="5">
        <v>0.53</v>
      </c>
      <c r="L19" s="5">
        <v>0.32</v>
      </c>
      <c r="M19" s="5">
        <v>0.32</v>
      </c>
      <c r="N19" s="5">
        <v>0.32</v>
      </c>
      <c r="Q19" s="5">
        <f t="shared" si="0"/>
        <v>2.16</v>
      </c>
    </row>
    <row r="20" spans="1:17" x14ac:dyDescent="0.25">
      <c r="A20" s="11" t="s">
        <v>426</v>
      </c>
      <c r="B20" s="5" t="s">
        <v>427</v>
      </c>
      <c r="C20" s="5" t="s">
        <v>428</v>
      </c>
      <c r="D20" s="5">
        <v>0.53</v>
      </c>
      <c r="F20" s="5">
        <v>0.6</v>
      </c>
      <c r="G20">
        <v>0.6</v>
      </c>
      <c r="H20" s="12">
        <v>0.9</v>
      </c>
      <c r="J20" s="5">
        <v>0.9</v>
      </c>
      <c r="K20" s="5">
        <v>0.53</v>
      </c>
      <c r="L20" s="5">
        <v>0.32</v>
      </c>
      <c r="M20" s="5">
        <v>0.32</v>
      </c>
      <c r="N20" s="5">
        <v>0.32</v>
      </c>
      <c r="Q20" s="5">
        <f t="shared" si="0"/>
        <v>2.16</v>
      </c>
    </row>
    <row r="21" spans="1:17" x14ac:dyDescent="0.25">
      <c r="A21" s="11" t="s">
        <v>426</v>
      </c>
      <c r="B21" s="5" t="s">
        <v>427</v>
      </c>
      <c r="C21" s="5" t="s">
        <v>428</v>
      </c>
      <c r="D21" s="5">
        <v>0.53</v>
      </c>
      <c r="F21" s="5">
        <v>0.6</v>
      </c>
      <c r="G21">
        <v>0.6</v>
      </c>
      <c r="H21" s="12">
        <v>0.9</v>
      </c>
      <c r="J21" s="5">
        <v>0.9</v>
      </c>
      <c r="K21" s="5">
        <v>0.53</v>
      </c>
      <c r="L21" s="5">
        <v>0.32</v>
      </c>
      <c r="M21" s="5">
        <v>0.32</v>
      </c>
      <c r="N21" s="5">
        <v>0.32</v>
      </c>
      <c r="Q21" s="5">
        <f t="shared" si="0"/>
        <v>2.16</v>
      </c>
    </row>
    <row r="22" spans="1:17" x14ac:dyDescent="0.25">
      <c r="A22" s="11" t="s">
        <v>426</v>
      </c>
      <c r="B22" s="5" t="s">
        <v>427</v>
      </c>
      <c r="C22" s="5" t="s">
        <v>428</v>
      </c>
      <c r="D22" s="5">
        <v>0.53</v>
      </c>
      <c r="F22" s="5">
        <v>0.6</v>
      </c>
      <c r="G22">
        <v>0.6</v>
      </c>
      <c r="H22" s="12">
        <v>0.9</v>
      </c>
      <c r="J22" s="5">
        <v>0.9</v>
      </c>
      <c r="K22" s="5">
        <v>0.53</v>
      </c>
      <c r="L22" s="5">
        <v>0.32</v>
      </c>
      <c r="M22" s="5">
        <v>0.32</v>
      </c>
      <c r="N22" s="5">
        <v>0.32</v>
      </c>
      <c r="Q22" s="5">
        <f t="shared" si="0"/>
        <v>2.16</v>
      </c>
    </row>
    <row r="23" spans="1:17" x14ac:dyDescent="0.25">
      <c r="A23" s="11" t="s">
        <v>426</v>
      </c>
      <c r="B23" s="5" t="s">
        <v>427</v>
      </c>
      <c r="C23" s="5" t="s">
        <v>428</v>
      </c>
      <c r="D23" s="5">
        <v>0.53</v>
      </c>
      <c r="F23" s="5">
        <v>0.6</v>
      </c>
      <c r="G23">
        <v>0.6</v>
      </c>
      <c r="H23" s="12">
        <v>0.9</v>
      </c>
      <c r="J23" s="5">
        <v>0.9</v>
      </c>
      <c r="K23" s="5">
        <v>0.53</v>
      </c>
      <c r="L23" s="5">
        <v>0.32</v>
      </c>
      <c r="M23" s="5">
        <v>0.32</v>
      </c>
      <c r="N23" s="5">
        <v>0.32</v>
      </c>
      <c r="Q23" s="5">
        <f t="shared" si="0"/>
        <v>2.16</v>
      </c>
    </row>
    <row r="24" spans="1:17" x14ac:dyDescent="0.25">
      <c r="A24" s="11" t="s">
        <v>426</v>
      </c>
      <c r="B24" s="5" t="s">
        <v>427</v>
      </c>
      <c r="C24" s="5" t="s">
        <v>428</v>
      </c>
      <c r="D24" s="5">
        <v>0.53</v>
      </c>
      <c r="F24" s="5">
        <v>0.6</v>
      </c>
      <c r="G24">
        <v>0.6</v>
      </c>
      <c r="H24" s="12">
        <v>0.9</v>
      </c>
      <c r="J24" s="5">
        <v>0.9</v>
      </c>
      <c r="K24" s="5">
        <v>0.53</v>
      </c>
      <c r="L24" s="5">
        <v>0.32</v>
      </c>
      <c r="M24" s="5">
        <v>0.32</v>
      </c>
      <c r="N24" s="5">
        <v>0.32</v>
      </c>
      <c r="Q24" s="5">
        <f t="shared" si="0"/>
        <v>2.16</v>
      </c>
    </row>
    <row r="25" spans="1:17" x14ac:dyDescent="0.25">
      <c r="A25" s="11" t="s">
        <v>426</v>
      </c>
      <c r="B25" s="5" t="s">
        <v>427</v>
      </c>
      <c r="C25" s="5" t="s">
        <v>428</v>
      </c>
      <c r="D25" s="5">
        <v>0.53</v>
      </c>
      <c r="F25" s="5">
        <v>0.6</v>
      </c>
      <c r="G25">
        <v>0.6</v>
      </c>
      <c r="H25" s="12">
        <v>0.9</v>
      </c>
      <c r="J25" s="5">
        <v>0.9</v>
      </c>
      <c r="K25" s="5">
        <v>0.53</v>
      </c>
      <c r="L25" s="5">
        <v>0.32</v>
      </c>
      <c r="M25" s="5">
        <v>0.32</v>
      </c>
      <c r="N25" s="5">
        <v>0.32</v>
      </c>
      <c r="Q25" s="5">
        <f t="shared" si="0"/>
        <v>2.16</v>
      </c>
    </row>
    <row r="26" spans="1:17" x14ac:dyDescent="0.25">
      <c r="A26" s="11" t="s">
        <v>426</v>
      </c>
      <c r="B26" s="5" t="s">
        <v>427</v>
      </c>
      <c r="C26" s="5" t="s">
        <v>428</v>
      </c>
      <c r="D26" s="5">
        <v>0.81</v>
      </c>
      <c r="F26" s="5">
        <v>0.6</v>
      </c>
      <c r="G26">
        <v>0.6</v>
      </c>
      <c r="H26" s="12">
        <v>0.9</v>
      </c>
      <c r="J26" s="5">
        <v>0.9</v>
      </c>
      <c r="K26" s="5">
        <v>0.53</v>
      </c>
      <c r="L26" s="5">
        <v>0.32</v>
      </c>
      <c r="M26" s="5">
        <v>0.32</v>
      </c>
      <c r="N26" s="5">
        <v>0.32</v>
      </c>
      <c r="Q26" s="5">
        <f t="shared" si="0"/>
        <v>2.16</v>
      </c>
    </row>
    <row r="27" spans="1:17" x14ac:dyDescent="0.25">
      <c r="A27" s="11" t="s">
        <v>426</v>
      </c>
      <c r="B27" s="5" t="s">
        <v>427</v>
      </c>
      <c r="C27" s="5" t="s">
        <v>428</v>
      </c>
      <c r="D27" s="5">
        <v>0.81</v>
      </c>
      <c r="F27" s="5">
        <v>0.6</v>
      </c>
      <c r="G27">
        <v>0.6</v>
      </c>
      <c r="H27" s="12">
        <v>1.2</v>
      </c>
      <c r="J27" s="5">
        <v>1.2</v>
      </c>
      <c r="K27" s="5">
        <v>0.8</v>
      </c>
      <c r="L27" s="5">
        <v>0.48</v>
      </c>
      <c r="M27" s="5">
        <v>0.48</v>
      </c>
      <c r="N27" s="5">
        <v>0.48</v>
      </c>
      <c r="Q27" s="5">
        <f t="shared" si="0"/>
        <v>2.88</v>
      </c>
    </row>
    <row r="28" spans="1:17" x14ac:dyDescent="0.25">
      <c r="A28" s="11" t="s">
        <v>426</v>
      </c>
      <c r="B28" s="5" t="s">
        <v>427</v>
      </c>
      <c r="C28" s="5" t="s">
        <v>428</v>
      </c>
      <c r="D28" s="5">
        <v>0.81</v>
      </c>
      <c r="F28" s="5">
        <v>0.6</v>
      </c>
      <c r="G28">
        <v>0.6</v>
      </c>
      <c r="H28" s="12">
        <v>1.2</v>
      </c>
      <c r="J28" s="5">
        <v>1.2</v>
      </c>
      <c r="K28" s="5">
        <v>0.8</v>
      </c>
      <c r="L28" s="5">
        <v>0.48</v>
      </c>
      <c r="M28" s="5">
        <v>0.48</v>
      </c>
      <c r="N28" s="5">
        <v>0.48</v>
      </c>
      <c r="Q28" s="5">
        <f t="shared" si="0"/>
        <v>2.88</v>
      </c>
    </row>
    <row r="29" spans="1:17" x14ac:dyDescent="0.25">
      <c r="A29" s="11" t="s">
        <v>426</v>
      </c>
      <c r="B29" s="5" t="s">
        <v>427</v>
      </c>
      <c r="C29" s="5" t="s">
        <v>428</v>
      </c>
      <c r="D29" s="5">
        <v>0.81</v>
      </c>
      <c r="F29" s="5">
        <v>0.6</v>
      </c>
      <c r="G29">
        <v>0.6</v>
      </c>
      <c r="H29" s="12">
        <v>1.2</v>
      </c>
      <c r="J29" s="5">
        <v>1.2</v>
      </c>
      <c r="K29" s="5">
        <v>0.8</v>
      </c>
      <c r="L29" s="5">
        <v>0.48</v>
      </c>
      <c r="M29" s="5">
        <v>0.48</v>
      </c>
      <c r="N29" s="5">
        <v>0.48</v>
      </c>
      <c r="Q29" s="5">
        <f t="shared" si="0"/>
        <v>2.88</v>
      </c>
    </row>
    <row r="30" spans="1:17" x14ac:dyDescent="0.25">
      <c r="A30" s="11" t="s">
        <v>426</v>
      </c>
      <c r="B30" s="5" t="s">
        <v>427</v>
      </c>
      <c r="C30" s="5" t="s">
        <v>428</v>
      </c>
      <c r="D30" s="5">
        <v>0.81</v>
      </c>
      <c r="F30" s="5">
        <v>0.6</v>
      </c>
      <c r="G30">
        <v>0.6</v>
      </c>
      <c r="H30" s="12">
        <v>1.2</v>
      </c>
      <c r="J30" s="5">
        <v>1.2</v>
      </c>
      <c r="K30" s="5">
        <v>0.8</v>
      </c>
      <c r="L30" s="5">
        <v>0.48</v>
      </c>
      <c r="M30" s="5">
        <v>0.48</v>
      </c>
      <c r="N30" s="5">
        <v>0.48</v>
      </c>
      <c r="Q30" s="5">
        <f t="shared" si="0"/>
        <v>2.88</v>
      </c>
    </row>
    <row r="31" spans="1:17" x14ac:dyDescent="0.25">
      <c r="A31" s="11" t="s">
        <v>426</v>
      </c>
      <c r="B31" s="5" t="s">
        <v>427</v>
      </c>
      <c r="C31" s="5" t="s">
        <v>428</v>
      </c>
      <c r="D31" s="5">
        <v>0.81</v>
      </c>
      <c r="F31" s="5">
        <v>0.6</v>
      </c>
      <c r="G31">
        <v>0.6</v>
      </c>
      <c r="H31" s="12">
        <v>1.2</v>
      </c>
      <c r="J31" s="5">
        <v>1.2</v>
      </c>
      <c r="K31" s="5">
        <v>0.8</v>
      </c>
      <c r="L31" s="5">
        <v>0.48</v>
      </c>
      <c r="M31" s="5">
        <v>0.48</v>
      </c>
      <c r="N31" s="5">
        <v>0.48</v>
      </c>
      <c r="Q31" s="5">
        <f t="shared" si="0"/>
        <v>2.88</v>
      </c>
    </row>
    <row r="32" spans="1:17" x14ac:dyDescent="0.25">
      <c r="A32" s="11" t="s">
        <v>426</v>
      </c>
      <c r="B32" s="5" t="s">
        <v>427</v>
      </c>
      <c r="C32" s="5" t="s">
        <v>428</v>
      </c>
      <c r="D32" s="5">
        <v>0.81</v>
      </c>
      <c r="F32" s="5">
        <v>0.6</v>
      </c>
      <c r="G32">
        <v>0.6</v>
      </c>
      <c r="H32" s="12">
        <v>1.2</v>
      </c>
      <c r="J32" s="5">
        <v>1.2</v>
      </c>
      <c r="K32" s="5">
        <v>0.8</v>
      </c>
      <c r="L32" s="5">
        <v>0.48</v>
      </c>
      <c r="M32" s="5">
        <v>0.48</v>
      </c>
      <c r="N32" s="5">
        <v>0.48</v>
      </c>
      <c r="Q32" s="5">
        <f t="shared" si="0"/>
        <v>2.88</v>
      </c>
    </row>
    <row r="33" spans="1:17" x14ac:dyDescent="0.25">
      <c r="A33" s="11" t="s">
        <v>426</v>
      </c>
      <c r="B33" s="5" t="s">
        <v>427</v>
      </c>
      <c r="C33" s="5" t="s">
        <v>428</v>
      </c>
      <c r="D33" s="5">
        <v>0.81</v>
      </c>
      <c r="F33" s="5">
        <v>0.6</v>
      </c>
      <c r="G33">
        <v>0.6</v>
      </c>
      <c r="H33" s="12">
        <v>1.2</v>
      </c>
      <c r="J33" s="5">
        <v>1.2</v>
      </c>
      <c r="K33" s="5">
        <v>0.8</v>
      </c>
      <c r="L33" s="5">
        <v>0.48</v>
      </c>
      <c r="M33" s="5">
        <v>0.48</v>
      </c>
      <c r="N33" s="5">
        <v>0.48</v>
      </c>
      <c r="Q33" s="5">
        <f t="shared" si="0"/>
        <v>2.88</v>
      </c>
    </row>
    <row r="34" spans="1:17" x14ac:dyDescent="0.25">
      <c r="A34" s="11" t="s">
        <v>426</v>
      </c>
      <c r="B34" s="5" t="s">
        <v>427</v>
      </c>
      <c r="C34" s="5" t="s">
        <v>428</v>
      </c>
      <c r="D34" s="5">
        <v>0.81</v>
      </c>
      <c r="F34" s="5">
        <v>0.6</v>
      </c>
      <c r="G34">
        <v>0.6</v>
      </c>
      <c r="H34" s="12">
        <v>1.2</v>
      </c>
      <c r="J34" s="5">
        <v>1.2</v>
      </c>
      <c r="K34" s="5">
        <v>0.8</v>
      </c>
      <c r="L34" s="5">
        <v>0.48</v>
      </c>
      <c r="M34" s="5">
        <v>0.48</v>
      </c>
      <c r="N34" s="5">
        <v>0.48</v>
      </c>
      <c r="Q34" s="5">
        <f t="shared" si="0"/>
        <v>2.88</v>
      </c>
    </row>
    <row r="35" spans="1:17" x14ac:dyDescent="0.25">
      <c r="A35" s="11" t="s">
        <v>426</v>
      </c>
      <c r="B35" s="5" t="s">
        <v>427</v>
      </c>
      <c r="C35" s="5" t="s">
        <v>428</v>
      </c>
      <c r="D35" s="5">
        <v>0.81</v>
      </c>
      <c r="F35" s="5">
        <v>0.6</v>
      </c>
      <c r="G35">
        <v>0.6</v>
      </c>
      <c r="H35" s="12">
        <v>1.2</v>
      </c>
      <c r="J35" s="5">
        <v>1.2</v>
      </c>
      <c r="K35" s="5">
        <v>0.8</v>
      </c>
      <c r="L35" s="5">
        <v>0.48</v>
      </c>
      <c r="M35" s="5">
        <v>0.48</v>
      </c>
      <c r="N35" s="5">
        <v>0.48</v>
      </c>
      <c r="Q35" s="5">
        <f t="shared" si="0"/>
        <v>2.88</v>
      </c>
    </row>
    <row r="36" spans="1:17" x14ac:dyDescent="0.25">
      <c r="A36" s="11" t="s">
        <v>426</v>
      </c>
      <c r="B36" s="5" t="s">
        <v>427</v>
      </c>
      <c r="C36" s="5" t="s">
        <v>428</v>
      </c>
      <c r="D36" s="5">
        <v>0.81</v>
      </c>
      <c r="F36" s="5">
        <v>0.6</v>
      </c>
      <c r="G36">
        <v>0.6</v>
      </c>
      <c r="H36" s="12">
        <v>1.2</v>
      </c>
      <c r="J36" s="5">
        <v>1.2</v>
      </c>
      <c r="K36" s="5">
        <v>0.8</v>
      </c>
      <c r="L36" s="5">
        <v>0.48</v>
      </c>
      <c r="M36" s="5">
        <v>0.48</v>
      </c>
      <c r="N36" s="5">
        <v>0.48</v>
      </c>
      <c r="Q36" s="5">
        <f t="shared" si="0"/>
        <v>2.88</v>
      </c>
    </row>
    <row r="37" spans="1:17" x14ac:dyDescent="0.25">
      <c r="A37" s="11" t="s">
        <v>426</v>
      </c>
      <c r="B37" s="5" t="s">
        <v>427</v>
      </c>
      <c r="C37" s="5" t="s">
        <v>428</v>
      </c>
      <c r="D37" s="5">
        <v>0.81</v>
      </c>
      <c r="F37" s="5">
        <v>0.6</v>
      </c>
      <c r="G37">
        <v>0.6</v>
      </c>
      <c r="H37" s="12">
        <v>1.2</v>
      </c>
      <c r="J37" s="5">
        <v>1.2</v>
      </c>
      <c r="K37" s="5">
        <v>0.8</v>
      </c>
      <c r="L37" s="5">
        <v>0.48</v>
      </c>
      <c r="M37" s="5">
        <v>0.48</v>
      </c>
      <c r="N37" s="5">
        <v>0.48</v>
      </c>
      <c r="Q37" s="5">
        <f t="shared" si="0"/>
        <v>2.88</v>
      </c>
    </row>
    <row r="38" spans="1:17" x14ac:dyDescent="0.25">
      <c r="A38" s="11" t="s">
        <v>426</v>
      </c>
      <c r="B38" s="5" t="s">
        <v>427</v>
      </c>
      <c r="C38" s="5" t="s">
        <v>428</v>
      </c>
      <c r="D38" s="5">
        <v>1.05</v>
      </c>
      <c r="F38" s="5">
        <v>0.6</v>
      </c>
      <c r="H38" s="12">
        <v>1.2</v>
      </c>
      <c r="I38">
        <v>1.4</v>
      </c>
      <c r="J38" s="5">
        <v>1.4</v>
      </c>
      <c r="L38" s="5">
        <v>0.61</v>
      </c>
      <c r="N38" s="5">
        <v>0.61</v>
      </c>
      <c r="Q38" s="5">
        <f t="shared" si="0"/>
        <v>3.1199999999999997</v>
      </c>
    </row>
    <row r="39" spans="1:17" x14ac:dyDescent="0.25">
      <c r="A39" s="11" t="s">
        <v>426</v>
      </c>
      <c r="B39" s="5" t="s">
        <v>427</v>
      </c>
      <c r="C39" s="5" t="s">
        <v>428</v>
      </c>
      <c r="D39" s="5">
        <v>1.06</v>
      </c>
      <c r="F39" s="5">
        <v>0.6</v>
      </c>
      <c r="G39">
        <v>0.6</v>
      </c>
      <c r="H39" s="12">
        <v>0.9</v>
      </c>
      <c r="J39" s="5">
        <v>1.8</v>
      </c>
      <c r="K39" s="5">
        <v>1.05</v>
      </c>
      <c r="L39" s="5">
        <v>0.63</v>
      </c>
      <c r="M39" s="5">
        <v>0.63</v>
      </c>
      <c r="N39" s="5">
        <v>0.63</v>
      </c>
      <c r="Q39" s="5">
        <f t="shared" si="0"/>
        <v>3.24</v>
      </c>
    </row>
    <row r="40" spans="1:17" x14ac:dyDescent="0.25">
      <c r="A40" s="11" t="s">
        <v>426</v>
      </c>
      <c r="B40" s="5" t="s">
        <v>427</v>
      </c>
      <c r="C40" s="5" t="s">
        <v>428</v>
      </c>
      <c r="D40" s="5">
        <v>1.06</v>
      </c>
      <c r="F40" s="5">
        <v>0.6</v>
      </c>
      <c r="G40">
        <v>0.6</v>
      </c>
      <c r="H40" s="12">
        <v>0.9</v>
      </c>
      <c r="J40" s="5">
        <v>1.8</v>
      </c>
      <c r="K40" s="5">
        <v>1.05</v>
      </c>
      <c r="L40" s="5">
        <v>0.63</v>
      </c>
      <c r="M40" s="5">
        <v>0.63</v>
      </c>
      <c r="N40" s="5">
        <v>0.63</v>
      </c>
      <c r="Q40" s="5">
        <f t="shared" si="0"/>
        <v>3.24</v>
      </c>
    </row>
    <row r="41" spans="1:17" x14ac:dyDescent="0.25">
      <c r="A41" s="11" t="s">
        <v>426</v>
      </c>
      <c r="B41" s="5" t="s">
        <v>427</v>
      </c>
      <c r="C41" s="5" t="s">
        <v>428</v>
      </c>
      <c r="D41" s="5">
        <v>1.06</v>
      </c>
      <c r="F41" s="5">
        <v>0.6</v>
      </c>
      <c r="G41">
        <v>0.6</v>
      </c>
      <c r="H41" s="12">
        <v>0.9</v>
      </c>
      <c r="J41" s="5">
        <v>1.8</v>
      </c>
      <c r="K41" s="5">
        <v>1.05</v>
      </c>
      <c r="L41" s="5">
        <v>0.63</v>
      </c>
      <c r="M41" s="5">
        <v>0.63</v>
      </c>
      <c r="N41" s="5">
        <v>0.63</v>
      </c>
      <c r="Q41" s="5">
        <f t="shared" si="0"/>
        <v>3.24</v>
      </c>
    </row>
    <row r="42" spans="1:17" x14ac:dyDescent="0.25">
      <c r="A42" s="11" t="s">
        <v>426</v>
      </c>
      <c r="B42" s="5" t="s">
        <v>427</v>
      </c>
      <c r="C42" s="5" t="s">
        <v>428</v>
      </c>
      <c r="D42" s="5">
        <v>1.79</v>
      </c>
      <c r="F42" s="5">
        <v>0.6</v>
      </c>
      <c r="G42">
        <v>0.6</v>
      </c>
      <c r="H42" s="12">
        <v>1.2</v>
      </c>
      <c r="J42" s="5">
        <v>2.5499999999999998</v>
      </c>
      <c r="K42" s="5">
        <v>1.79</v>
      </c>
      <c r="L42" s="5">
        <v>1.08</v>
      </c>
      <c r="M42" s="5">
        <v>1.07</v>
      </c>
      <c r="N42" s="5">
        <v>1.07</v>
      </c>
      <c r="Q42" s="5">
        <f t="shared" si="0"/>
        <v>4.5</v>
      </c>
    </row>
    <row r="43" spans="1:17" x14ac:dyDescent="0.25">
      <c r="A43" s="11" t="s">
        <v>426</v>
      </c>
      <c r="B43" s="5" t="s">
        <v>427</v>
      </c>
      <c r="C43" s="5" t="s">
        <v>428</v>
      </c>
      <c r="D43" s="5">
        <v>1.79</v>
      </c>
      <c r="F43" s="5">
        <v>0.6</v>
      </c>
      <c r="G43">
        <v>0.6</v>
      </c>
      <c r="H43" s="12">
        <v>1.2</v>
      </c>
      <c r="J43" s="5">
        <v>2.5499999999999998</v>
      </c>
      <c r="K43" s="5">
        <v>1.79</v>
      </c>
      <c r="L43" s="5">
        <v>1.08</v>
      </c>
      <c r="M43" s="5">
        <v>1.07</v>
      </c>
      <c r="N43" s="5">
        <v>1.07</v>
      </c>
      <c r="Q43" s="5">
        <f t="shared" si="0"/>
        <v>4.5</v>
      </c>
    </row>
    <row r="44" spans="1:17" x14ac:dyDescent="0.25">
      <c r="A44" s="11" t="s">
        <v>426</v>
      </c>
      <c r="B44" s="5" t="s">
        <v>427</v>
      </c>
      <c r="C44" s="5" t="s">
        <v>428</v>
      </c>
      <c r="D44" s="5">
        <v>1.79</v>
      </c>
      <c r="F44" s="5">
        <v>0.6</v>
      </c>
      <c r="G44">
        <v>0.6</v>
      </c>
      <c r="H44" s="12">
        <v>1.2</v>
      </c>
      <c r="J44" s="5">
        <v>2.5499999999999998</v>
      </c>
      <c r="K44" s="5">
        <v>1.79</v>
      </c>
      <c r="L44" s="5">
        <v>1.08</v>
      </c>
      <c r="M44" s="5">
        <v>1.07</v>
      </c>
      <c r="N44" s="5">
        <v>1.07</v>
      </c>
      <c r="Q44" s="5">
        <f t="shared" si="0"/>
        <v>4.5</v>
      </c>
    </row>
    <row r="45" spans="1:17" x14ac:dyDescent="0.25">
      <c r="A45" s="11" t="s">
        <v>426</v>
      </c>
      <c r="B45" s="5" t="s">
        <v>427</v>
      </c>
      <c r="C45" s="5" t="s">
        <v>428</v>
      </c>
      <c r="D45" s="5">
        <v>1.79</v>
      </c>
      <c r="F45" s="5">
        <v>0.6</v>
      </c>
      <c r="G45">
        <v>0.6</v>
      </c>
      <c r="H45" s="12">
        <v>1.2</v>
      </c>
      <c r="J45" s="5">
        <v>2.5499999999999998</v>
      </c>
      <c r="K45" s="5">
        <v>1.79</v>
      </c>
      <c r="L45" s="5">
        <v>1.08</v>
      </c>
      <c r="M45" s="5">
        <v>1.07</v>
      </c>
      <c r="N45" s="5">
        <v>1.07</v>
      </c>
      <c r="Q45" s="5">
        <f t="shared" si="0"/>
        <v>4.5</v>
      </c>
    </row>
    <row r="46" spans="1:17" x14ac:dyDescent="0.25">
      <c r="D46" s="6">
        <f>SUM(D2:D45)</f>
        <v>33.829999999999984</v>
      </c>
      <c r="N46" s="6">
        <f>SUM(N2:N45)</f>
        <v>20.060000000000009</v>
      </c>
      <c r="Q46" s="6">
        <f>SUM(Q2:Q45)</f>
        <v>116.51999999999994</v>
      </c>
    </row>
    <row r="47" spans="1:17" hidden="1" x14ac:dyDescent="0.25">
      <c r="A47" s="11" t="s">
        <v>453</v>
      </c>
      <c r="B47" s="5" t="s">
        <v>440</v>
      </c>
      <c r="C47" s="5" t="s">
        <v>441</v>
      </c>
      <c r="D47" s="5">
        <v>0.24</v>
      </c>
      <c r="E47">
        <v>1.5</v>
      </c>
      <c r="F47" s="5">
        <v>1.5</v>
      </c>
      <c r="G47">
        <v>0.2</v>
      </c>
      <c r="H47" s="12">
        <v>0.2</v>
      </c>
      <c r="I47">
        <v>1.2</v>
      </c>
      <c r="J47" s="5">
        <v>1.2</v>
      </c>
      <c r="L47" s="5">
        <v>0.36</v>
      </c>
      <c r="M47" s="5">
        <v>0.36</v>
      </c>
      <c r="N47" s="5">
        <v>0.36</v>
      </c>
    </row>
    <row r="48" spans="1:17" hidden="1" x14ac:dyDescent="0.25">
      <c r="A48" s="11" t="s">
        <v>453</v>
      </c>
      <c r="B48" s="5" t="s">
        <v>440</v>
      </c>
      <c r="C48" s="5" t="s">
        <v>441</v>
      </c>
      <c r="D48" s="5">
        <v>0.24</v>
      </c>
      <c r="E48">
        <v>1.5</v>
      </c>
      <c r="F48" s="5">
        <v>1.5</v>
      </c>
      <c r="G48">
        <v>0.2</v>
      </c>
      <c r="H48" s="12">
        <v>0.2</v>
      </c>
      <c r="I48">
        <v>1.2</v>
      </c>
      <c r="J48" s="5">
        <v>1.2</v>
      </c>
      <c r="L48" s="5">
        <v>0.36</v>
      </c>
      <c r="M48" s="5">
        <v>0.36</v>
      </c>
      <c r="N48" s="5">
        <v>0.36</v>
      </c>
    </row>
    <row r="49" spans="1:14" hidden="1" x14ac:dyDescent="0.25">
      <c r="A49" s="11" t="s">
        <v>453</v>
      </c>
      <c r="B49" s="5" t="s">
        <v>440</v>
      </c>
      <c r="C49" s="5" t="s">
        <v>441</v>
      </c>
      <c r="D49" s="5">
        <v>0.26</v>
      </c>
      <c r="E49">
        <v>1.5</v>
      </c>
      <c r="F49" s="5">
        <v>1.5</v>
      </c>
      <c r="G49">
        <v>0.2</v>
      </c>
      <c r="H49" s="12">
        <v>0.2</v>
      </c>
      <c r="I49">
        <v>1.32</v>
      </c>
      <c r="J49" s="5">
        <v>1.32</v>
      </c>
      <c r="L49" s="5">
        <v>0.4</v>
      </c>
      <c r="M49" s="5">
        <v>0.4</v>
      </c>
      <c r="N49" s="5">
        <v>0.4</v>
      </c>
    </row>
    <row r="50" spans="1:14" hidden="1" x14ac:dyDescent="0.25">
      <c r="A50" s="11" t="s">
        <v>453</v>
      </c>
      <c r="B50" s="5" t="s">
        <v>440</v>
      </c>
      <c r="C50" s="5" t="s">
        <v>441</v>
      </c>
      <c r="D50" s="5">
        <v>0.26</v>
      </c>
      <c r="E50">
        <v>1.5</v>
      </c>
      <c r="F50" s="5">
        <v>1.5</v>
      </c>
      <c r="G50">
        <v>0.2</v>
      </c>
      <c r="H50" s="12">
        <v>0.2</v>
      </c>
      <c r="I50">
        <v>1.32</v>
      </c>
      <c r="J50" s="5">
        <v>1.32</v>
      </c>
      <c r="L50" s="5">
        <v>0.4</v>
      </c>
      <c r="M50" s="5">
        <v>0.4</v>
      </c>
      <c r="N50" s="5">
        <v>0.4</v>
      </c>
    </row>
    <row r="51" spans="1:14" hidden="1" x14ac:dyDescent="0.25">
      <c r="A51" s="11" t="s">
        <v>453</v>
      </c>
      <c r="B51" s="5" t="s">
        <v>440</v>
      </c>
      <c r="C51" s="5" t="s">
        <v>441</v>
      </c>
      <c r="D51" s="5">
        <v>0.3</v>
      </c>
      <c r="E51">
        <v>1.5</v>
      </c>
      <c r="F51" s="5">
        <v>1.5</v>
      </c>
      <c r="G51">
        <v>0.2</v>
      </c>
      <c r="H51" s="12">
        <v>0.2</v>
      </c>
      <c r="I51">
        <v>1.52</v>
      </c>
      <c r="J51" s="5">
        <v>1.52</v>
      </c>
      <c r="L51" s="5">
        <v>0.46</v>
      </c>
      <c r="M51" s="5">
        <v>0.46</v>
      </c>
      <c r="N51" s="5">
        <v>0.46</v>
      </c>
    </row>
    <row r="52" spans="1:14" hidden="1" x14ac:dyDescent="0.25">
      <c r="A52" s="11" t="s">
        <v>453</v>
      </c>
      <c r="B52" s="5" t="s">
        <v>440</v>
      </c>
      <c r="C52" s="5" t="s">
        <v>441</v>
      </c>
      <c r="D52" s="5">
        <v>0.3</v>
      </c>
      <c r="E52">
        <v>1.5</v>
      </c>
      <c r="F52" s="5">
        <v>1.5</v>
      </c>
      <c r="G52">
        <v>0.2</v>
      </c>
      <c r="H52" s="12">
        <v>0.2</v>
      </c>
      <c r="I52">
        <v>1.52</v>
      </c>
      <c r="J52" s="5">
        <v>1.52</v>
      </c>
      <c r="L52" s="5">
        <v>0.46</v>
      </c>
      <c r="M52" s="5">
        <v>0.46</v>
      </c>
      <c r="N52" s="5">
        <v>0.46</v>
      </c>
    </row>
    <row r="53" spans="1:14" hidden="1" x14ac:dyDescent="0.25">
      <c r="A53" s="11" t="s">
        <v>453</v>
      </c>
      <c r="B53" s="5" t="s">
        <v>440</v>
      </c>
      <c r="C53" s="5" t="s">
        <v>441</v>
      </c>
      <c r="D53" s="5">
        <v>2.13</v>
      </c>
      <c r="E53">
        <v>0.25</v>
      </c>
      <c r="F53" s="5">
        <v>0.25</v>
      </c>
      <c r="H53" s="12">
        <v>1.4</v>
      </c>
      <c r="J53" s="5">
        <v>1.52</v>
      </c>
      <c r="L53" s="5">
        <v>0.53</v>
      </c>
    </row>
    <row r="54" spans="1:14" hidden="1" x14ac:dyDescent="0.25">
      <c r="A54" s="11" t="s">
        <v>453</v>
      </c>
      <c r="B54" s="5" t="s">
        <v>440</v>
      </c>
      <c r="C54" s="5" t="s">
        <v>441</v>
      </c>
      <c r="D54" s="5">
        <v>2.13</v>
      </c>
      <c r="E54">
        <v>0.25</v>
      </c>
      <c r="F54" s="5">
        <v>0.25</v>
      </c>
      <c r="H54" s="12">
        <v>1.4</v>
      </c>
      <c r="J54" s="5">
        <v>1.52</v>
      </c>
      <c r="L54" s="5">
        <v>0.53</v>
      </c>
    </row>
    <row r="55" spans="1:14" hidden="1" x14ac:dyDescent="0.25"/>
    <row r="56" spans="1:14" hidden="1" x14ac:dyDescent="0.25">
      <c r="A56" s="11" t="s">
        <v>454</v>
      </c>
      <c r="B56" s="5" t="s">
        <v>442</v>
      </c>
      <c r="C56" s="5" t="s">
        <v>441</v>
      </c>
      <c r="D56" s="5">
        <v>0.14000000000000001</v>
      </c>
      <c r="F56" s="5">
        <v>0.13</v>
      </c>
      <c r="G56">
        <v>0.13</v>
      </c>
      <c r="H56" s="12">
        <v>0.1</v>
      </c>
      <c r="J56" s="5">
        <v>1.4</v>
      </c>
      <c r="K56" s="5">
        <v>0.14000000000000001</v>
      </c>
      <c r="L56" s="5">
        <v>0.02</v>
      </c>
      <c r="M56" s="5">
        <v>0.02</v>
      </c>
      <c r="N56" s="5">
        <v>0.02</v>
      </c>
    </row>
    <row r="57" spans="1:14" hidden="1" x14ac:dyDescent="0.25">
      <c r="A57" s="11" t="s">
        <v>454</v>
      </c>
      <c r="B57" s="5" t="s">
        <v>442</v>
      </c>
      <c r="C57" s="5" t="s">
        <v>441</v>
      </c>
      <c r="D57" s="5">
        <v>0.14000000000000001</v>
      </c>
      <c r="F57" s="5">
        <v>0.13</v>
      </c>
      <c r="G57">
        <v>0.13</v>
      </c>
      <c r="H57" s="12">
        <v>0.1</v>
      </c>
      <c r="J57" s="5">
        <v>1.4</v>
      </c>
      <c r="K57" s="5">
        <v>0.14000000000000001</v>
      </c>
      <c r="L57" s="5">
        <v>0.02</v>
      </c>
      <c r="M57" s="5">
        <v>0.02</v>
      </c>
      <c r="N57" s="5">
        <v>0.02</v>
      </c>
    </row>
    <row r="58" spans="1:14" hidden="1" x14ac:dyDescent="0.25">
      <c r="A58" s="11" t="s">
        <v>454</v>
      </c>
      <c r="B58" s="5" t="s">
        <v>442</v>
      </c>
      <c r="C58" s="5" t="s">
        <v>441</v>
      </c>
      <c r="D58" s="5">
        <v>2.6</v>
      </c>
      <c r="F58" s="5">
        <v>0.2</v>
      </c>
      <c r="G58">
        <v>0.2</v>
      </c>
      <c r="H58" s="12">
        <v>1.45</v>
      </c>
      <c r="J58" s="5">
        <v>1.79</v>
      </c>
      <c r="K58" s="5">
        <v>2.6</v>
      </c>
      <c r="L58" s="5">
        <v>0.52</v>
      </c>
      <c r="M58" s="5">
        <v>0.52</v>
      </c>
      <c r="N58" s="5">
        <v>0.52</v>
      </c>
    </row>
    <row r="59" spans="1:14" hidden="1" x14ac:dyDescent="0.25">
      <c r="A59" s="11" t="s">
        <v>454</v>
      </c>
      <c r="B59" s="5" t="s">
        <v>442</v>
      </c>
      <c r="C59" s="5" t="s">
        <v>441</v>
      </c>
      <c r="D59" s="5">
        <v>3.96</v>
      </c>
      <c r="F59" s="5">
        <v>0.2</v>
      </c>
      <c r="G59">
        <v>0.2</v>
      </c>
      <c r="H59" s="12">
        <v>1.47</v>
      </c>
      <c r="J59" s="5">
        <v>3</v>
      </c>
      <c r="K59" s="5">
        <v>3.96</v>
      </c>
      <c r="L59" s="5">
        <v>0.79</v>
      </c>
      <c r="M59" s="5">
        <v>0.79</v>
      </c>
      <c r="N59" s="5">
        <v>0.79</v>
      </c>
    </row>
    <row r="60" spans="1:14" hidden="1" x14ac:dyDescent="0.25">
      <c r="A60" s="11" t="s">
        <v>454</v>
      </c>
      <c r="B60" s="5" t="s">
        <v>442</v>
      </c>
      <c r="C60" s="5" t="s">
        <v>441</v>
      </c>
      <c r="D60" s="5">
        <v>4.01</v>
      </c>
      <c r="F60" s="5">
        <v>0.2</v>
      </c>
      <c r="G60">
        <v>0.2</v>
      </c>
      <c r="H60" s="12">
        <v>1.49</v>
      </c>
      <c r="J60" s="5">
        <v>3</v>
      </c>
      <c r="K60" s="5">
        <v>4.01</v>
      </c>
      <c r="L60" s="5">
        <v>0.8</v>
      </c>
      <c r="M60" s="5">
        <v>0.8</v>
      </c>
      <c r="N60" s="5">
        <v>0.8</v>
      </c>
    </row>
    <row r="61" spans="1:14" hidden="1" x14ac:dyDescent="0.25">
      <c r="A61" s="11" t="s">
        <v>454</v>
      </c>
      <c r="B61" s="5" t="s">
        <v>442</v>
      </c>
      <c r="C61" s="5" t="s">
        <v>441</v>
      </c>
      <c r="D61" s="5">
        <v>4.0999999999999996</v>
      </c>
      <c r="F61" s="5">
        <v>0.2</v>
      </c>
      <c r="G61">
        <v>0.2</v>
      </c>
      <c r="H61" s="12">
        <v>1.57</v>
      </c>
      <c r="J61" s="5">
        <v>3</v>
      </c>
      <c r="K61" s="5">
        <v>4.0999999999999996</v>
      </c>
      <c r="L61" s="5">
        <v>0.82</v>
      </c>
      <c r="M61" s="5">
        <v>0.82</v>
      </c>
      <c r="N61" s="5">
        <v>0.82</v>
      </c>
    </row>
    <row r="62" spans="1:14" hidden="1" x14ac:dyDescent="0.25">
      <c r="A62" s="11" t="s">
        <v>454</v>
      </c>
      <c r="B62" s="5" t="s">
        <v>442</v>
      </c>
      <c r="C62" s="5" t="s">
        <v>441</v>
      </c>
      <c r="D62" s="5">
        <v>4.13</v>
      </c>
      <c r="F62" s="5">
        <v>0.2</v>
      </c>
      <c r="G62">
        <v>0.2</v>
      </c>
      <c r="H62" s="12">
        <v>1.45</v>
      </c>
      <c r="J62" s="5">
        <v>3.1</v>
      </c>
      <c r="K62" s="5">
        <v>4.13</v>
      </c>
      <c r="L62" s="5">
        <v>0.83</v>
      </c>
      <c r="M62" s="5">
        <v>0.83</v>
      </c>
      <c r="N62" s="5">
        <v>0.83</v>
      </c>
    </row>
    <row r="63" spans="1:14" hidden="1" x14ac:dyDescent="0.25">
      <c r="A63" s="11" t="s">
        <v>454</v>
      </c>
      <c r="B63" s="5" t="s">
        <v>442</v>
      </c>
      <c r="C63" s="5" t="s">
        <v>441</v>
      </c>
      <c r="D63" s="5">
        <v>4.13</v>
      </c>
      <c r="F63" s="5">
        <v>0.2</v>
      </c>
      <c r="G63">
        <v>0.2</v>
      </c>
      <c r="H63" s="12">
        <v>1.45</v>
      </c>
      <c r="J63" s="5">
        <v>3.1</v>
      </c>
      <c r="K63" s="5">
        <v>4.13</v>
      </c>
      <c r="L63" s="5">
        <v>0.83</v>
      </c>
      <c r="M63" s="5">
        <v>0.83</v>
      </c>
      <c r="N63" s="5">
        <v>0.83</v>
      </c>
    </row>
    <row r="64" spans="1:14" hidden="1" x14ac:dyDescent="0.25">
      <c r="A64" s="11" t="s">
        <v>454</v>
      </c>
      <c r="B64" s="5" t="s">
        <v>442</v>
      </c>
      <c r="C64" s="5" t="s">
        <v>441</v>
      </c>
      <c r="D64" s="5">
        <v>4.13</v>
      </c>
      <c r="F64" s="5">
        <v>0.2</v>
      </c>
      <c r="G64">
        <v>0.2</v>
      </c>
      <c r="H64" s="12">
        <v>1.45</v>
      </c>
      <c r="J64" s="5">
        <v>3.1</v>
      </c>
      <c r="K64" s="5">
        <v>4.13</v>
      </c>
      <c r="L64" s="5">
        <v>0.83</v>
      </c>
      <c r="M64" s="5">
        <v>0.83</v>
      </c>
      <c r="N64" s="5">
        <v>0.83</v>
      </c>
    </row>
    <row r="65" spans="1:14" hidden="1" x14ac:dyDescent="0.25">
      <c r="A65" s="11" t="s">
        <v>454</v>
      </c>
      <c r="B65" s="5" t="s">
        <v>442</v>
      </c>
      <c r="C65" s="5" t="s">
        <v>441</v>
      </c>
      <c r="D65" s="5">
        <v>4.13</v>
      </c>
      <c r="F65" s="5">
        <v>0.2</v>
      </c>
      <c r="G65">
        <v>0.2</v>
      </c>
      <c r="H65" s="12">
        <v>1.45</v>
      </c>
      <c r="J65" s="5">
        <v>3.1</v>
      </c>
      <c r="K65" s="5">
        <v>4.13</v>
      </c>
      <c r="L65" s="5">
        <v>0.83</v>
      </c>
      <c r="M65" s="5">
        <v>0.83</v>
      </c>
      <c r="N65" s="5">
        <v>0.83</v>
      </c>
    </row>
    <row r="66" spans="1:14" hidden="1" x14ac:dyDescent="0.25">
      <c r="A66" s="11" t="s">
        <v>454</v>
      </c>
      <c r="B66" s="5" t="s">
        <v>442</v>
      </c>
      <c r="C66" s="5" t="s">
        <v>441</v>
      </c>
      <c r="D66" s="5">
        <v>4.13</v>
      </c>
      <c r="F66" s="5">
        <v>0.2</v>
      </c>
      <c r="G66">
        <v>0.2</v>
      </c>
      <c r="H66" s="12">
        <v>1.49</v>
      </c>
      <c r="J66" s="5">
        <v>3.1</v>
      </c>
      <c r="K66" s="5">
        <v>4.13</v>
      </c>
      <c r="L66" s="5">
        <v>0.83</v>
      </c>
      <c r="M66" s="5">
        <v>0.83</v>
      </c>
      <c r="N66" s="5">
        <v>0.83</v>
      </c>
    </row>
    <row r="67" spans="1:14" hidden="1" x14ac:dyDescent="0.25">
      <c r="A67" s="11" t="s">
        <v>454</v>
      </c>
      <c r="B67" s="5" t="s">
        <v>442</v>
      </c>
      <c r="C67" s="5" t="s">
        <v>441</v>
      </c>
      <c r="D67" s="5">
        <v>4.13</v>
      </c>
      <c r="F67" s="5">
        <v>0.2</v>
      </c>
      <c r="G67">
        <v>0.2</v>
      </c>
      <c r="H67" s="12">
        <v>1.49</v>
      </c>
      <c r="J67" s="5">
        <v>3.1</v>
      </c>
      <c r="K67" s="5">
        <v>4.13</v>
      </c>
      <c r="L67" s="5">
        <v>0.83</v>
      </c>
      <c r="M67" s="5">
        <v>0.83</v>
      </c>
      <c r="N67" s="5">
        <v>0.83</v>
      </c>
    </row>
    <row r="68" spans="1:14" hidden="1" x14ac:dyDescent="0.25">
      <c r="A68" s="11" t="s">
        <v>454</v>
      </c>
      <c r="B68" s="5" t="s">
        <v>442</v>
      </c>
      <c r="C68" s="5" t="s">
        <v>441</v>
      </c>
      <c r="D68" s="5">
        <v>4.13</v>
      </c>
      <c r="F68" s="5">
        <v>0.2</v>
      </c>
      <c r="G68">
        <v>0.2</v>
      </c>
      <c r="H68" s="12">
        <v>1.49</v>
      </c>
      <c r="J68" s="5">
        <v>3.1</v>
      </c>
      <c r="K68" s="5">
        <v>4.13</v>
      </c>
      <c r="L68" s="5">
        <v>0.83</v>
      </c>
      <c r="M68" s="5">
        <v>0.83</v>
      </c>
      <c r="N68" s="5">
        <v>0.83</v>
      </c>
    </row>
    <row r="69" spans="1:14" hidden="1" x14ac:dyDescent="0.25"/>
    <row r="70" spans="1:14" hidden="1" x14ac:dyDescent="0.25">
      <c r="A70" s="11" t="s">
        <v>466</v>
      </c>
      <c r="B70" s="5" t="s">
        <v>443</v>
      </c>
      <c r="C70" s="5" t="s">
        <v>441</v>
      </c>
      <c r="D70" s="5">
        <v>0.1</v>
      </c>
      <c r="E70">
        <v>1.65</v>
      </c>
      <c r="F70" s="5">
        <v>1.65</v>
      </c>
      <c r="G70">
        <v>0.12</v>
      </c>
      <c r="H70" s="12">
        <v>0.12</v>
      </c>
      <c r="I70">
        <v>0.8</v>
      </c>
      <c r="J70" s="5">
        <v>0.8</v>
      </c>
      <c r="L70" s="5">
        <v>0.16</v>
      </c>
      <c r="M70" s="5">
        <v>0.16</v>
      </c>
      <c r="N70" s="5">
        <v>0.16</v>
      </c>
    </row>
    <row r="71" spans="1:14" hidden="1" x14ac:dyDescent="0.25">
      <c r="A71" s="11" t="s">
        <v>466</v>
      </c>
      <c r="B71" s="5" t="s">
        <v>443</v>
      </c>
      <c r="C71" s="5" t="s">
        <v>441</v>
      </c>
      <c r="D71" s="5">
        <v>0.11</v>
      </c>
      <c r="E71">
        <v>1.81</v>
      </c>
      <c r="F71" s="5">
        <v>1.81</v>
      </c>
      <c r="G71">
        <v>0.12</v>
      </c>
      <c r="H71" s="12">
        <v>0.12</v>
      </c>
      <c r="I71">
        <v>0.9</v>
      </c>
      <c r="J71" s="5">
        <v>0.9</v>
      </c>
      <c r="L71" s="5">
        <v>0.19</v>
      </c>
      <c r="M71" s="5">
        <v>0.19</v>
      </c>
      <c r="N71" s="5">
        <v>0.19</v>
      </c>
    </row>
    <row r="72" spans="1:14" hidden="1" x14ac:dyDescent="0.25">
      <c r="A72" s="11" t="s">
        <v>466</v>
      </c>
      <c r="B72" s="5" t="s">
        <v>443</v>
      </c>
      <c r="C72" s="5" t="s">
        <v>441</v>
      </c>
      <c r="D72" s="5">
        <v>0.12</v>
      </c>
      <c r="E72">
        <v>0.82</v>
      </c>
      <c r="F72" s="5">
        <v>0.82</v>
      </c>
      <c r="G72">
        <v>0.12</v>
      </c>
      <c r="H72" s="12">
        <v>0.12</v>
      </c>
      <c r="I72">
        <v>1</v>
      </c>
      <c r="J72" s="5">
        <v>1</v>
      </c>
      <c r="L72" s="5">
        <v>0.1</v>
      </c>
      <c r="M72" s="5">
        <v>0.1</v>
      </c>
      <c r="N72" s="5">
        <v>0.1</v>
      </c>
    </row>
    <row r="73" spans="1:14" hidden="1" x14ac:dyDescent="0.25">
      <c r="A73" s="11" t="s">
        <v>466</v>
      </c>
      <c r="B73" s="5" t="s">
        <v>443</v>
      </c>
      <c r="C73" s="5" t="s">
        <v>441</v>
      </c>
      <c r="D73" s="5">
        <v>0.12</v>
      </c>
      <c r="E73">
        <v>0.82</v>
      </c>
      <c r="F73" s="5">
        <v>0.82</v>
      </c>
      <c r="G73">
        <v>0.12</v>
      </c>
      <c r="H73" s="12">
        <v>0.12</v>
      </c>
      <c r="I73">
        <v>1</v>
      </c>
      <c r="J73" s="5">
        <v>1</v>
      </c>
      <c r="L73" s="5">
        <v>0.1</v>
      </c>
      <c r="M73" s="5">
        <v>0.1</v>
      </c>
      <c r="N73" s="5">
        <v>0.1</v>
      </c>
    </row>
    <row r="74" spans="1:14" hidden="1" x14ac:dyDescent="0.25">
      <c r="A74" s="11" t="s">
        <v>466</v>
      </c>
      <c r="B74" s="5" t="s">
        <v>443</v>
      </c>
      <c r="C74" s="5" t="s">
        <v>441</v>
      </c>
      <c r="D74" s="5">
        <v>0.12</v>
      </c>
      <c r="E74">
        <v>0.82</v>
      </c>
      <c r="F74" s="5">
        <v>0.82</v>
      </c>
      <c r="G74">
        <v>0.12</v>
      </c>
      <c r="H74" s="12">
        <v>0.12</v>
      </c>
      <c r="I74">
        <v>1</v>
      </c>
      <c r="J74" s="5">
        <v>1</v>
      </c>
      <c r="L74" s="5">
        <v>0.1</v>
      </c>
      <c r="M74" s="5">
        <v>0.1</v>
      </c>
      <c r="N74" s="5">
        <v>0.1</v>
      </c>
    </row>
    <row r="75" spans="1:14" hidden="1" x14ac:dyDescent="0.25">
      <c r="A75" s="11" t="s">
        <v>466</v>
      </c>
      <c r="B75" s="5" t="s">
        <v>443</v>
      </c>
      <c r="C75" s="5" t="s">
        <v>441</v>
      </c>
      <c r="D75" s="5">
        <v>0.12</v>
      </c>
      <c r="E75">
        <v>0.82</v>
      </c>
      <c r="F75" s="5">
        <v>0.82</v>
      </c>
      <c r="G75">
        <v>0.12</v>
      </c>
      <c r="H75" s="12">
        <v>0.12</v>
      </c>
      <c r="I75">
        <v>1</v>
      </c>
      <c r="J75" s="5">
        <v>1</v>
      </c>
      <c r="L75" s="5">
        <v>0.1</v>
      </c>
      <c r="M75" s="5">
        <v>0.1</v>
      </c>
      <c r="N75" s="5">
        <v>0.1</v>
      </c>
    </row>
    <row r="76" spans="1:14" hidden="1" x14ac:dyDescent="0.25">
      <c r="A76" s="11" t="s">
        <v>466</v>
      </c>
      <c r="B76" s="5" t="s">
        <v>443</v>
      </c>
      <c r="C76" s="5" t="s">
        <v>441</v>
      </c>
      <c r="D76" s="5">
        <v>0.12</v>
      </c>
      <c r="E76">
        <v>0.93</v>
      </c>
      <c r="F76" s="5">
        <v>0.93</v>
      </c>
      <c r="G76">
        <v>0.12</v>
      </c>
      <c r="H76" s="12">
        <v>0.12</v>
      </c>
      <c r="I76">
        <v>1</v>
      </c>
      <c r="J76" s="5">
        <v>1</v>
      </c>
      <c r="L76" s="5">
        <v>0.11</v>
      </c>
      <c r="M76" s="5">
        <v>0.11</v>
      </c>
      <c r="N76" s="5">
        <v>0.11</v>
      </c>
    </row>
    <row r="77" spans="1:14" hidden="1" x14ac:dyDescent="0.25">
      <c r="A77" s="11" t="s">
        <v>466</v>
      </c>
      <c r="B77" s="5" t="s">
        <v>443</v>
      </c>
      <c r="C77" s="5" t="s">
        <v>441</v>
      </c>
      <c r="D77" s="5">
        <v>0.12</v>
      </c>
      <c r="E77">
        <v>0.93</v>
      </c>
      <c r="F77" s="5">
        <v>0.93</v>
      </c>
      <c r="G77">
        <v>0.12</v>
      </c>
      <c r="H77" s="12">
        <v>0.12</v>
      </c>
      <c r="I77">
        <v>1</v>
      </c>
      <c r="J77" s="5">
        <v>1</v>
      </c>
      <c r="L77" s="5">
        <v>0.11</v>
      </c>
      <c r="M77" s="5">
        <v>0.11</v>
      </c>
      <c r="N77" s="5">
        <v>0.11</v>
      </c>
    </row>
    <row r="78" spans="1:14" hidden="1" x14ac:dyDescent="0.25">
      <c r="A78" s="11" t="s">
        <v>466</v>
      </c>
      <c r="B78" s="5" t="s">
        <v>443</v>
      </c>
      <c r="C78" s="5" t="s">
        <v>441</v>
      </c>
      <c r="D78" s="5">
        <v>0.12</v>
      </c>
      <c r="E78">
        <v>0.93</v>
      </c>
      <c r="F78" s="5">
        <v>0.93</v>
      </c>
      <c r="G78">
        <v>0.12</v>
      </c>
      <c r="H78" s="12">
        <v>0.12</v>
      </c>
      <c r="I78">
        <v>1</v>
      </c>
      <c r="J78" s="5">
        <v>1</v>
      </c>
      <c r="L78" s="5">
        <v>0.11</v>
      </c>
      <c r="M78" s="5">
        <v>0.11</v>
      </c>
      <c r="N78" s="5">
        <v>0.11</v>
      </c>
    </row>
    <row r="79" spans="1:14" hidden="1" x14ac:dyDescent="0.25">
      <c r="A79" s="11" t="s">
        <v>466</v>
      </c>
      <c r="B79" s="5" t="s">
        <v>443</v>
      </c>
      <c r="C79" s="5" t="s">
        <v>441</v>
      </c>
      <c r="D79" s="5">
        <v>0.12</v>
      </c>
      <c r="E79">
        <v>0.93</v>
      </c>
      <c r="F79" s="5">
        <v>0.93</v>
      </c>
      <c r="G79">
        <v>0.12</v>
      </c>
      <c r="H79" s="12">
        <v>0.12</v>
      </c>
      <c r="I79">
        <v>1</v>
      </c>
      <c r="J79" s="5">
        <v>1</v>
      </c>
      <c r="L79" s="5">
        <v>0.11</v>
      </c>
      <c r="M79" s="5">
        <v>0.11</v>
      </c>
      <c r="N79" s="5">
        <v>0.11</v>
      </c>
    </row>
    <row r="80" spans="1:14" hidden="1" x14ac:dyDescent="0.25">
      <c r="A80" s="11" t="s">
        <v>466</v>
      </c>
      <c r="B80" s="5" t="s">
        <v>443</v>
      </c>
      <c r="C80" s="5" t="s">
        <v>441</v>
      </c>
      <c r="D80" s="5">
        <v>0.12</v>
      </c>
      <c r="E80">
        <v>1</v>
      </c>
      <c r="F80" s="5">
        <v>1</v>
      </c>
      <c r="G80">
        <v>0.12</v>
      </c>
      <c r="H80" s="12">
        <v>0.12</v>
      </c>
      <c r="I80">
        <v>1</v>
      </c>
      <c r="J80" s="5">
        <v>1</v>
      </c>
      <c r="L80" s="5">
        <v>0.12</v>
      </c>
      <c r="M80" s="5">
        <v>0.12</v>
      </c>
      <c r="N80" s="5">
        <v>0.12</v>
      </c>
    </row>
    <row r="81" spans="1:14" hidden="1" x14ac:dyDescent="0.25">
      <c r="A81" s="11" t="s">
        <v>466</v>
      </c>
      <c r="B81" s="5" t="s">
        <v>443</v>
      </c>
      <c r="C81" s="5" t="s">
        <v>441</v>
      </c>
      <c r="D81" s="5">
        <v>0.12</v>
      </c>
      <c r="E81">
        <v>1.05</v>
      </c>
      <c r="F81" s="5">
        <v>1.05</v>
      </c>
      <c r="G81">
        <v>0.12</v>
      </c>
      <c r="H81" s="12">
        <v>0.12</v>
      </c>
      <c r="I81">
        <v>1</v>
      </c>
      <c r="J81" s="5">
        <v>1</v>
      </c>
      <c r="L81" s="5">
        <v>0.13</v>
      </c>
      <c r="M81" s="5">
        <v>0.13</v>
      </c>
      <c r="N81" s="5">
        <v>0.13</v>
      </c>
    </row>
    <row r="82" spans="1:14" hidden="1" x14ac:dyDescent="0.25">
      <c r="A82" s="11" t="s">
        <v>466</v>
      </c>
      <c r="B82" s="5" t="s">
        <v>443</v>
      </c>
      <c r="C82" s="5" t="s">
        <v>441</v>
      </c>
      <c r="D82" s="5">
        <v>0.12</v>
      </c>
      <c r="E82">
        <v>1.05</v>
      </c>
      <c r="F82" s="5">
        <v>1.05</v>
      </c>
      <c r="G82">
        <v>0.12</v>
      </c>
      <c r="H82" s="12">
        <v>0.12</v>
      </c>
      <c r="I82">
        <v>1</v>
      </c>
      <c r="J82" s="5">
        <v>1</v>
      </c>
      <c r="L82" s="5">
        <v>0.13</v>
      </c>
      <c r="M82" s="5">
        <v>0.13</v>
      </c>
      <c r="N82" s="5">
        <v>0.13</v>
      </c>
    </row>
    <row r="83" spans="1:14" hidden="1" x14ac:dyDescent="0.25">
      <c r="A83" s="11" t="s">
        <v>466</v>
      </c>
      <c r="B83" s="5" t="s">
        <v>443</v>
      </c>
      <c r="C83" s="5" t="s">
        <v>441</v>
      </c>
      <c r="D83" s="5">
        <v>0.12</v>
      </c>
      <c r="E83">
        <v>1.05</v>
      </c>
      <c r="F83" s="5">
        <v>1.05</v>
      </c>
      <c r="G83">
        <v>0.12</v>
      </c>
      <c r="H83" s="12">
        <v>0.12</v>
      </c>
      <c r="I83">
        <v>1</v>
      </c>
      <c r="J83" s="5">
        <v>1</v>
      </c>
      <c r="L83" s="5">
        <v>0.13</v>
      </c>
      <c r="M83" s="5">
        <v>0.13</v>
      </c>
      <c r="N83" s="5">
        <v>0.13</v>
      </c>
    </row>
    <row r="84" spans="1:14" hidden="1" x14ac:dyDescent="0.25">
      <c r="A84" s="11" t="s">
        <v>466</v>
      </c>
      <c r="B84" s="5" t="s">
        <v>443</v>
      </c>
      <c r="C84" s="5" t="s">
        <v>441</v>
      </c>
      <c r="D84" s="5">
        <v>0.12</v>
      </c>
      <c r="E84">
        <v>1.05</v>
      </c>
      <c r="F84" s="5">
        <v>1.05</v>
      </c>
      <c r="G84">
        <v>0.12</v>
      </c>
      <c r="H84" s="12">
        <v>0.12</v>
      </c>
      <c r="I84">
        <v>1</v>
      </c>
      <c r="J84" s="5">
        <v>1</v>
      </c>
      <c r="L84" s="5">
        <v>0.13</v>
      </c>
      <c r="M84" s="5">
        <v>0.13</v>
      </c>
      <c r="N84" s="5">
        <v>0.13</v>
      </c>
    </row>
    <row r="85" spans="1:14" hidden="1" x14ac:dyDescent="0.25">
      <c r="A85" s="11" t="s">
        <v>466</v>
      </c>
      <c r="B85" s="5" t="s">
        <v>443</v>
      </c>
      <c r="C85" s="5" t="s">
        <v>441</v>
      </c>
      <c r="D85" s="5">
        <v>0.12</v>
      </c>
      <c r="E85">
        <v>1.1599999999999999</v>
      </c>
      <c r="F85" s="5">
        <v>1.1599999999999999</v>
      </c>
      <c r="G85">
        <v>0.12</v>
      </c>
      <c r="H85" s="12">
        <v>0.12</v>
      </c>
      <c r="I85">
        <v>1</v>
      </c>
      <c r="J85" s="5">
        <v>1</v>
      </c>
      <c r="L85" s="5">
        <v>0.14000000000000001</v>
      </c>
      <c r="M85" s="5">
        <v>0.14000000000000001</v>
      </c>
      <c r="N85" s="5">
        <v>0.14000000000000001</v>
      </c>
    </row>
    <row r="86" spans="1:14" hidden="1" x14ac:dyDescent="0.25">
      <c r="A86" s="11" t="s">
        <v>466</v>
      </c>
      <c r="B86" s="5" t="s">
        <v>443</v>
      </c>
      <c r="C86" s="5" t="s">
        <v>441</v>
      </c>
      <c r="D86" s="5">
        <v>0.12</v>
      </c>
      <c r="E86">
        <v>1.1599999999999999</v>
      </c>
      <c r="F86" s="5">
        <v>1.1599999999999999</v>
      </c>
      <c r="G86">
        <v>0.12</v>
      </c>
      <c r="H86" s="12">
        <v>0.12</v>
      </c>
      <c r="I86">
        <v>1</v>
      </c>
      <c r="J86" s="5">
        <v>1</v>
      </c>
      <c r="L86" s="5">
        <v>0.14000000000000001</v>
      </c>
      <c r="M86" s="5">
        <v>0.14000000000000001</v>
      </c>
      <c r="N86" s="5">
        <v>0.14000000000000001</v>
      </c>
    </row>
    <row r="87" spans="1:14" hidden="1" x14ac:dyDescent="0.25">
      <c r="A87" s="11" t="s">
        <v>466</v>
      </c>
      <c r="B87" s="5" t="s">
        <v>443</v>
      </c>
      <c r="C87" s="5" t="s">
        <v>441</v>
      </c>
      <c r="D87" s="5">
        <v>0.12</v>
      </c>
      <c r="E87">
        <v>1.1599999999999999</v>
      </c>
      <c r="F87" s="5">
        <v>1.1599999999999999</v>
      </c>
      <c r="G87">
        <v>0.12</v>
      </c>
      <c r="H87" s="12">
        <v>0.12</v>
      </c>
      <c r="I87">
        <v>1</v>
      </c>
      <c r="J87" s="5">
        <v>1</v>
      </c>
      <c r="L87" s="5">
        <v>0.14000000000000001</v>
      </c>
      <c r="M87" s="5">
        <v>0.14000000000000001</v>
      </c>
      <c r="N87" s="5">
        <v>0.14000000000000001</v>
      </c>
    </row>
    <row r="88" spans="1:14" hidden="1" x14ac:dyDescent="0.25">
      <c r="A88" s="11" t="s">
        <v>466</v>
      </c>
      <c r="B88" s="5" t="s">
        <v>443</v>
      </c>
      <c r="C88" s="5" t="s">
        <v>441</v>
      </c>
      <c r="D88" s="5">
        <v>0.12</v>
      </c>
      <c r="E88">
        <v>1.1599999999999999</v>
      </c>
      <c r="F88" s="5">
        <v>1.1599999999999999</v>
      </c>
      <c r="G88">
        <v>0.12</v>
      </c>
      <c r="H88" s="12">
        <v>0.12</v>
      </c>
      <c r="I88">
        <v>1</v>
      </c>
      <c r="J88" s="5">
        <v>1</v>
      </c>
      <c r="L88" s="5">
        <v>0.14000000000000001</v>
      </c>
      <c r="M88" s="5">
        <v>0.14000000000000001</v>
      </c>
      <c r="N88" s="5">
        <v>0.14000000000000001</v>
      </c>
    </row>
    <row r="89" spans="1:14" hidden="1" x14ac:dyDescent="0.25">
      <c r="A89" s="11" t="s">
        <v>466</v>
      </c>
      <c r="B89" s="5" t="s">
        <v>443</v>
      </c>
      <c r="C89" s="5" t="s">
        <v>441</v>
      </c>
      <c r="D89" s="5">
        <v>0.12</v>
      </c>
      <c r="E89">
        <v>1.21</v>
      </c>
      <c r="F89" s="5">
        <v>1.21</v>
      </c>
      <c r="G89">
        <v>0.12</v>
      </c>
      <c r="H89" s="12">
        <v>0.12</v>
      </c>
      <c r="I89">
        <v>1</v>
      </c>
      <c r="J89" s="5">
        <v>1</v>
      </c>
      <c r="L89" s="5">
        <v>0.14000000000000001</v>
      </c>
      <c r="M89" s="5">
        <v>0.14000000000000001</v>
      </c>
      <c r="N89" s="5">
        <v>0.14000000000000001</v>
      </c>
    </row>
    <row r="90" spans="1:14" hidden="1" x14ac:dyDescent="0.25">
      <c r="A90" s="11" t="s">
        <v>466</v>
      </c>
      <c r="B90" s="5" t="s">
        <v>443</v>
      </c>
      <c r="C90" s="5" t="s">
        <v>441</v>
      </c>
      <c r="D90" s="5">
        <v>0.12</v>
      </c>
      <c r="E90">
        <v>1.28</v>
      </c>
      <c r="F90" s="5">
        <v>1.28</v>
      </c>
      <c r="G90">
        <v>0.12</v>
      </c>
      <c r="H90" s="12">
        <v>0.12</v>
      </c>
      <c r="I90">
        <v>1</v>
      </c>
      <c r="J90" s="5">
        <v>1</v>
      </c>
      <c r="L90" s="5">
        <v>0.15</v>
      </c>
      <c r="M90" s="5">
        <v>0.15</v>
      </c>
      <c r="N90" s="5">
        <v>0.15</v>
      </c>
    </row>
    <row r="91" spans="1:14" hidden="1" x14ac:dyDescent="0.25">
      <c r="A91" s="11" t="s">
        <v>466</v>
      </c>
      <c r="B91" s="5" t="s">
        <v>443</v>
      </c>
      <c r="C91" s="5" t="s">
        <v>441</v>
      </c>
      <c r="D91" s="5">
        <v>0.12</v>
      </c>
      <c r="E91">
        <v>1.28</v>
      </c>
      <c r="F91" s="5">
        <v>1.28</v>
      </c>
      <c r="G91">
        <v>0.12</v>
      </c>
      <c r="H91" s="12">
        <v>0.12</v>
      </c>
      <c r="I91">
        <v>1</v>
      </c>
      <c r="J91" s="5">
        <v>1</v>
      </c>
      <c r="L91" s="5">
        <v>0.15</v>
      </c>
      <c r="M91" s="5">
        <v>0.15</v>
      </c>
      <c r="N91" s="5">
        <v>0.15</v>
      </c>
    </row>
    <row r="92" spans="1:14" hidden="1" x14ac:dyDescent="0.25">
      <c r="A92" s="11" t="s">
        <v>466</v>
      </c>
      <c r="B92" s="5" t="s">
        <v>443</v>
      </c>
      <c r="C92" s="5" t="s">
        <v>441</v>
      </c>
      <c r="D92" s="5">
        <v>0.12</v>
      </c>
      <c r="E92">
        <v>1.28</v>
      </c>
      <c r="F92" s="5">
        <v>1.28</v>
      </c>
      <c r="G92">
        <v>0.12</v>
      </c>
      <c r="H92" s="12">
        <v>0.12</v>
      </c>
      <c r="I92">
        <v>1</v>
      </c>
      <c r="J92" s="5">
        <v>1</v>
      </c>
      <c r="L92" s="5">
        <v>0.15</v>
      </c>
      <c r="M92" s="5">
        <v>0.15</v>
      </c>
      <c r="N92" s="5">
        <v>0.15</v>
      </c>
    </row>
    <row r="93" spans="1:14" hidden="1" x14ac:dyDescent="0.25">
      <c r="A93" s="11" t="s">
        <v>466</v>
      </c>
      <c r="B93" s="5" t="s">
        <v>443</v>
      </c>
      <c r="C93" s="5" t="s">
        <v>441</v>
      </c>
      <c r="D93" s="5">
        <v>0.12</v>
      </c>
      <c r="E93">
        <v>1.28</v>
      </c>
      <c r="F93" s="5">
        <v>1.28</v>
      </c>
      <c r="G93">
        <v>0.12</v>
      </c>
      <c r="H93" s="12">
        <v>0.12</v>
      </c>
      <c r="I93">
        <v>1</v>
      </c>
      <c r="J93" s="5">
        <v>1</v>
      </c>
      <c r="L93" s="5">
        <v>0.15</v>
      </c>
      <c r="M93" s="5">
        <v>0.15</v>
      </c>
      <c r="N93" s="5">
        <v>0.15</v>
      </c>
    </row>
    <row r="94" spans="1:14" hidden="1" x14ac:dyDescent="0.25">
      <c r="A94" s="11" t="s">
        <v>466</v>
      </c>
      <c r="B94" s="5" t="s">
        <v>443</v>
      </c>
      <c r="C94" s="5" t="s">
        <v>441</v>
      </c>
      <c r="D94" s="5">
        <v>0.12</v>
      </c>
      <c r="E94">
        <v>1.28</v>
      </c>
      <c r="F94" s="5">
        <v>1.28</v>
      </c>
      <c r="G94">
        <v>0.12</v>
      </c>
      <c r="H94" s="12">
        <v>0.12</v>
      </c>
      <c r="I94">
        <v>1</v>
      </c>
      <c r="J94" s="5">
        <v>1</v>
      </c>
      <c r="L94" s="5">
        <v>0.15</v>
      </c>
      <c r="M94" s="5">
        <v>0.15</v>
      </c>
      <c r="N94" s="5">
        <v>0.15</v>
      </c>
    </row>
    <row r="95" spans="1:14" hidden="1" x14ac:dyDescent="0.25">
      <c r="A95" s="11" t="s">
        <v>466</v>
      </c>
      <c r="B95" s="5" t="s">
        <v>443</v>
      </c>
      <c r="C95" s="5" t="s">
        <v>441</v>
      </c>
      <c r="D95" s="5">
        <v>0.12</v>
      </c>
      <c r="E95">
        <v>1.39</v>
      </c>
      <c r="F95" s="5">
        <v>1.39</v>
      </c>
      <c r="G95">
        <v>0.12</v>
      </c>
      <c r="H95" s="12">
        <v>0.12</v>
      </c>
      <c r="I95">
        <v>1</v>
      </c>
      <c r="J95" s="5">
        <v>1</v>
      </c>
      <c r="L95" s="5">
        <v>0.17</v>
      </c>
      <c r="M95" s="5">
        <v>0.17</v>
      </c>
      <c r="N95" s="5">
        <v>0.17</v>
      </c>
    </row>
    <row r="96" spans="1:14" hidden="1" x14ac:dyDescent="0.25">
      <c r="A96" s="11" t="s">
        <v>466</v>
      </c>
      <c r="B96" s="5" t="s">
        <v>443</v>
      </c>
      <c r="C96" s="5" t="s">
        <v>441</v>
      </c>
      <c r="D96" s="5">
        <v>0.12</v>
      </c>
      <c r="E96">
        <v>1.39</v>
      </c>
      <c r="F96" s="5">
        <v>1.39</v>
      </c>
      <c r="G96">
        <v>0.12</v>
      </c>
      <c r="H96" s="12">
        <v>0.12</v>
      </c>
      <c r="I96">
        <v>1</v>
      </c>
      <c r="J96" s="5">
        <v>1</v>
      </c>
      <c r="L96" s="5">
        <v>0.17</v>
      </c>
      <c r="M96" s="5">
        <v>0.17</v>
      </c>
      <c r="N96" s="5">
        <v>0.17</v>
      </c>
    </row>
    <row r="97" spans="1:14" hidden="1" x14ac:dyDescent="0.25">
      <c r="A97" s="11" t="s">
        <v>466</v>
      </c>
      <c r="B97" s="5" t="s">
        <v>443</v>
      </c>
      <c r="C97" s="5" t="s">
        <v>441</v>
      </c>
      <c r="D97" s="5">
        <v>0.12</v>
      </c>
      <c r="E97">
        <v>1.39</v>
      </c>
      <c r="F97" s="5">
        <v>1.39</v>
      </c>
      <c r="G97">
        <v>0.12</v>
      </c>
      <c r="H97" s="12">
        <v>0.12</v>
      </c>
      <c r="I97">
        <v>1</v>
      </c>
      <c r="J97" s="5">
        <v>1</v>
      </c>
      <c r="L97" s="5">
        <v>0.17</v>
      </c>
      <c r="M97" s="5">
        <v>0.17</v>
      </c>
      <c r="N97" s="5">
        <v>0.17</v>
      </c>
    </row>
    <row r="98" spans="1:14" hidden="1" x14ac:dyDescent="0.25">
      <c r="A98" s="11" t="s">
        <v>466</v>
      </c>
      <c r="B98" s="5" t="s">
        <v>443</v>
      </c>
      <c r="C98" s="5" t="s">
        <v>441</v>
      </c>
      <c r="D98" s="5">
        <v>0.12</v>
      </c>
      <c r="E98">
        <v>1.39</v>
      </c>
      <c r="F98" s="5">
        <v>1.39</v>
      </c>
      <c r="G98">
        <v>0.12</v>
      </c>
      <c r="H98" s="12">
        <v>0.12</v>
      </c>
      <c r="I98">
        <v>1</v>
      </c>
      <c r="J98" s="5">
        <v>1</v>
      </c>
      <c r="L98" s="5">
        <v>0.17</v>
      </c>
      <c r="M98" s="5">
        <v>0.17</v>
      </c>
      <c r="N98" s="5">
        <v>0.17</v>
      </c>
    </row>
    <row r="99" spans="1:14" hidden="1" x14ac:dyDescent="0.25">
      <c r="A99" s="11" t="s">
        <v>466</v>
      </c>
      <c r="B99" s="5" t="s">
        <v>443</v>
      </c>
      <c r="C99" s="5" t="s">
        <v>441</v>
      </c>
      <c r="D99" s="5">
        <v>0.12</v>
      </c>
      <c r="E99">
        <v>1.51</v>
      </c>
      <c r="F99" s="5">
        <v>1.51</v>
      </c>
      <c r="G99">
        <v>0.12</v>
      </c>
      <c r="H99" s="12">
        <v>0.12</v>
      </c>
      <c r="I99">
        <v>1</v>
      </c>
      <c r="J99" s="5">
        <v>1</v>
      </c>
      <c r="L99" s="5">
        <v>0.18</v>
      </c>
      <c r="M99" s="5">
        <v>0.18</v>
      </c>
      <c r="N99" s="5">
        <v>0.18</v>
      </c>
    </row>
    <row r="100" spans="1:14" hidden="1" x14ac:dyDescent="0.25">
      <c r="A100" s="11" t="s">
        <v>466</v>
      </c>
      <c r="B100" s="5" t="s">
        <v>443</v>
      </c>
      <c r="C100" s="5" t="s">
        <v>441</v>
      </c>
      <c r="D100" s="5">
        <v>0.12</v>
      </c>
      <c r="E100">
        <v>1.51</v>
      </c>
      <c r="F100" s="5">
        <v>1.51</v>
      </c>
      <c r="G100">
        <v>0.12</v>
      </c>
      <c r="H100" s="12">
        <v>0.12</v>
      </c>
      <c r="I100">
        <v>1</v>
      </c>
      <c r="J100" s="5">
        <v>1</v>
      </c>
      <c r="L100" s="5">
        <v>0.18</v>
      </c>
      <c r="M100" s="5">
        <v>0.18</v>
      </c>
      <c r="N100" s="5">
        <v>0.18</v>
      </c>
    </row>
    <row r="101" spans="1:14" hidden="1" x14ac:dyDescent="0.25">
      <c r="A101" s="11" t="s">
        <v>466</v>
      </c>
      <c r="B101" s="5" t="s">
        <v>443</v>
      </c>
      <c r="C101" s="5" t="s">
        <v>441</v>
      </c>
      <c r="D101" s="5">
        <v>0.12</v>
      </c>
      <c r="E101">
        <v>1.51</v>
      </c>
      <c r="F101" s="5">
        <v>1.51</v>
      </c>
      <c r="G101">
        <v>0.12</v>
      </c>
      <c r="H101" s="12">
        <v>0.12</v>
      </c>
      <c r="I101">
        <v>1</v>
      </c>
      <c r="J101" s="5">
        <v>1</v>
      </c>
      <c r="L101" s="5">
        <v>0.18</v>
      </c>
      <c r="M101" s="5">
        <v>0.18</v>
      </c>
      <c r="N101" s="5">
        <v>0.18</v>
      </c>
    </row>
    <row r="102" spans="1:14" hidden="1" x14ac:dyDescent="0.25">
      <c r="A102" s="11" t="s">
        <v>466</v>
      </c>
      <c r="B102" s="5" t="s">
        <v>443</v>
      </c>
      <c r="C102" s="5" t="s">
        <v>441</v>
      </c>
      <c r="D102" s="5">
        <v>0.12</v>
      </c>
      <c r="E102">
        <v>1.51</v>
      </c>
      <c r="F102" s="5">
        <v>1.51</v>
      </c>
      <c r="G102">
        <v>0.12</v>
      </c>
      <c r="H102" s="12">
        <v>0.12</v>
      </c>
      <c r="I102">
        <v>1</v>
      </c>
      <c r="J102" s="5">
        <v>1</v>
      </c>
      <c r="L102" s="5">
        <v>0.18</v>
      </c>
      <c r="M102" s="5">
        <v>0.18</v>
      </c>
      <c r="N102" s="5">
        <v>0.18</v>
      </c>
    </row>
    <row r="103" spans="1:14" hidden="1" x14ac:dyDescent="0.25">
      <c r="A103" s="11" t="s">
        <v>466</v>
      </c>
      <c r="B103" s="5" t="s">
        <v>443</v>
      </c>
      <c r="C103" s="5" t="s">
        <v>441</v>
      </c>
      <c r="D103" s="5">
        <v>0.12</v>
      </c>
      <c r="E103">
        <v>1.55</v>
      </c>
      <c r="F103" s="5">
        <v>1.55</v>
      </c>
      <c r="G103">
        <v>0.12</v>
      </c>
      <c r="H103" s="12">
        <v>0.12</v>
      </c>
      <c r="I103">
        <v>1</v>
      </c>
      <c r="J103" s="5">
        <v>1</v>
      </c>
      <c r="L103" s="5">
        <v>0.18</v>
      </c>
      <c r="M103" s="5">
        <v>0.18</v>
      </c>
      <c r="N103" s="5">
        <v>0.18</v>
      </c>
    </row>
    <row r="104" spans="1:14" hidden="1" x14ac:dyDescent="0.25">
      <c r="A104" s="11" t="s">
        <v>466</v>
      </c>
      <c r="B104" s="5" t="s">
        <v>443</v>
      </c>
      <c r="C104" s="5" t="s">
        <v>441</v>
      </c>
      <c r="D104" s="5">
        <v>0.12</v>
      </c>
      <c r="E104">
        <v>1.57</v>
      </c>
      <c r="F104" s="5">
        <v>1.57</v>
      </c>
      <c r="G104">
        <v>0.12</v>
      </c>
      <c r="H104" s="12">
        <v>0.12</v>
      </c>
      <c r="I104">
        <v>1</v>
      </c>
      <c r="J104" s="5">
        <v>1</v>
      </c>
      <c r="L104" s="5">
        <v>0.19</v>
      </c>
      <c r="M104" s="5">
        <v>0.19</v>
      </c>
      <c r="N104" s="5">
        <v>0.19</v>
      </c>
    </row>
    <row r="105" spans="1:14" hidden="1" x14ac:dyDescent="0.25">
      <c r="A105" s="11" t="s">
        <v>466</v>
      </c>
      <c r="B105" s="5" t="s">
        <v>443</v>
      </c>
      <c r="C105" s="5" t="s">
        <v>441</v>
      </c>
      <c r="D105" s="5">
        <v>0.12</v>
      </c>
      <c r="E105">
        <v>1.62</v>
      </c>
      <c r="F105" s="5">
        <v>1.62</v>
      </c>
      <c r="G105">
        <v>0.12</v>
      </c>
      <c r="H105" s="12">
        <v>0.12</v>
      </c>
      <c r="I105">
        <v>1</v>
      </c>
      <c r="J105" s="5">
        <v>1</v>
      </c>
      <c r="L105" s="5">
        <v>0.19</v>
      </c>
      <c r="M105" s="5">
        <v>0.19</v>
      </c>
      <c r="N105" s="5">
        <v>0.19</v>
      </c>
    </row>
    <row r="106" spans="1:14" hidden="1" x14ac:dyDescent="0.25">
      <c r="A106" s="11" t="s">
        <v>466</v>
      </c>
      <c r="B106" s="5" t="s">
        <v>443</v>
      </c>
      <c r="C106" s="5" t="s">
        <v>441</v>
      </c>
      <c r="D106" s="5">
        <v>0.12</v>
      </c>
      <c r="E106">
        <v>1.62</v>
      </c>
      <c r="F106" s="5">
        <v>1.62</v>
      </c>
      <c r="G106">
        <v>0.12</v>
      </c>
      <c r="H106" s="12">
        <v>0.12</v>
      </c>
      <c r="I106">
        <v>1</v>
      </c>
      <c r="J106" s="5">
        <v>1</v>
      </c>
      <c r="L106" s="5">
        <v>0.19</v>
      </c>
      <c r="M106" s="5">
        <v>0.19</v>
      </c>
      <c r="N106" s="5">
        <v>0.19</v>
      </c>
    </row>
    <row r="107" spans="1:14" hidden="1" x14ac:dyDescent="0.25">
      <c r="A107" s="11" t="s">
        <v>466</v>
      </c>
      <c r="B107" s="5" t="s">
        <v>443</v>
      </c>
      <c r="C107" s="5" t="s">
        <v>441</v>
      </c>
      <c r="D107" s="5">
        <v>0.12</v>
      </c>
      <c r="E107">
        <v>1.62</v>
      </c>
      <c r="F107" s="5">
        <v>1.62</v>
      </c>
      <c r="G107">
        <v>0.12</v>
      </c>
      <c r="H107" s="12">
        <v>0.12</v>
      </c>
      <c r="I107">
        <v>1</v>
      </c>
      <c r="J107" s="5">
        <v>1</v>
      </c>
      <c r="L107" s="5">
        <v>0.19</v>
      </c>
      <c r="M107" s="5">
        <v>0.19</v>
      </c>
      <c r="N107" s="5">
        <v>0.19</v>
      </c>
    </row>
    <row r="108" spans="1:14" hidden="1" x14ac:dyDescent="0.25">
      <c r="A108" s="11" t="s">
        <v>466</v>
      </c>
      <c r="B108" s="5" t="s">
        <v>443</v>
      </c>
      <c r="C108" s="5" t="s">
        <v>441</v>
      </c>
      <c r="D108" s="5">
        <v>0.12</v>
      </c>
      <c r="E108">
        <v>1.62</v>
      </c>
      <c r="F108" s="5">
        <v>1.62</v>
      </c>
      <c r="G108">
        <v>0.12</v>
      </c>
      <c r="H108" s="12">
        <v>0.12</v>
      </c>
      <c r="I108">
        <v>1</v>
      </c>
      <c r="J108" s="5">
        <v>1</v>
      </c>
      <c r="L108" s="5">
        <v>0.19</v>
      </c>
      <c r="M108" s="5">
        <v>0.19</v>
      </c>
      <c r="N108" s="5">
        <v>0.19</v>
      </c>
    </row>
    <row r="109" spans="1:14" hidden="1" x14ac:dyDescent="0.25">
      <c r="A109" s="11" t="s">
        <v>466</v>
      </c>
      <c r="B109" s="5" t="s">
        <v>443</v>
      </c>
      <c r="C109" s="5" t="s">
        <v>441</v>
      </c>
      <c r="D109" s="5">
        <v>0.12</v>
      </c>
      <c r="E109">
        <v>1.68</v>
      </c>
      <c r="F109" s="5">
        <v>1.68</v>
      </c>
      <c r="G109">
        <v>0.12</v>
      </c>
      <c r="H109" s="12">
        <v>0.12</v>
      </c>
      <c r="I109">
        <v>1</v>
      </c>
      <c r="J109" s="5">
        <v>1</v>
      </c>
      <c r="L109" s="5">
        <v>0.2</v>
      </c>
      <c r="M109" s="5">
        <v>0.2</v>
      </c>
      <c r="N109" s="5">
        <v>0.2</v>
      </c>
    </row>
    <row r="110" spans="1:14" hidden="1" x14ac:dyDescent="0.25">
      <c r="A110" s="11" t="s">
        <v>466</v>
      </c>
      <c r="B110" s="5" t="s">
        <v>443</v>
      </c>
      <c r="C110" s="5" t="s">
        <v>441</v>
      </c>
      <c r="D110" s="5">
        <v>0.12</v>
      </c>
      <c r="E110">
        <v>1.68</v>
      </c>
      <c r="F110" s="5">
        <v>1.68</v>
      </c>
      <c r="G110">
        <v>0.12</v>
      </c>
      <c r="H110" s="12">
        <v>0.12</v>
      </c>
      <c r="I110">
        <v>1</v>
      </c>
      <c r="J110" s="5">
        <v>1</v>
      </c>
      <c r="L110" s="5">
        <v>0.2</v>
      </c>
      <c r="M110" s="5">
        <v>0.2</v>
      </c>
      <c r="N110" s="5">
        <v>0.2</v>
      </c>
    </row>
    <row r="111" spans="1:14" hidden="1" x14ac:dyDescent="0.25">
      <c r="A111" s="11" t="s">
        <v>466</v>
      </c>
      <c r="B111" s="5" t="s">
        <v>443</v>
      </c>
      <c r="C111" s="5" t="s">
        <v>441</v>
      </c>
      <c r="D111" s="5">
        <v>0.12</v>
      </c>
      <c r="E111">
        <v>1.7</v>
      </c>
      <c r="F111" s="5">
        <v>1.7</v>
      </c>
      <c r="G111">
        <v>0.12</v>
      </c>
      <c r="H111" s="12">
        <v>0.12</v>
      </c>
      <c r="I111">
        <v>1</v>
      </c>
      <c r="J111" s="5">
        <v>1</v>
      </c>
      <c r="L111" s="5">
        <v>0.2</v>
      </c>
      <c r="M111" s="5">
        <v>0.2</v>
      </c>
      <c r="N111" s="5">
        <v>0.2</v>
      </c>
    </row>
    <row r="112" spans="1:14" hidden="1" x14ac:dyDescent="0.25">
      <c r="A112" s="11" t="s">
        <v>466</v>
      </c>
      <c r="B112" s="5" t="s">
        <v>443</v>
      </c>
      <c r="C112" s="5" t="s">
        <v>441</v>
      </c>
      <c r="D112" s="5">
        <v>0.12</v>
      </c>
      <c r="E112">
        <v>1.71</v>
      </c>
      <c r="F112" s="5">
        <v>1.71</v>
      </c>
      <c r="G112">
        <v>0.12</v>
      </c>
      <c r="H112" s="12">
        <v>0.12</v>
      </c>
      <c r="I112">
        <v>1</v>
      </c>
      <c r="J112" s="5">
        <v>1</v>
      </c>
      <c r="L112" s="5">
        <v>0.2</v>
      </c>
      <c r="M112" s="5">
        <v>0.2</v>
      </c>
      <c r="N112" s="5">
        <v>0.2</v>
      </c>
    </row>
    <row r="113" spans="1:14" hidden="1" x14ac:dyDescent="0.25">
      <c r="A113" s="11" t="s">
        <v>466</v>
      </c>
      <c r="B113" s="5" t="s">
        <v>443</v>
      </c>
      <c r="C113" s="5" t="s">
        <v>441</v>
      </c>
      <c r="D113" s="5">
        <v>0.12</v>
      </c>
      <c r="E113">
        <v>1.71</v>
      </c>
      <c r="F113" s="5">
        <v>1.71</v>
      </c>
      <c r="G113">
        <v>0.12</v>
      </c>
      <c r="H113" s="12">
        <v>0.12</v>
      </c>
      <c r="I113">
        <v>1</v>
      </c>
      <c r="J113" s="5">
        <v>1</v>
      </c>
      <c r="L113" s="5">
        <v>0.2</v>
      </c>
      <c r="M113" s="5">
        <v>0.2</v>
      </c>
      <c r="N113" s="5">
        <v>0.2</v>
      </c>
    </row>
    <row r="114" spans="1:14" hidden="1" x14ac:dyDescent="0.25">
      <c r="A114" s="11" t="s">
        <v>466</v>
      </c>
      <c r="B114" s="5" t="s">
        <v>443</v>
      </c>
      <c r="C114" s="5" t="s">
        <v>441</v>
      </c>
      <c r="D114" s="5">
        <v>0.12</v>
      </c>
      <c r="E114">
        <v>1.73</v>
      </c>
      <c r="F114" s="5">
        <v>1.73</v>
      </c>
      <c r="G114">
        <v>0.12</v>
      </c>
      <c r="H114" s="12">
        <v>0.12</v>
      </c>
      <c r="I114">
        <v>1</v>
      </c>
      <c r="J114" s="5">
        <v>1</v>
      </c>
      <c r="L114" s="5">
        <v>0.21</v>
      </c>
      <c r="M114" s="5">
        <v>0.21</v>
      </c>
      <c r="N114" s="5">
        <v>0.21</v>
      </c>
    </row>
    <row r="115" spans="1:14" hidden="1" x14ac:dyDescent="0.25">
      <c r="A115" s="11" t="s">
        <v>466</v>
      </c>
      <c r="B115" s="5" t="s">
        <v>443</v>
      </c>
      <c r="C115" s="5" t="s">
        <v>441</v>
      </c>
      <c r="D115" s="5">
        <v>0.12</v>
      </c>
      <c r="E115">
        <v>1.73</v>
      </c>
      <c r="F115" s="5">
        <v>1.73</v>
      </c>
      <c r="G115">
        <v>0.12</v>
      </c>
      <c r="H115" s="12">
        <v>0.12</v>
      </c>
      <c r="I115">
        <v>1</v>
      </c>
      <c r="J115" s="5">
        <v>1</v>
      </c>
      <c r="L115" s="5">
        <v>0.21</v>
      </c>
      <c r="M115" s="5">
        <v>0.21</v>
      </c>
      <c r="N115" s="5">
        <v>0.21</v>
      </c>
    </row>
    <row r="116" spans="1:14" hidden="1" x14ac:dyDescent="0.25">
      <c r="A116" s="11" t="s">
        <v>466</v>
      </c>
      <c r="B116" s="5" t="s">
        <v>443</v>
      </c>
      <c r="C116" s="5" t="s">
        <v>441</v>
      </c>
      <c r="D116" s="5">
        <v>0.12</v>
      </c>
      <c r="E116">
        <v>1.73</v>
      </c>
      <c r="F116" s="5">
        <v>1.73</v>
      </c>
      <c r="G116">
        <v>0.12</v>
      </c>
      <c r="H116" s="12">
        <v>0.12</v>
      </c>
      <c r="I116">
        <v>1</v>
      </c>
      <c r="J116" s="5">
        <v>1</v>
      </c>
      <c r="L116" s="5">
        <v>0.21</v>
      </c>
      <c r="M116" s="5">
        <v>0.21</v>
      </c>
      <c r="N116" s="5">
        <v>0.21</v>
      </c>
    </row>
    <row r="117" spans="1:14" hidden="1" x14ac:dyDescent="0.25">
      <c r="A117" s="11" t="s">
        <v>466</v>
      </c>
      <c r="B117" s="5" t="s">
        <v>443</v>
      </c>
      <c r="C117" s="5" t="s">
        <v>441</v>
      </c>
      <c r="D117" s="5">
        <v>0.12</v>
      </c>
      <c r="E117">
        <v>1.74</v>
      </c>
      <c r="F117" s="5">
        <v>1.74</v>
      </c>
      <c r="G117">
        <v>0.12</v>
      </c>
      <c r="H117" s="12">
        <v>0.12</v>
      </c>
      <c r="I117">
        <v>1</v>
      </c>
      <c r="J117" s="5">
        <v>1</v>
      </c>
      <c r="L117" s="5">
        <v>0.21</v>
      </c>
      <c r="M117" s="5">
        <v>0.21</v>
      </c>
      <c r="N117" s="5">
        <v>0.21</v>
      </c>
    </row>
    <row r="118" spans="1:14" hidden="1" x14ac:dyDescent="0.25">
      <c r="A118" s="11" t="s">
        <v>466</v>
      </c>
      <c r="B118" s="5" t="s">
        <v>443</v>
      </c>
      <c r="C118" s="5" t="s">
        <v>441</v>
      </c>
      <c r="D118" s="5">
        <v>0.12</v>
      </c>
      <c r="E118">
        <v>1.74</v>
      </c>
      <c r="F118" s="5">
        <v>1.74</v>
      </c>
      <c r="G118">
        <v>0.12</v>
      </c>
      <c r="H118" s="12">
        <v>0.12</v>
      </c>
      <c r="I118">
        <v>1</v>
      </c>
      <c r="J118" s="5">
        <v>1</v>
      </c>
      <c r="L118" s="5">
        <v>0.21</v>
      </c>
      <c r="M118" s="5">
        <v>0.21</v>
      </c>
      <c r="N118" s="5">
        <v>0.21</v>
      </c>
    </row>
    <row r="119" spans="1:14" hidden="1" x14ac:dyDescent="0.25">
      <c r="A119" s="11" t="s">
        <v>466</v>
      </c>
      <c r="B119" s="5" t="s">
        <v>443</v>
      </c>
      <c r="C119" s="5" t="s">
        <v>441</v>
      </c>
      <c r="D119" s="5">
        <v>0.12</v>
      </c>
      <c r="E119">
        <v>1.74</v>
      </c>
      <c r="F119" s="5">
        <v>1.74</v>
      </c>
      <c r="G119">
        <v>0.12</v>
      </c>
      <c r="H119" s="12">
        <v>0.12</v>
      </c>
      <c r="I119">
        <v>1</v>
      </c>
      <c r="J119" s="5">
        <v>1</v>
      </c>
      <c r="L119" s="5">
        <v>0.21</v>
      </c>
      <c r="M119" s="5">
        <v>0.21</v>
      </c>
      <c r="N119" s="5">
        <v>0.21</v>
      </c>
    </row>
    <row r="120" spans="1:14" hidden="1" x14ac:dyDescent="0.25">
      <c r="A120" s="11" t="s">
        <v>466</v>
      </c>
      <c r="B120" s="5" t="s">
        <v>443</v>
      </c>
      <c r="C120" s="5" t="s">
        <v>441</v>
      </c>
      <c r="D120" s="5">
        <v>0.12</v>
      </c>
      <c r="E120">
        <v>1.74</v>
      </c>
      <c r="F120" s="5">
        <v>1.74</v>
      </c>
      <c r="G120">
        <v>0.12</v>
      </c>
      <c r="H120" s="12">
        <v>0.12</v>
      </c>
      <c r="I120">
        <v>1</v>
      </c>
      <c r="J120" s="5">
        <v>1</v>
      </c>
      <c r="L120" s="5">
        <v>0.21</v>
      </c>
      <c r="M120" s="5">
        <v>0.21</v>
      </c>
      <c r="N120" s="5">
        <v>0.21</v>
      </c>
    </row>
    <row r="121" spans="1:14" hidden="1" x14ac:dyDescent="0.25">
      <c r="A121" s="11" t="s">
        <v>466</v>
      </c>
      <c r="B121" s="5" t="s">
        <v>443</v>
      </c>
      <c r="C121" s="5" t="s">
        <v>441</v>
      </c>
      <c r="D121" s="5">
        <v>0.12</v>
      </c>
      <c r="E121">
        <v>1.74</v>
      </c>
      <c r="F121" s="5">
        <v>1.74</v>
      </c>
      <c r="G121">
        <v>0.12</v>
      </c>
      <c r="H121" s="12">
        <v>0.12</v>
      </c>
      <c r="I121">
        <v>1</v>
      </c>
      <c r="J121" s="5">
        <v>1</v>
      </c>
      <c r="L121" s="5">
        <v>0.21</v>
      </c>
      <c r="M121" s="5">
        <v>0.21</v>
      </c>
      <c r="N121" s="5">
        <v>0.21</v>
      </c>
    </row>
    <row r="122" spans="1:14" hidden="1" x14ac:dyDescent="0.25">
      <c r="A122" s="11" t="s">
        <v>466</v>
      </c>
      <c r="B122" s="5" t="s">
        <v>443</v>
      </c>
      <c r="C122" s="5" t="s">
        <v>441</v>
      </c>
      <c r="D122" s="5">
        <v>0.12</v>
      </c>
      <c r="E122">
        <v>1.76</v>
      </c>
      <c r="F122" s="5">
        <v>1.76</v>
      </c>
      <c r="G122">
        <v>0.12</v>
      </c>
      <c r="H122" s="12">
        <v>0.12</v>
      </c>
      <c r="I122">
        <v>1</v>
      </c>
      <c r="J122" s="5">
        <v>1</v>
      </c>
      <c r="L122" s="5">
        <v>0.21</v>
      </c>
      <c r="M122" s="5">
        <v>0.21</v>
      </c>
      <c r="N122" s="5">
        <v>0.21</v>
      </c>
    </row>
    <row r="123" spans="1:14" hidden="1" x14ac:dyDescent="0.25">
      <c r="A123" s="11" t="s">
        <v>466</v>
      </c>
      <c r="B123" s="5" t="s">
        <v>443</v>
      </c>
      <c r="C123" s="5" t="s">
        <v>441</v>
      </c>
      <c r="D123" s="5">
        <v>0.12</v>
      </c>
      <c r="E123">
        <v>1.76</v>
      </c>
      <c r="F123" s="5">
        <v>1.76</v>
      </c>
      <c r="G123">
        <v>0.12</v>
      </c>
      <c r="H123" s="12">
        <v>0.12</v>
      </c>
      <c r="I123">
        <v>1</v>
      </c>
      <c r="J123" s="5">
        <v>1</v>
      </c>
      <c r="L123" s="5">
        <v>0.21</v>
      </c>
      <c r="M123" s="5">
        <v>0.21</v>
      </c>
      <c r="N123" s="5">
        <v>0.21</v>
      </c>
    </row>
    <row r="124" spans="1:14" hidden="1" x14ac:dyDescent="0.25">
      <c r="A124" s="11" t="s">
        <v>466</v>
      </c>
      <c r="B124" s="5" t="s">
        <v>443</v>
      </c>
      <c r="C124" s="5" t="s">
        <v>441</v>
      </c>
      <c r="D124" s="5">
        <v>0.12</v>
      </c>
      <c r="E124">
        <v>1.78</v>
      </c>
      <c r="F124" s="5">
        <v>1.78</v>
      </c>
      <c r="G124">
        <v>0.12</v>
      </c>
      <c r="H124" s="12">
        <v>0.12</v>
      </c>
      <c r="I124">
        <v>1</v>
      </c>
      <c r="J124" s="5">
        <v>1</v>
      </c>
      <c r="L124" s="5">
        <v>0.21</v>
      </c>
      <c r="M124" s="5">
        <v>0.21</v>
      </c>
      <c r="N124" s="5">
        <v>0.21</v>
      </c>
    </row>
    <row r="125" spans="1:14" hidden="1" x14ac:dyDescent="0.25">
      <c r="A125" s="11" t="s">
        <v>466</v>
      </c>
      <c r="B125" s="5" t="s">
        <v>443</v>
      </c>
      <c r="C125" s="5" t="s">
        <v>441</v>
      </c>
      <c r="D125" s="5">
        <v>0.12</v>
      </c>
      <c r="E125">
        <v>1.83</v>
      </c>
      <c r="F125" s="5">
        <v>1.83</v>
      </c>
      <c r="G125">
        <v>0.12</v>
      </c>
      <c r="H125" s="12">
        <v>0.12</v>
      </c>
      <c r="I125">
        <v>1</v>
      </c>
      <c r="J125" s="5">
        <v>1</v>
      </c>
      <c r="L125" s="5">
        <v>0.22</v>
      </c>
      <c r="M125" s="5">
        <v>0.22</v>
      </c>
      <c r="N125" s="5">
        <v>0.22</v>
      </c>
    </row>
    <row r="126" spans="1:14" hidden="1" x14ac:dyDescent="0.25">
      <c r="A126" s="11" t="s">
        <v>466</v>
      </c>
      <c r="B126" s="5" t="s">
        <v>443</v>
      </c>
      <c r="C126" s="5" t="s">
        <v>441</v>
      </c>
      <c r="D126" s="5">
        <v>0.12</v>
      </c>
      <c r="E126">
        <v>1.84</v>
      </c>
      <c r="F126" s="5">
        <v>1.84</v>
      </c>
      <c r="G126">
        <v>0.12</v>
      </c>
      <c r="H126" s="12">
        <v>0.12</v>
      </c>
      <c r="I126">
        <v>1</v>
      </c>
      <c r="J126" s="5">
        <v>1</v>
      </c>
      <c r="L126" s="5">
        <v>0.22</v>
      </c>
      <c r="M126" s="5">
        <v>0.22</v>
      </c>
      <c r="N126" s="5">
        <v>0.22</v>
      </c>
    </row>
    <row r="127" spans="1:14" hidden="1" x14ac:dyDescent="0.25">
      <c r="A127" s="11" t="s">
        <v>466</v>
      </c>
      <c r="B127" s="5" t="s">
        <v>443</v>
      </c>
      <c r="C127" s="5" t="s">
        <v>441</v>
      </c>
      <c r="D127" s="5">
        <v>0.12</v>
      </c>
      <c r="E127">
        <v>1.84</v>
      </c>
      <c r="F127" s="5">
        <v>1.84</v>
      </c>
      <c r="G127">
        <v>0.12</v>
      </c>
      <c r="H127" s="12">
        <v>0.12</v>
      </c>
      <c r="I127">
        <v>1</v>
      </c>
      <c r="J127" s="5">
        <v>1</v>
      </c>
      <c r="L127" s="5">
        <v>0.22</v>
      </c>
      <c r="M127" s="5">
        <v>0.22</v>
      </c>
      <c r="N127" s="5">
        <v>0.22</v>
      </c>
    </row>
    <row r="128" spans="1:14" hidden="1" x14ac:dyDescent="0.25">
      <c r="A128" s="11" t="s">
        <v>466</v>
      </c>
      <c r="B128" s="5" t="s">
        <v>443</v>
      </c>
      <c r="C128" s="5" t="s">
        <v>441</v>
      </c>
      <c r="D128" s="5">
        <v>0.12</v>
      </c>
      <c r="E128">
        <v>1.85</v>
      </c>
      <c r="F128" s="5">
        <v>1.85</v>
      </c>
      <c r="G128">
        <v>0.12</v>
      </c>
      <c r="H128" s="12">
        <v>0.12</v>
      </c>
      <c r="I128">
        <v>1</v>
      </c>
      <c r="J128" s="5">
        <v>1</v>
      </c>
      <c r="L128" s="5">
        <v>0.22</v>
      </c>
      <c r="M128" s="5">
        <v>0.22</v>
      </c>
      <c r="N128" s="5">
        <v>0.22</v>
      </c>
    </row>
    <row r="129" spans="1:14" hidden="1" x14ac:dyDescent="0.25">
      <c r="A129" s="11" t="s">
        <v>466</v>
      </c>
      <c r="B129" s="5" t="s">
        <v>443</v>
      </c>
      <c r="C129" s="5" t="s">
        <v>441</v>
      </c>
      <c r="D129" s="5">
        <v>0.12</v>
      </c>
      <c r="E129">
        <v>1.85</v>
      </c>
      <c r="F129" s="5">
        <v>1.85</v>
      </c>
      <c r="G129">
        <v>0.12</v>
      </c>
      <c r="H129" s="12">
        <v>0.12</v>
      </c>
      <c r="I129">
        <v>1</v>
      </c>
      <c r="J129" s="5">
        <v>1</v>
      </c>
      <c r="L129" s="5">
        <v>0.22</v>
      </c>
      <c r="M129" s="5">
        <v>0.22</v>
      </c>
      <c r="N129" s="5">
        <v>0.22</v>
      </c>
    </row>
    <row r="130" spans="1:14" hidden="1" x14ac:dyDescent="0.25">
      <c r="A130" s="11" t="s">
        <v>466</v>
      </c>
      <c r="B130" s="5" t="s">
        <v>443</v>
      </c>
      <c r="C130" s="5" t="s">
        <v>441</v>
      </c>
      <c r="D130" s="5">
        <v>0.12</v>
      </c>
      <c r="E130">
        <v>1.85</v>
      </c>
      <c r="F130" s="5">
        <v>1.85</v>
      </c>
      <c r="G130">
        <v>0.12</v>
      </c>
      <c r="H130" s="12">
        <v>0.12</v>
      </c>
      <c r="I130">
        <v>1</v>
      </c>
      <c r="J130" s="5">
        <v>1</v>
      </c>
      <c r="L130" s="5">
        <v>0.22</v>
      </c>
      <c r="M130" s="5">
        <v>0.22</v>
      </c>
      <c r="N130" s="5">
        <v>0.22</v>
      </c>
    </row>
    <row r="131" spans="1:14" hidden="1" x14ac:dyDescent="0.25">
      <c r="A131" s="11" t="s">
        <v>466</v>
      </c>
      <c r="B131" s="5" t="s">
        <v>443</v>
      </c>
      <c r="C131" s="5" t="s">
        <v>441</v>
      </c>
      <c r="D131" s="5">
        <v>0.12</v>
      </c>
      <c r="E131">
        <v>1.85</v>
      </c>
      <c r="F131" s="5">
        <v>1.85</v>
      </c>
      <c r="G131">
        <v>0.12</v>
      </c>
      <c r="H131" s="12">
        <v>0.12</v>
      </c>
      <c r="I131">
        <v>1</v>
      </c>
      <c r="J131" s="5">
        <v>1</v>
      </c>
      <c r="L131" s="5">
        <v>0.22</v>
      </c>
      <c r="M131" s="5">
        <v>0.22</v>
      </c>
      <c r="N131" s="5">
        <v>0.22</v>
      </c>
    </row>
    <row r="132" spans="1:14" hidden="1" x14ac:dyDescent="0.25">
      <c r="A132" s="11" t="s">
        <v>466</v>
      </c>
      <c r="B132" s="5" t="s">
        <v>443</v>
      </c>
      <c r="C132" s="5" t="s">
        <v>441</v>
      </c>
      <c r="D132" s="5">
        <v>0.12</v>
      </c>
      <c r="E132">
        <v>1.86</v>
      </c>
      <c r="F132" s="5">
        <v>1.86</v>
      </c>
      <c r="G132">
        <v>0.12</v>
      </c>
      <c r="H132" s="12">
        <v>0.12</v>
      </c>
      <c r="I132">
        <v>1</v>
      </c>
      <c r="J132" s="5">
        <v>1</v>
      </c>
      <c r="L132" s="5">
        <v>0.22</v>
      </c>
      <c r="M132" s="5">
        <v>0.22</v>
      </c>
      <c r="N132" s="5">
        <v>0.22</v>
      </c>
    </row>
    <row r="133" spans="1:14" hidden="1" x14ac:dyDescent="0.25">
      <c r="A133" s="11" t="s">
        <v>466</v>
      </c>
      <c r="B133" s="5" t="s">
        <v>443</v>
      </c>
      <c r="C133" s="5" t="s">
        <v>441</v>
      </c>
      <c r="D133" s="5">
        <v>0.12</v>
      </c>
      <c r="E133">
        <v>1.87</v>
      </c>
      <c r="F133" s="5">
        <v>1.87</v>
      </c>
      <c r="G133">
        <v>0.12</v>
      </c>
      <c r="H133" s="12">
        <v>0.12</v>
      </c>
      <c r="I133">
        <v>1</v>
      </c>
      <c r="J133" s="5">
        <v>1</v>
      </c>
      <c r="L133" s="5">
        <v>0.22</v>
      </c>
      <c r="M133" s="5">
        <v>0.22</v>
      </c>
      <c r="N133" s="5">
        <v>0.22</v>
      </c>
    </row>
    <row r="134" spans="1:14" hidden="1" x14ac:dyDescent="0.25">
      <c r="A134" s="11" t="s">
        <v>466</v>
      </c>
      <c r="B134" s="5" t="s">
        <v>443</v>
      </c>
      <c r="C134" s="5" t="s">
        <v>441</v>
      </c>
      <c r="D134" s="5">
        <v>0.12</v>
      </c>
      <c r="E134">
        <v>1.87</v>
      </c>
      <c r="F134" s="5">
        <v>1.87</v>
      </c>
      <c r="G134">
        <v>0.12</v>
      </c>
      <c r="H134" s="12">
        <v>0.12</v>
      </c>
      <c r="I134">
        <v>1</v>
      </c>
      <c r="J134" s="5">
        <v>1</v>
      </c>
      <c r="L134" s="5">
        <v>0.22</v>
      </c>
      <c r="M134" s="5">
        <v>0.22</v>
      </c>
      <c r="N134" s="5">
        <v>0.22</v>
      </c>
    </row>
    <row r="135" spans="1:14" hidden="1" x14ac:dyDescent="0.25">
      <c r="A135" s="11" t="s">
        <v>466</v>
      </c>
      <c r="B135" s="5" t="s">
        <v>443</v>
      </c>
      <c r="C135" s="5" t="s">
        <v>441</v>
      </c>
      <c r="D135" s="5">
        <v>0.12</v>
      </c>
      <c r="E135">
        <v>1.89</v>
      </c>
      <c r="F135" s="5">
        <v>1.89</v>
      </c>
      <c r="G135">
        <v>0.12</v>
      </c>
      <c r="H135" s="12">
        <v>0.12</v>
      </c>
      <c r="I135">
        <v>1</v>
      </c>
      <c r="J135" s="5">
        <v>1</v>
      </c>
      <c r="L135" s="5">
        <v>0.22</v>
      </c>
      <c r="M135" s="5">
        <v>0.22</v>
      </c>
      <c r="N135" s="5">
        <v>0.22</v>
      </c>
    </row>
    <row r="136" spans="1:14" hidden="1" x14ac:dyDescent="0.25">
      <c r="A136" s="11" t="s">
        <v>466</v>
      </c>
      <c r="B136" s="5" t="s">
        <v>443</v>
      </c>
      <c r="C136" s="5" t="s">
        <v>441</v>
      </c>
      <c r="D136" s="5">
        <v>0.12</v>
      </c>
      <c r="E136">
        <v>1.89</v>
      </c>
      <c r="F136" s="5">
        <v>1.89</v>
      </c>
      <c r="G136">
        <v>0.12</v>
      </c>
      <c r="H136" s="12">
        <v>0.12</v>
      </c>
      <c r="I136">
        <v>1</v>
      </c>
      <c r="J136" s="5">
        <v>1</v>
      </c>
      <c r="L136" s="5">
        <v>0.23</v>
      </c>
      <c r="M136" s="5">
        <v>0.23</v>
      </c>
      <c r="N136" s="5">
        <v>0.23</v>
      </c>
    </row>
    <row r="137" spans="1:14" hidden="1" x14ac:dyDescent="0.25">
      <c r="A137" s="11" t="s">
        <v>466</v>
      </c>
      <c r="B137" s="5" t="s">
        <v>443</v>
      </c>
      <c r="C137" s="5" t="s">
        <v>441</v>
      </c>
      <c r="D137" s="5">
        <v>0.12</v>
      </c>
      <c r="E137">
        <v>1.9</v>
      </c>
      <c r="F137" s="5">
        <v>1.9</v>
      </c>
      <c r="G137">
        <v>0.12</v>
      </c>
      <c r="H137" s="12">
        <v>0.12</v>
      </c>
      <c r="I137">
        <v>1</v>
      </c>
      <c r="J137" s="5">
        <v>1</v>
      </c>
      <c r="L137" s="5">
        <v>0.23</v>
      </c>
      <c r="M137" s="5">
        <v>0.23</v>
      </c>
      <c r="N137" s="5">
        <v>0.23</v>
      </c>
    </row>
    <row r="138" spans="1:14" hidden="1" x14ac:dyDescent="0.25">
      <c r="A138" s="11" t="s">
        <v>466</v>
      </c>
      <c r="B138" s="5" t="s">
        <v>443</v>
      </c>
      <c r="C138" s="5" t="s">
        <v>441</v>
      </c>
      <c r="D138" s="5">
        <v>0.12</v>
      </c>
      <c r="E138">
        <v>1.9</v>
      </c>
      <c r="F138" s="5">
        <v>1.9</v>
      </c>
      <c r="G138">
        <v>0.12</v>
      </c>
      <c r="H138" s="12">
        <v>0.12</v>
      </c>
      <c r="I138">
        <v>1</v>
      </c>
      <c r="J138" s="5">
        <v>1</v>
      </c>
      <c r="L138" s="5">
        <v>0.23</v>
      </c>
      <c r="M138" s="5">
        <v>0.23</v>
      </c>
      <c r="N138" s="5">
        <v>0.23</v>
      </c>
    </row>
    <row r="139" spans="1:14" hidden="1" x14ac:dyDescent="0.25">
      <c r="A139" s="11" t="s">
        <v>466</v>
      </c>
      <c r="B139" s="5" t="s">
        <v>443</v>
      </c>
      <c r="C139" s="5" t="s">
        <v>441</v>
      </c>
      <c r="D139" s="5">
        <v>0.12</v>
      </c>
      <c r="E139">
        <v>1.92</v>
      </c>
      <c r="F139" s="5">
        <v>1.92</v>
      </c>
      <c r="G139">
        <v>0.12</v>
      </c>
      <c r="H139" s="12">
        <v>0.12</v>
      </c>
      <c r="I139">
        <v>1</v>
      </c>
      <c r="J139" s="5">
        <v>1</v>
      </c>
      <c r="L139" s="5">
        <v>0.23</v>
      </c>
      <c r="M139" s="5">
        <v>0.23</v>
      </c>
      <c r="N139" s="5">
        <v>0.23</v>
      </c>
    </row>
    <row r="140" spans="1:14" hidden="1" x14ac:dyDescent="0.25">
      <c r="A140" s="11" t="s">
        <v>466</v>
      </c>
      <c r="B140" s="5" t="s">
        <v>443</v>
      </c>
      <c r="C140" s="5" t="s">
        <v>441</v>
      </c>
      <c r="D140" s="5">
        <v>0.12</v>
      </c>
      <c r="E140">
        <v>1.92</v>
      </c>
      <c r="F140" s="5">
        <v>1.92</v>
      </c>
      <c r="G140">
        <v>0.12</v>
      </c>
      <c r="H140" s="12">
        <v>0.12</v>
      </c>
      <c r="I140">
        <v>1</v>
      </c>
      <c r="J140" s="5">
        <v>1</v>
      </c>
      <c r="L140" s="5">
        <v>0.23</v>
      </c>
      <c r="M140" s="5">
        <v>0.23</v>
      </c>
      <c r="N140" s="5">
        <v>0.23</v>
      </c>
    </row>
    <row r="141" spans="1:14" hidden="1" x14ac:dyDescent="0.25">
      <c r="A141" s="11" t="s">
        <v>466</v>
      </c>
      <c r="B141" s="5" t="s">
        <v>443</v>
      </c>
      <c r="C141" s="5" t="s">
        <v>441</v>
      </c>
      <c r="D141" s="5">
        <v>0.12</v>
      </c>
      <c r="E141">
        <v>1.92</v>
      </c>
      <c r="F141" s="5">
        <v>1.92</v>
      </c>
      <c r="G141">
        <v>0.12</v>
      </c>
      <c r="H141" s="12">
        <v>0.12</v>
      </c>
      <c r="I141">
        <v>1</v>
      </c>
      <c r="J141" s="5">
        <v>1</v>
      </c>
      <c r="L141" s="5">
        <v>0.23</v>
      </c>
      <c r="M141" s="5">
        <v>0.23</v>
      </c>
      <c r="N141" s="5">
        <v>0.23</v>
      </c>
    </row>
    <row r="142" spans="1:14" hidden="1" x14ac:dyDescent="0.25">
      <c r="A142" s="11" t="s">
        <v>466</v>
      </c>
      <c r="B142" s="5" t="s">
        <v>443</v>
      </c>
      <c r="C142" s="5" t="s">
        <v>441</v>
      </c>
      <c r="D142" s="5">
        <v>0.12</v>
      </c>
      <c r="E142">
        <v>1.92</v>
      </c>
      <c r="F142" s="5">
        <v>1.92</v>
      </c>
      <c r="G142">
        <v>0.12</v>
      </c>
      <c r="H142" s="12">
        <v>0.12</v>
      </c>
      <c r="I142">
        <v>1</v>
      </c>
      <c r="J142" s="5">
        <v>1</v>
      </c>
      <c r="L142" s="5">
        <v>0.23</v>
      </c>
      <c r="M142" s="5">
        <v>0.23</v>
      </c>
      <c r="N142" s="5">
        <v>0.23</v>
      </c>
    </row>
    <row r="143" spans="1:14" hidden="1" x14ac:dyDescent="0.25">
      <c r="A143" s="11" t="s">
        <v>466</v>
      </c>
      <c r="B143" s="5" t="s">
        <v>443</v>
      </c>
      <c r="C143" s="5" t="s">
        <v>441</v>
      </c>
      <c r="D143" s="5">
        <v>0.12</v>
      </c>
      <c r="E143">
        <v>1.94</v>
      </c>
      <c r="F143" s="5">
        <v>1.94</v>
      </c>
      <c r="G143">
        <v>0.12</v>
      </c>
      <c r="H143" s="12">
        <v>0.12</v>
      </c>
      <c r="I143">
        <v>1</v>
      </c>
      <c r="J143" s="5">
        <v>1</v>
      </c>
      <c r="L143" s="5">
        <v>0.23</v>
      </c>
      <c r="M143" s="5">
        <v>0.23</v>
      </c>
      <c r="N143" s="5">
        <v>0.23</v>
      </c>
    </row>
    <row r="144" spans="1:14" hidden="1" x14ac:dyDescent="0.25">
      <c r="A144" s="11" t="s">
        <v>466</v>
      </c>
      <c r="B144" s="5" t="s">
        <v>443</v>
      </c>
      <c r="C144" s="5" t="s">
        <v>441</v>
      </c>
      <c r="D144" s="5">
        <v>0.12</v>
      </c>
      <c r="E144">
        <v>1.95</v>
      </c>
      <c r="F144" s="5">
        <v>1.95</v>
      </c>
      <c r="G144">
        <v>0.12</v>
      </c>
      <c r="H144" s="12">
        <v>0.12</v>
      </c>
      <c r="I144">
        <v>1</v>
      </c>
      <c r="J144" s="5">
        <v>1</v>
      </c>
      <c r="L144" s="5">
        <v>0.23</v>
      </c>
      <c r="M144" s="5">
        <v>0.23</v>
      </c>
      <c r="N144" s="5">
        <v>0.23</v>
      </c>
    </row>
    <row r="145" spans="1:14" hidden="1" x14ac:dyDescent="0.25">
      <c r="A145" s="11" t="s">
        <v>466</v>
      </c>
      <c r="B145" s="5" t="s">
        <v>443</v>
      </c>
      <c r="C145" s="5" t="s">
        <v>441</v>
      </c>
      <c r="D145" s="5">
        <v>0.12</v>
      </c>
      <c r="E145">
        <v>1.95</v>
      </c>
      <c r="F145" s="5">
        <v>1.95</v>
      </c>
      <c r="G145">
        <v>0.12</v>
      </c>
      <c r="H145" s="12">
        <v>0.12</v>
      </c>
      <c r="I145">
        <v>1</v>
      </c>
      <c r="J145" s="5">
        <v>1</v>
      </c>
      <c r="L145" s="5">
        <v>0.23</v>
      </c>
      <c r="M145" s="5">
        <v>0.23</v>
      </c>
      <c r="N145" s="5">
        <v>0.23</v>
      </c>
    </row>
    <row r="146" spans="1:14" hidden="1" x14ac:dyDescent="0.25">
      <c r="A146" s="11" t="s">
        <v>466</v>
      </c>
      <c r="B146" s="5" t="s">
        <v>443</v>
      </c>
      <c r="C146" s="5" t="s">
        <v>441</v>
      </c>
      <c r="D146" s="5">
        <v>0.12</v>
      </c>
      <c r="E146">
        <v>1.95</v>
      </c>
      <c r="F146" s="5">
        <v>1.95</v>
      </c>
      <c r="G146">
        <v>0.12</v>
      </c>
      <c r="H146" s="12">
        <v>0.12</v>
      </c>
      <c r="I146">
        <v>1</v>
      </c>
      <c r="J146" s="5">
        <v>1</v>
      </c>
      <c r="L146" s="5">
        <v>0.23</v>
      </c>
      <c r="M146" s="5">
        <v>0.23</v>
      </c>
      <c r="N146" s="5">
        <v>0.23</v>
      </c>
    </row>
    <row r="147" spans="1:14" hidden="1" x14ac:dyDescent="0.25">
      <c r="A147" s="11" t="s">
        <v>466</v>
      </c>
      <c r="B147" s="5" t="s">
        <v>443</v>
      </c>
      <c r="C147" s="5" t="s">
        <v>441</v>
      </c>
      <c r="D147" s="5">
        <v>0.12</v>
      </c>
      <c r="E147">
        <v>1.97</v>
      </c>
      <c r="F147" s="5">
        <v>1.97</v>
      </c>
      <c r="G147">
        <v>0.12</v>
      </c>
      <c r="H147" s="12">
        <v>0.12</v>
      </c>
      <c r="I147">
        <v>1</v>
      </c>
      <c r="J147" s="5">
        <v>1</v>
      </c>
      <c r="L147" s="5">
        <v>0.23</v>
      </c>
      <c r="M147" s="5">
        <v>0.23</v>
      </c>
      <c r="N147" s="5">
        <v>0.23</v>
      </c>
    </row>
    <row r="148" spans="1:14" hidden="1" x14ac:dyDescent="0.25">
      <c r="A148" s="11" t="s">
        <v>466</v>
      </c>
      <c r="B148" s="5" t="s">
        <v>443</v>
      </c>
      <c r="C148" s="5" t="s">
        <v>441</v>
      </c>
      <c r="D148" s="5">
        <v>0.12</v>
      </c>
      <c r="E148">
        <v>1.97</v>
      </c>
      <c r="F148" s="5">
        <v>1.97</v>
      </c>
      <c r="G148">
        <v>0.12</v>
      </c>
      <c r="H148" s="12">
        <v>0.12</v>
      </c>
      <c r="I148">
        <v>1</v>
      </c>
      <c r="J148" s="5">
        <v>1</v>
      </c>
      <c r="L148" s="5">
        <v>0.23</v>
      </c>
      <c r="M148" s="5">
        <v>0.23</v>
      </c>
      <c r="N148" s="5">
        <v>0.23</v>
      </c>
    </row>
    <row r="149" spans="1:14" hidden="1" x14ac:dyDescent="0.25">
      <c r="A149" s="11" t="s">
        <v>466</v>
      </c>
      <c r="B149" s="5" t="s">
        <v>443</v>
      </c>
      <c r="C149" s="5" t="s">
        <v>441</v>
      </c>
      <c r="D149" s="5">
        <v>0.12</v>
      </c>
      <c r="E149">
        <v>1.97</v>
      </c>
      <c r="F149" s="5">
        <v>1.97</v>
      </c>
      <c r="G149">
        <v>0.12</v>
      </c>
      <c r="H149" s="12">
        <v>0.12</v>
      </c>
      <c r="I149">
        <v>1</v>
      </c>
      <c r="J149" s="5">
        <v>1</v>
      </c>
      <c r="L149" s="5">
        <v>0.24</v>
      </c>
      <c r="M149" s="5">
        <v>0.24</v>
      </c>
      <c r="N149" s="5">
        <v>0.24</v>
      </c>
    </row>
    <row r="150" spans="1:14" hidden="1" x14ac:dyDescent="0.25">
      <c r="A150" s="11" t="s">
        <v>466</v>
      </c>
      <c r="B150" s="5" t="s">
        <v>443</v>
      </c>
      <c r="C150" s="5" t="s">
        <v>441</v>
      </c>
      <c r="D150" s="5">
        <v>0.12</v>
      </c>
      <c r="E150">
        <v>1.97</v>
      </c>
      <c r="F150" s="5">
        <v>1.97</v>
      </c>
      <c r="G150">
        <v>0.12</v>
      </c>
      <c r="H150" s="12">
        <v>0.12</v>
      </c>
      <c r="I150">
        <v>1</v>
      </c>
      <c r="J150" s="5">
        <v>1</v>
      </c>
      <c r="L150" s="5">
        <v>0.24</v>
      </c>
      <c r="M150" s="5">
        <v>0.24</v>
      </c>
      <c r="N150" s="5">
        <v>0.24</v>
      </c>
    </row>
    <row r="151" spans="1:14" hidden="1" x14ac:dyDescent="0.25">
      <c r="A151" s="11" t="s">
        <v>466</v>
      </c>
      <c r="B151" s="5" t="s">
        <v>443</v>
      </c>
      <c r="C151" s="5" t="s">
        <v>441</v>
      </c>
      <c r="D151" s="5">
        <v>0.12</v>
      </c>
      <c r="E151">
        <v>1.97</v>
      </c>
      <c r="F151" s="5">
        <v>1.97</v>
      </c>
      <c r="G151">
        <v>0.12</v>
      </c>
      <c r="H151" s="12">
        <v>0.12</v>
      </c>
      <c r="I151">
        <v>1</v>
      </c>
      <c r="J151" s="5">
        <v>1</v>
      </c>
      <c r="L151" s="5">
        <v>0.24</v>
      </c>
      <c r="M151" s="5">
        <v>0.24</v>
      </c>
      <c r="N151" s="5">
        <v>0.24</v>
      </c>
    </row>
    <row r="152" spans="1:14" hidden="1" x14ac:dyDescent="0.25">
      <c r="A152" s="11" t="s">
        <v>466</v>
      </c>
      <c r="B152" s="5" t="s">
        <v>443</v>
      </c>
      <c r="C152" s="5" t="s">
        <v>441</v>
      </c>
      <c r="D152" s="5">
        <v>0.12</v>
      </c>
      <c r="E152">
        <v>1.97</v>
      </c>
      <c r="F152" s="5">
        <v>1.97</v>
      </c>
      <c r="G152">
        <v>0.12</v>
      </c>
      <c r="H152" s="12">
        <v>0.12</v>
      </c>
      <c r="I152">
        <v>1</v>
      </c>
      <c r="J152" s="5">
        <v>1</v>
      </c>
      <c r="L152" s="5">
        <v>0.24</v>
      </c>
      <c r="M152" s="5">
        <v>0.24</v>
      </c>
      <c r="N152" s="5">
        <v>0.24</v>
      </c>
    </row>
    <row r="153" spans="1:14" hidden="1" x14ac:dyDescent="0.25">
      <c r="A153" s="11" t="s">
        <v>466</v>
      </c>
      <c r="B153" s="5" t="s">
        <v>443</v>
      </c>
      <c r="C153" s="5" t="s">
        <v>441</v>
      </c>
      <c r="D153" s="5">
        <v>0.12</v>
      </c>
      <c r="E153">
        <v>1.97</v>
      </c>
      <c r="F153" s="5">
        <v>1.97</v>
      </c>
      <c r="G153">
        <v>0.12</v>
      </c>
      <c r="H153" s="12">
        <v>0.12</v>
      </c>
      <c r="I153">
        <v>1</v>
      </c>
      <c r="J153" s="5">
        <v>1</v>
      </c>
      <c r="L153" s="5">
        <v>0.24</v>
      </c>
      <c r="M153" s="5">
        <v>0.24</v>
      </c>
      <c r="N153" s="5">
        <v>0.24</v>
      </c>
    </row>
    <row r="154" spans="1:14" hidden="1" x14ac:dyDescent="0.25">
      <c r="A154" s="11" t="s">
        <v>466</v>
      </c>
      <c r="B154" s="5" t="s">
        <v>443</v>
      </c>
      <c r="C154" s="5" t="s">
        <v>441</v>
      </c>
      <c r="D154" s="5">
        <v>0.12</v>
      </c>
      <c r="E154">
        <v>1.97</v>
      </c>
      <c r="F154" s="5">
        <v>1.97</v>
      </c>
      <c r="G154">
        <v>0.12</v>
      </c>
      <c r="H154" s="12">
        <v>0.12</v>
      </c>
      <c r="I154">
        <v>1</v>
      </c>
      <c r="J154" s="5">
        <v>1</v>
      </c>
      <c r="L154" s="5">
        <v>0.24</v>
      </c>
      <c r="M154" s="5">
        <v>0.24</v>
      </c>
      <c r="N154" s="5">
        <v>0.24</v>
      </c>
    </row>
    <row r="155" spans="1:14" hidden="1" x14ac:dyDescent="0.25">
      <c r="A155" s="11" t="s">
        <v>466</v>
      </c>
      <c r="B155" s="5" t="s">
        <v>443</v>
      </c>
      <c r="C155" s="5" t="s">
        <v>441</v>
      </c>
      <c r="D155" s="5">
        <v>0.12</v>
      </c>
      <c r="E155">
        <v>2</v>
      </c>
      <c r="F155" s="5">
        <v>2</v>
      </c>
      <c r="G155">
        <v>0.12</v>
      </c>
      <c r="H155" s="12">
        <v>0.12</v>
      </c>
      <c r="I155">
        <v>1</v>
      </c>
      <c r="J155" s="5">
        <v>1</v>
      </c>
      <c r="L155" s="5">
        <v>0.24</v>
      </c>
      <c r="M155" s="5">
        <v>0.24</v>
      </c>
      <c r="N155" s="5">
        <v>0.24</v>
      </c>
    </row>
    <row r="156" spans="1:14" hidden="1" x14ac:dyDescent="0.25">
      <c r="A156" s="11" t="s">
        <v>466</v>
      </c>
      <c r="B156" s="5" t="s">
        <v>443</v>
      </c>
      <c r="C156" s="5" t="s">
        <v>441</v>
      </c>
      <c r="D156" s="5">
        <v>0.12</v>
      </c>
      <c r="E156">
        <v>2</v>
      </c>
      <c r="F156" s="5">
        <v>2</v>
      </c>
      <c r="G156">
        <v>0.12</v>
      </c>
      <c r="H156" s="12">
        <v>0.12</v>
      </c>
      <c r="I156">
        <v>1</v>
      </c>
      <c r="J156" s="5">
        <v>1</v>
      </c>
      <c r="L156" s="5">
        <v>0.24</v>
      </c>
      <c r="M156" s="5">
        <v>0.24</v>
      </c>
      <c r="N156" s="5">
        <v>0.24</v>
      </c>
    </row>
    <row r="157" spans="1:14" hidden="1" x14ac:dyDescent="0.25">
      <c r="A157" s="11" t="s">
        <v>466</v>
      </c>
      <c r="B157" s="5" t="s">
        <v>443</v>
      </c>
      <c r="C157" s="5" t="s">
        <v>441</v>
      </c>
      <c r="D157" s="5">
        <v>0.12</v>
      </c>
      <c r="E157">
        <v>2</v>
      </c>
      <c r="F157" s="5">
        <v>2</v>
      </c>
      <c r="G157">
        <v>0.12</v>
      </c>
      <c r="H157" s="12">
        <v>0.12</v>
      </c>
      <c r="I157">
        <v>1</v>
      </c>
      <c r="J157" s="5">
        <v>1</v>
      </c>
      <c r="L157" s="5">
        <v>0.24</v>
      </c>
      <c r="M157" s="5">
        <v>0.24</v>
      </c>
      <c r="N157" s="5">
        <v>0.24</v>
      </c>
    </row>
    <row r="158" spans="1:14" hidden="1" x14ac:dyDescent="0.25">
      <c r="A158" s="11" t="s">
        <v>466</v>
      </c>
      <c r="B158" s="5" t="s">
        <v>443</v>
      </c>
      <c r="C158" s="5" t="s">
        <v>441</v>
      </c>
      <c r="D158" s="5">
        <v>0.12</v>
      </c>
      <c r="E158">
        <v>2.02</v>
      </c>
      <c r="F158" s="5">
        <v>2.02</v>
      </c>
      <c r="G158">
        <v>0.12</v>
      </c>
      <c r="H158" s="12">
        <v>0.12</v>
      </c>
      <c r="I158">
        <v>1</v>
      </c>
      <c r="J158" s="5">
        <v>1</v>
      </c>
      <c r="L158" s="5">
        <v>0.24</v>
      </c>
      <c r="M158" s="5">
        <v>0.24</v>
      </c>
      <c r="N158" s="5">
        <v>0.24</v>
      </c>
    </row>
    <row r="159" spans="1:14" hidden="1" x14ac:dyDescent="0.25">
      <c r="A159" s="11" t="s">
        <v>466</v>
      </c>
      <c r="B159" s="5" t="s">
        <v>443</v>
      </c>
      <c r="C159" s="5" t="s">
        <v>441</v>
      </c>
      <c r="D159" s="5">
        <v>0.12</v>
      </c>
      <c r="E159">
        <v>2.08</v>
      </c>
      <c r="F159" s="5">
        <v>2.08</v>
      </c>
      <c r="G159">
        <v>0.12</v>
      </c>
      <c r="H159" s="12">
        <v>0.12</v>
      </c>
      <c r="I159">
        <v>1</v>
      </c>
      <c r="J159" s="5">
        <v>1</v>
      </c>
      <c r="L159" s="5">
        <v>0.25</v>
      </c>
      <c r="M159" s="5">
        <v>0.25</v>
      </c>
      <c r="N159" s="5">
        <v>0.25</v>
      </c>
    </row>
    <row r="160" spans="1:14" hidden="1" x14ac:dyDescent="0.25">
      <c r="A160" s="11" t="s">
        <v>466</v>
      </c>
      <c r="B160" s="5" t="s">
        <v>443</v>
      </c>
      <c r="C160" s="5" t="s">
        <v>441</v>
      </c>
      <c r="D160" s="5">
        <v>0.12</v>
      </c>
      <c r="E160">
        <v>2.08</v>
      </c>
      <c r="F160" s="5">
        <v>2.08</v>
      </c>
      <c r="G160">
        <v>0.12</v>
      </c>
      <c r="H160" s="12">
        <v>0.12</v>
      </c>
      <c r="I160">
        <v>1</v>
      </c>
      <c r="J160" s="5">
        <v>1</v>
      </c>
      <c r="L160" s="5">
        <v>0.25</v>
      </c>
      <c r="M160" s="5">
        <v>0.25</v>
      </c>
      <c r="N160" s="5">
        <v>0.25</v>
      </c>
    </row>
    <row r="161" spans="1:14" hidden="1" x14ac:dyDescent="0.25">
      <c r="A161" s="11" t="s">
        <v>466</v>
      </c>
      <c r="B161" s="5" t="s">
        <v>443</v>
      </c>
      <c r="C161" s="5" t="s">
        <v>441</v>
      </c>
      <c r="D161" s="5">
        <v>0.12</v>
      </c>
      <c r="E161">
        <v>2.08</v>
      </c>
      <c r="F161" s="5">
        <v>2.08</v>
      </c>
      <c r="G161">
        <v>0.12</v>
      </c>
      <c r="H161" s="12">
        <v>0.12</v>
      </c>
      <c r="I161">
        <v>1</v>
      </c>
      <c r="J161" s="5">
        <v>1</v>
      </c>
      <c r="L161" s="5">
        <v>0.25</v>
      </c>
      <c r="M161" s="5">
        <v>0.25</v>
      </c>
      <c r="N161" s="5">
        <v>0.25</v>
      </c>
    </row>
    <row r="162" spans="1:14" hidden="1" x14ac:dyDescent="0.25">
      <c r="A162" s="11" t="s">
        <v>466</v>
      </c>
      <c r="B162" s="5" t="s">
        <v>443</v>
      </c>
      <c r="C162" s="5" t="s">
        <v>441</v>
      </c>
      <c r="D162" s="5">
        <v>0.12</v>
      </c>
      <c r="E162">
        <v>2.08</v>
      </c>
      <c r="F162" s="5">
        <v>2.08</v>
      </c>
      <c r="G162">
        <v>0.12</v>
      </c>
      <c r="H162" s="12">
        <v>0.12</v>
      </c>
      <c r="I162">
        <v>1</v>
      </c>
      <c r="J162" s="5">
        <v>1</v>
      </c>
      <c r="L162" s="5">
        <v>0.25</v>
      </c>
      <c r="M162" s="5">
        <v>0.25</v>
      </c>
      <c r="N162" s="5">
        <v>0.25</v>
      </c>
    </row>
    <row r="163" spans="1:14" hidden="1" x14ac:dyDescent="0.25">
      <c r="A163" s="11" t="s">
        <v>466</v>
      </c>
      <c r="B163" s="5" t="s">
        <v>443</v>
      </c>
      <c r="C163" s="5" t="s">
        <v>441</v>
      </c>
      <c r="D163" s="5">
        <v>0.12</v>
      </c>
      <c r="E163">
        <v>2.2000000000000002</v>
      </c>
      <c r="F163" s="5">
        <v>2.2000000000000002</v>
      </c>
      <c r="G163">
        <v>0.12</v>
      </c>
      <c r="H163" s="12">
        <v>0.12</v>
      </c>
      <c r="I163">
        <v>1</v>
      </c>
      <c r="J163" s="5">
        <v>1</v>
      </c>
      <c r="L163" s="5">
        <v>0.26</v>
      </c>
      <c r="M163" s="5">
        <v>0.26</v>
      </c>
      <c r="N163" s="5">
        <v>0.26</v>
      </c>
    </row>
    <row r="164" spans="1:14" hidden="1" x14ac:dyDescent="0.25">
      <c r="A164" s="11" t="s">
        <v>466</v>
      </c>
      <c r="B164" s="5" t="s">
        <v>443</v>
      </c>
      <c r="C164" s="5" t="s">
        <v>441</v>
      </c>
      <c r="D164" s="5">
        <v>0.12</v>
      </c>
      <c r="E164">
        <v>2.2000000000000002</v>
      </c>
      <c r="F164" s="5">
        <v>2.2000000000000002</v>
      </c>
      <c r="G164">
        <v>0.12</v>
      </c>
      <c r="H164" s="12">
        <v>0.12</v>
      </c>
      <c r="I164">
        <v>1</v>
      </c>
      <c r="J164" s="5">
        <v>1</v>
      </c>
      <c r="L164" s="5">
        <v>0.26</v>
      </c>
      <c r="M164" s="5">
        <v>0.26</v>
      </c>
      <c r="N164" s="5">
        <v>0.26</v>
      </c>
    </row>
    <row r="165" spans="1:14" hidden="1" x14ac:dyDescent="0.25">
      <c r="A165" s="11" t="s">
        <v>466</v>
      </c>
      <c r="B165" s="5" t="s">
        <v>443</v>
      </c>
      <c r="C165" s="5" t="s">
        <v>441</v>
      </c>
      <c r="D165" s="5">
        <v>0.12</v>
      </c>
      <c r="E165">
        <v>2.2000000000000002</v>
      </c>
      <c r="F165" s="5">
        <v>2.2000000000000002</v>
      </c>
      <c r="G165">
        <v>0.12</v>
      </c>
      <c r="H165" s="12">
        <v>0.12</v>
      </c>
      <c r="I165">
        <v>1</v>
      </c>
      <c r="J165" s="5">
        <v>1</v>
      </c>
      <c r="L165" s="5">
        <v>0.26</v>
      </c>
      <c r="M165" s="5">
        <v>0.26</v>
      </c>
      <c r="N165" s="5">
        <v>0.26</v>
      </c>
    </row>
    <row r="166" spans="1:14" hidden="1" x14ac:dyDescent="0.25">
      <c r="A166" s="11" t="s">
        <v>466</v>
      </c>
      <c r="B166" s="5" t="s">
        <v>443</v>
      </c>
      <c r="C166" s="5" t="s">
        <v>441</v>
      </c>
      <c r="D166" s="5">
        <v>0.12</v>
      </c>
      <c r="E166">
        <v>2.2000000000000002</v>
      </c>
      <c r="F166" s="5">
        <v>2.2000000000000002</v>
      </c>
      <c r="G166">
        <v>0.12</v>
      </c>
      <c r="H166" s="12">
        <v>0.12</v>
      </c>
      <c r="I166">
        <v>1</v>
      </c>
      <c r="J166" s="5">
        <v>1</v>
      </c>
      <c r="L166" s="5">
        <v>0.26</v>
      </c>
      <c r="M166" s="5">
        <v>0.26</v>
      </c>
      <c r="N166" s="5">
        <v>0.26</v>
      </c>
    </row>
    <row r="167" spans="1:14" hidden="1" x14ac:dyDescent="0.25">
      <c r="A167" s="11" t="s">
        <v>466</v>
      </c>
      <c r="B167" s="5" t="s">
        <v>443</v>
      </c>
      <c r="C167" s="5" t="s">
        <v>441</v>
      </c>
      <c r="D167" s="5">
        <v>0.15</v>
      </c>
      <c r="E167">
        <v>2.3199999999999998</v>
      </c>
      <c r="F167" s="5">
        <v>2.3199999999999998</v>
      </c>
      <c r="G167">
        <v>0.15</v>
      </c>
      <c r="H167" s="12">
        <v>0.15</v>
      </c>
      <c r="I167">
        <v>1</v>
      </c>
      <c r="J167" s="5">
        <v>1</v>
      </c>
      <c r="L167" s="5">
        <v>0.35</v>
      </c>
      <c r="M167" s="5">
        <v>0.35</v>
      </c>
      <c r="N167" s="5">
        <v>0.35</v>
      </c>
    </row>
    <row r="168" spans="1:14" hidden="1" x14ac:dyDescent="0.25">
      <c r="A168" s="11" t="s">
        <v>466</v>
      </c>
      <c r="B168" s="5" t="s">
        <v>443</v>
      </c>
      <c r="C168" s="5" t="s">
        <v>441</v>
      </c>
      <c r="D168" s="5">
        <v>0.15</v>
      </c>
      <c r="E168">
        <v>2.3199999999999998</v>
      </c>
      <c r="F168" s="5">
        <v>2.3199999999999998</v>
      </c>
      <c r="G168">
        <v>0.15</v>
      </c>
      <c r="H168" s="12">
        <v>0.15</v>
      </c>
      <c r="I168">
        <v>1</v>
      </c>
      <c r="J168" s="5">
        <v>1</v>
      </c>
      <c r="L168" s="5">
        <v>0.35</v>
      </c>
      <c r="M168" s="5">
        <v>0.35</v>
      </c>
      <c r="N168" s="5">
        <v>0.35</v>
      </c>
    </row>
    <row r="169" spans="1:14" hidden="1" x14ac:dyDescent="0.25">
      <c r="A169" s="11" t="s">
        <v>466</v>
      </c>
      <c r="B169" s="5" t="s">
        <v>443</v>
      </c>
      <c r="C169" s="5" t="s">
        <v>441</v>
      </c>
      <c r="D169" s="5">
        <v>0.15</v>
      </c>
      <c r="E169">
        <v>2.3199999999999998</v>
      </c>
      <c r="F169" s="5">
        <v>2.3199999999999998</v>
      </c>
      <c r="G169">
        <v>0.15</v>
      </c>
      <c r="H169" s="12">
        <v>0.15</v>
      </c>
      <c r="I169">
        <v>1</v>
      </c>
      <c r="J169" s="5">
        <v>1</v>
      </c>
      <c r="L169" s="5">
        <v>0.35</v>
      </c>
      <c r="M169" s="5">
        <v>0.35</v>
      </c>
      <c r="N169" s="5">
        <v>0.35</v>
      </c>
    </row>
    <row r="170" spans="1:14" hidden="1" x14ac:dyDescent="0.25">
      <c r="A170" s="11" t="s">
        <v>466</v>
      </c>
      <c r="B170" s="5" t="s">
        <v>443</v>
      </c>
      <c r="C170" s="5" t="s">
        <v>441</v>
      </c>
      <c r="D170" s="5">
        <v>0.15</v>
      </c>
      <c r="E170">
        <v>2.3199999999999998</v>
      </c>
      <c r="F170" s="5">
        <v>2.3199999999999998</v>
      </c>
      <c r="G170">
        <v>0.15</v>
      </c>
      <c r="H170" s="12">
        <v>0.15</v>
      </c>
      <c r="I170">
        <v>1</v>
      </c>
      <c r="J170" s="5">
        <v>1</v>
      </c>
      <c r="L170" s="5">
        <v>0.35</v>
      </c>
      <c r="M170" s="5">
        <v>0.35</v>
      </c>
      <c r="N170" s="5">
        <v>0.35</v>
      </c>
    </row>
    <row r="171" spans="1:14" hidden="1" x14ac:dyDescent="0.25">
      <c r="A171" s="11" t="s">
        <v>466</v>
      </c>
      <c r="B171" s="5" t="s">
        <v>443</v>
      </c>
      <c r="C171" s="5" t="s">
        <v>441</v>
      </c>
      <c r="D171" s="5">
        <v>0.15</v>
      </c>
      <c r="E171">
        <v>2.4300000000000002</v>
      </c>
      <c r="F171" s="5">
        <v>2.4300000000000002</v>
      </c>
      <c r="G171">
        <v>0.15</v>
      </c>
      <c r="H171" s="12">
        <v>0.15</v>
      </c>
      <c r="I171">
        <v>1</v>
      </c>
      <c r="J171" s="5">
        <v>1</v>
      </c>
      <c r="L171" s="5">
        <v>0.36</v>
      </c>
      <c r="M171" s="5">
        <v>0.36</v>
      </c>
      <c r="N171" s="5">
        <v>0.36</v>
      </c>
    </row>
    <row r="172" spans="1:14" hidden="1" x14ac:dyDescent="0.25">
      <c r="A172" s="11" t="s">
        <v>466</v>
      </c>
      <c r="B172" s="5" t="s">
        <v>443</v>
      </c>
      <c r="C172" s="5" t="s">
        <v>441</v>
      </c>
      <c r="D172" s="5">
        <v>0.15</v>
      </c>
      <c r="E172">
        <v>2.4300000000000002</v>
      </c>
      <c r="F172" s="5">
        <v>2.4300000000000002</v>
      </c>
      <c r="G172">
        <v>0.15</v>
      </c>
      <c r="H172" s="12">
        <v>0.15</v>
      </c>
      <c r="I172">
        <v>1</v>
      </c>
      <c r="J172" s="5">
        <v>1</v>
      </c>
      <c r="L172" s="5">
        <v>0.36</v>
      </c>
      <c r="M172" s="5">
        <v>0.36</v>
      </c>
      <c r="N172" s="5">
        <v>0.36</v>
      </c>
    </row>
    <row r="173" spans="1:14" hidden="1" x14ac:dyDescent="0.25">
      <c r="A173" s="11" t="s">
        <v>466</v>
      </c>
      <c r="B173" s="5" t="s">
        <v>443</v>
      </c>
      <c r="C173" s="5" t="s">
        <v>441</v>
      </c>
      <c r="D173" s="5">
        <v>0.15</v>
      </c>
      <c r="E173">
        <v>2.4300000000000002</v>
      </c>
      <c r="F173" s="5">
        <v>2.4300000000000002</v>
      </c>
      <c r="G173">
        <v>0.15</v>
      </c>
      <c r="H173" s="12">
        <v>0.15</v>
      </c>
      <c r="I173">
        <v>1</v>
      </c>
      <c r="J173" s="5">
        <v>1</v>
      </c>
      <c r="L173" s="5">
        <v>0.36</v>
      </c>
      <c r="M173" s="5">
        <v>0.36</v>
      </c>
      <c r="N173" s="5">
        <v>0.36</v>
      </c>
    </row>
    <row r="174" spans="1:14" hidden="1" x14ac:dyDescent="0.25">
      <c r="A174" s="11" t="s">
        <v>466</v>
      </c>
      <c r="B174" s="5" t="s">
        <v>443</v>
      </c>
      <c r="C174" s="5" t="s">
        <v>441</v>
      </c>
      <c r="D174" s="5">
        <v>0.15</v>
      </c>
      <c r="E174">
        <v>2.4300000000000002</v>
      </c>
      <c r="F174" s="5">
        <v>2.4300000000000002</v>
      </c>
      <c r="G174">
        <v>0.15</v>
      </c>
      <c r="H174" s="12">
        <v>0.15</v>
      </c>
      <c r="I174">
        <v>1</v>
      </c>
      <c r="J174" s="5">
        <v>1</v>
      </c>
      <c r="L174" s="5">
        <v>0.36</v>
      </c>
      <c r="M174" s="5">
        <v>0.36</v>
      </c>
      <c r="N174" s="5">
        <v>0.36</v>
      </c>
    </row>
    <row r="175" spans="1:14" hidden="1" x14ac:dyDescent="0.25">
      <c r="A175" s="11" t="s">
        <v>466</v>
      </c>
      <c r="B175" s="5" t="s">
        <v>443</v>
      </c>
      <c r="C175" s="5" t="s">
        <v>441</v>
      </c>
      <c r="D175" s="5">
        <v>0.15</v>
      </c>
      <c r="E175">
        <v>2.61</v>
      </c>
      <c r="F175" s="5">
        <v>2.61</v>
      </c>
      <c r="G175">
        <v>0.15</v>
      </c>
      <c r="H175" s="12">
        <v>0.15</v>
      </c>
      <c r="I175">
        <v>1</v>
      </c>
      <c r="J175" s="5">
        <v>1</v>
      </c>
      <c r="L175" s="5">
        <v>0.39</v>
      </c>
      <c r="M175" s="5">
        <v>0.39</v>
      </c>
      <c r="N175" s="5">
        <v>0.39</v>
      </c>
    </row>
    <row r="176" spans="1:14" hidden="1" x14ac:dyDescent="0.25">
      <c r="A176" s="11" t="s">
        <v>466</v>
      </c>
      <c r="B176" s="5" t="s">
        <v>443</v>
      </c>
      <c r="C176" s="5" t="s">
        <v>441</v>
      </c>
      <c r="D176" s="5">
        <v>0.15</v>
      </c>
      <c r="E176">
        <v>2.66</v>
      </c>
      <c r="F176" s="5">
        <v>2.66</v>
      </c>
      <c r="G176">
        <v>0.15</v>
      </c>
      <c r="H176" s="12">
        <v>0.15</v>
      </c>
      <c r="I176">
        <v>1</v>
      </c>
      <c r="J176" s="5">
        <v>1</v>
      </c>
      <c r="L176" s="5">
        <v>0.4</v>
      </c>
      <c r="M176" s="5">
        <v>0.4</v>
      </c>
      <c r="N176" s="5">
        <v>0.4</v>
      </c>
    </row>
    <row r="177" spans="1:14" hidden="1" x14ac:dyDescent="0.25">
      <c r="A177" s="11" t="s">
        <v>466</v>
      </c>
      <c r="B177" s="5" t="s">
        <v>443</v>
      </c>
      <c r="C177" s="5" t="s">
        <v>441</v>
      </c>
      <c r="D177" s="5">
        <v>0.15</v>
      </c>
      <c r="E177">
        <v>2.72</v>
      </c>
      <c r="F177" s="5">
        <v>2.72</v>
      </c>
      <c r="G177">
        <v>0.15</v>
      </c>
      <c r="H177" s="12">
        <v>0.15</v>
      </c>
      <c r="I177">
        <v>1</v>
      </c>
      <c r="J177" s="5">
        <v>1</v>
      </c>
      <c r="L177" s="5">
        <v>0.4</v>
      </c>
      <c r="M177" s="5">
        <v>0.4</v>
      </c>
      <c r="N177" s="5">
        <v>0.4</v>
      </c>
    </row>
    <row r="178" spans="1:14" hidden="1" x14ac:dyDescent="0.25">
      <c r="A178" s="11" t="s">
        <v>466</v>
      </c>
      <c r="B178" s="5" t="s">
        <v>443</v>
      </c>
      <c r="C178" s="5" t="s">
        <v>441</v>
      </c>
      <c r="D178" s="5">
        <v>0.15</v>
      </c>
      <c r="E178">
        <v>2.77</v>
      </c>
      <c r="F178" s="5">
        <v>2.77</v>
      </c>
      <c r="G178">
        <v>0.15</v>
      </c>
      <c r="H178" s="12">
        <v>0.15</v>
      </c>
      <c r="I178">
        <v>1</v>
      </c>
      <c r="J178" s="5">
        <v>1</v>
      </c>
      <c r="L178" s="5">
        <v>0.41</v>
      </c>
      <c r="M178" s="5">
        <v>0.41</v>
      </c>
      <c r="N178" s="5">
        <v>0.41</v>
      </c>
    </row>
    <row r="179" spans="1:14" hidden="1" x14ac:dyDescent="0.25">
      <c r="A179" s="11" t="s">
        <v>466</v>
      </c>
      <c r="B179" s="5" t="s">
        <v>443</v>
      </c>
      <c r="C179" s="5" t="s">
        <v>441</v>
      </c>
      <c r="D179" s="5">
        <v>0.15</v>
      </c>
      <c r="E179">
        <v>2.94</v>
      </c>
      <c r="F179" s="5">
        <v>2.94</v>
      </c>
      <c r="G179">
        <v>0.15</v>
      </c>
      <c r="H179" s="12">
        <v>0.15</v>
      </c>
      <c r="I179">
        <v>1</v>
      </c>
      <c r="J179" s="5">
        <v>1</v>
      </c>
      <c r="L179" s="5">
        <v>0.44</v>
      </c>
      <c r="M179" s="5">
        <v>0.44</v>
      </c>
      <c r="N179" s="5">
        <v>0.44</v>
      </c>
    </row>
    <row r="180" spans="1:14" hidden="1" x14ac:dyDescent="0.25">
      <c r="A180" s="11" t="s">
        <v>466</v>
      </c>
      <c r="B180" s="5" t="s">
        <v>443</v>
      </c>
      <c r="C180" s="5" t="s">
        <v>441</v>
      </c>
      <c r="D180" s="5">
        <v>0.15</v>
      </c>
      <c r="E180">
        <v>2.99</v>
      </c>
      <c r="F180" s="5">
        <v>2.99</v>
      </c>
      <c r="G180">
        <v>0.15</v>
      </c>
      <c r="H180" s="12">
        <v>0.15</v>
      </c>
      <c r="I180">
        <v>1</v>
      </c>
      <c r="J180" s="5">
        <v>1</v>
      </c>
      <c r="L180" s="5">
        <v>0.44</v>
      </c>
      <c r="M180" s="5">
        <v>0.44</v>
      </c>
      <c r="N180" s="5">
        <v>0.44</v>
      </c>
    </row>
    <row r="181" spans="1:14" hidden="1" x14ac:dyDescent="0.25">
      <c r="A181" s="11" t="s">
        <v>466</v>
      </c>
      <c r="B181" s="5" t="s">
        <v>443</v>
      </c>
      <c r="C181" s="5" t="s">
        <v>441</v>
      </c>
      <c r="D181" s="5">
        <v>0.24</v>
      </c>
      <c r="E181">
        <v>3.95</v>
      </c>
      <c r="F181" s="5">
        <v>3.95</v>
      </c>
      <c r="G181">
        <v>0.25</v>
      </c>
      <c r="H181" s="12">
        <v>0.25</v>
      </c>
      <c r="I181">
        <v>0.95</v>
      </c>
      <c r="J181" s="5">
        <v>0.95</v>
      </c>
      <c r="L181" s="5">
        <v>0.93</v>
      </c>
      <c r="M181" s="5">
        <v>0.93</v>
      </c>
      <c r="N181" s="5">
        <v>0.93</v>
      </c>
    </row>
    <row r="182" spans="1:14" hidden="1" x14ac:dyDescent="0.25">
      <c r="A182" s="11" t="s">
        <v>466</v>
      </c>
      <c r="B182" s="5" t="s">
        <v>443</v>
      </c>
      <c r="C182" s="5" t="s">
        <v>441</v>
      </c>
      <c r="D182" s="5">
        <v>0.25</v>
      </c>
      <c r="E182">
        <v>3.05</v>
      </c>
      <c r="F182" s="5">
        <v>3.05</v>
      </c>
      <c r="G182">
        <v>0.25</v>
      </c>
      <c r="H182" s="12">
        <v>0.25</v>
      </c>
      <c r="I182">
        <v>1</v>
      </c>
      <c r="J182" s="5">
        <v>1</v>
      </c>
      <c r="L182" s="5">
        <v>0.76</v>
      </c>
      <c r="M182" s="5">
        <v>0.76</v>
      </c>
      <c r="N182" s="5">
        <v>0.76</v>
      </c>
    </row>
    <row r="183" spans="1:14" hidden="1" x14ac:dyDescent="0.25">
      <c r="A183" s="11" t="s">
        <v>466</v>
      </c>
      <c r="B183" s="5" t="s">
        <v>443</v>
      </c>
      <c r="C183" s="5" t="s">
        <v>441</v>
      </c>
      <c r="D183" s="5">
        <v>0.25</v>
      </c>
      <c r="E183">
        <v>3.11</v>
      </c>
      <c r="F183" s="5">
        <v>3.11</v>
      </c>
      <c r="G183">
        <v>0.25</v>
      </c>
      <c r="H183" s="12">
        <v>0.25</v>
      </c>
      <c r="I183">
        <v>1</v>
      </c>
      <c r="J183" s="5">
        <v>1</v>
      </c>
      <c r="L183" s="5">
        <v>0.77</v>
      </c>
      <c r="M183" s="5">
        <v>0.77</v>
      </c>
      <c r="N183" s="5">
        <v>0.77</v>
      </c>
    </row>
    <row r="184" spans="1:14" hidden="1" x14ac:dyDescent="0.25">
      <c r="A184" s="11" t="s">
        <v>466</v>
      </c>
      <c r="B184" s="5" t="s">
        <v>443</v>
      </c>
      <c r="C184" s="5" t="s">
        <v>441</v>
      </c>
      <c r="D184" s="5">
        <v>0.25</v>
      </c>
      <c r="E184">
        <v>3.28</v>
      </c>
      <c r="F184" s="5">
        <v>3.28</v>
      </c>
      <c r="G184">
        <v>0.25</v>
      </c>
      <c r="H184" s="12">
        <v>0.25</v>
      </c>
      <c r="I184">
        <v>1</v>
      </c>
      <c r="J184" s="5">
        <v>1</v>
      </c>
      <c r="L184" s="5">
        <v>0.81</v>
      </c>
      <c r="M184" s="5">
        <v>0.81</v>
      </c>
      <c r="N184" s="5">
        <v>0.81</v>
      </c>
    </row>
    <row r="185" spans="1:14" hidden="1" x14ac:dyDescent="0.25">
      <c r="A185" s="11" t="s">
        <v>466</v>
      </c>
      <c r="B185" s="5" t="s">
        <v>443</v>
      </c>
      <c r="C185" s="5" t="s">
        <v>441</v>
      </c>
      <c r="D185" s="5">
        <v>0.25</v>
      </c>
      <c r="E185">
        <v>3.34</v>
      </c>
      <c r="F185" s="5">
        <v>3.34</v>
      </c>
      <c r="G185">
        <v>0.25</v>
      </c>
      <c r="H185" s="12">
        <v>0.25</v>
      </c>
      <c r="I185">
        <v>1</v>
      </c>
      <c r="J185" s="5">
        <v>1</v>
      </c>
      <c r="L185" s="5">
        <v>0.83</v>
      </c>
      <c r="M185" s="5">
        <v>0.83</v>
      </c>
      <c r="N185" s="5">
        <v>0.83</v>
      </c>
    </row>
    <row r="186" spans="1:14" hidden="1" x14ac:dyDescent="0.25">
      <c r="A186" s="11" t="s">
        <v>466</v>
      </c>
      <c r="B186" s="5" t="s">
        <v>443</v>
      </c>
      <c r="C186" s="5" t="s">
        <v>441</v>
      </c>
      <c r="D186" s="5">
        <v>0.25</v>
      </c>
      <c r="E186">
        <v>3.39</v>
      </c>
      <c r="F186" s="5">
        <v>3.39</v>
      </c>
      <c r="G186">
        <v>0.25</v>
      </c>
      <c r="H186" s="12">
        <v>0.25</v>
      </c>
      <c r="I186">
        <v>1</v>
      </c>
      <c r="J186" s="5">
        <v>1</v>
      </c>
      <c r="L186" s="5">
        <v>0.84</v>
      </c>
      <c r="M186" s="5">
        <v>0.84</v>
      </c>
      <c r="N186" s="5">
        <v>0.84</v>
      </c>
    </row>
    <row r="187" spans="1:14" hidden="1" x14ac:dyDescent="0.25">
      <c r="A187" s="11" t="s">
        <v>466</v>
      </c>
      <c r="B187" s="5" t="s">
        <v>443</v>
      </c>
      <c r="C187" s="5" t="s">
        <v>441</v>
      </c>
      <c r="D187" s="5">
        <v>0.25</v>
      </c>
      <c r="E187">
        <v>3.45</v>
      </c>
      <c r="F187" s="5">
        <v>3.45</v>
      </c>
      <c r="G187">
        <v>0.25</v>
      </c>
      <c r="H187" s="12">
        <v>0.25</v>
      </c>
      <c r="I187">
        <v>1</v>
      </c>
      <c r="J187" s="5">
        <v>1</v>
      </c>
      <c r="L187" s="5">
        <v>0.86</v>
      </c>
      <c r="M187" s="5">
        <v>0.86</v>
      </c>
      <c r="N187" s="5">
        <v>0.86</v>
      </c>
    </row>
    <row r="188" spans="1:14" hidden="1" x14ac:dyDescent="0.25">
      <c r="A188" s="11" t="s">
        <v>466</v>
      </c>
      <c r="B188" s="5" t="s">
        <v>443</v>
      </c>
      <c r="C188" s="5" t="s">
        <v>441</v>
      </c>
      <c r="D188" s="5">
        <v>0.25</v>
      </c>
      <c r="E188">
        <v>3.55</v>
      </c>
      <c r="F188" s="5">
        <v>3.55</v>
      </c>
      <c r="G188">
        <v>0.25</v>
      </c>
      <c r="H188" s="12">
        <v>0.25</v>
      </c>
      <c r="I188">
        <v>1</v>
      </c>
      <c r="J188" s="5">
        <v>1</v>
      </c>
      <c r="L188" s="5">
        <v>0.88</v>
      </c>
      <c r="M188" s="5">
        <v>0.88</v>
      </c>
      <c r="N188" s="5">
        <v>0.88</v>
      </c>
    </row>
    <row r="189" spans="1:14" hidden="1" x14ac:dyDescent="0.25">
      <c r="A189" s="11" t="s">
        <v>466</v>
      </c>
      <c r="B189" s="5" t="s">
        <v>443</v>
      </c>
      <c r="C189" s="5" t="s">
        <v>441</v>
      </c>
      <c r="D189" s="5">
        <v>0.25</v>
      </c>
      <c r="E189">
        <v>3.61</v>
      </c>
      <c r="F189" s="5">
        <v>3.61</v>
      </c>
      <c r="G189">
        <v>0.25</v>
      </c>
      <c r="H189" s="12">
        <v>0.25</v>
      </c>
      <c r="I189">
        <v>1</v>
      </c>
      <c r="J189" s="5">
        <v>1</v>
      </c>
      <c r="L189" s="5">
        <v>0.9</v>
      </c>
      <c r="M189" s="5">
        <v>0.9</v>
      </c>
      <c r="N189" s="5">
        <v>0.9</v>
      </c>
    </row>
    <row r="190" spans="1:14" hidden="1" x14ac:dyDescent="0.25">
      <c r="A190" s="11" t="s">
        <v>466</v>
      </c>
      <c r="B190" s="5" t="s">
        <v>443</v>
      </c>
      <c r="C190" s="5" t="s">
        <v>441</v>
      </c>
      <c r="D190" s="5">
        <v>0.25</v>
      </c>
      <c r="E190">
        <v>3.73</v>
      </c>
      <c r="F190" s="5">
        <v>3.73</v>
      </c>
      <c r="G190">
        <v>0.25</v>
      </c>
      <c r="H190" s="12">
        <v>0.25</v>
      </c>
      <c r="I190">
        <v>1</v>
      </c>
      <c r="J190" s="5">
        <v>1</v>
      </c>
      <c r="L190" s="5">
        <v>0.92</v>
      </c>
      <c r="M190" s="5">
        <v>0.92</v>
      </c>
      <c r="N190" s="5">
        <v>0.92</v>
      </c>
    </row>
    <row r="191" spans="1:14" hidden="1" x14ac:dyDescent="0.25">
      <c r="A191" s="11" t="s">
        <v>466</v>
      </c>
      <c r="B191" s="5" t="s">
        <v>443</v>
      </c>
      <c r="C191" s="5" t="s">
        <v>441</v>
      </c>
      <c r="D191" s="5">
        <v>0.25</v>
      </c>
      <c r="E191">
        <v>3.78</v>
      </c>
      <c r="F191" s="5">
        <v>3.78</v>
      </c>
      <c r="G191">
        <v>0.25</v>
      </c>
      <c r="H191" s="12">
        <v>0.25</v>
      </c>
      <c r="I191">
        <v>1</v>
      </c>
      <c r="J191" s="5">
        <v>1</v>
      </c>
      <c r="L191" s="5">
        <v>0.94</v>
      </c>
      <c r="M191" s="5">
        <v>0.94</v>
      </c>
      <c r="N191" s="5">
        <v>0.94</v>
      </c>
    </row>
    <row r="192" spans="1:14" hidden="1" x14ac:dyDescent="0.25">
      <c r="A192" s="11" t="s">
        <v>466</v>
      </c>
      <c r="B192" s="5" t="s">
        <v>443</v>
      </c>
      <c r="C192" s="5" t="s">
        <v>441</v>
      </c>
      <c r="D192" s="5">
        <v>0.25</v>
      </c>
      <c r="E192">
        <v>3.9</v>
      </c>
      <c r="F192" s="5">
        <v>3.9</v>
      </c>
      <c r="G192">
        <v>0.25</v>
      </c>
      <c r="H192" s="12">
        <v>0.25</v>
      </c>
      <c r="I192">
        <v>1</v>
      </c>
      <c r="J192" s="5">
        <v>1</v>
      </c>
      <c r="L192" s="5">
        <v>0.97</v>
      </c>
      <c r="M192" s="5">
        <v>0.97</v>
      </c>
      <c r="N192" s="5">
        <v>0.97</v>
      </c>
    </row>
    <row r="193" spans="1:12" hidden="1" x14ac:dyDescent="0.25">
      <c r="A193" s="11" t="s">
        <v>466</v>
      </c>
      <c r="B193" s="5" t="s">
        <v>443</v>
      </c>
      <c r="C193" s="5" t="s">
        <v>441</v>
      </c>
      <c r="D193" s="5">
        <v>0.45</v>
      </c>
      <c r="E193">
        <v>0.3</v>
      </c>
      <c r="F193" s="5">
        <v>0.3</v>
      </c>
      <c r="H193" s="12">
        <v>0.45</v>
      </c>
      <c r="J193" s="5">
        <v>1</v>
      </c>
      <c r="L193" s="5">
        <v>0.13</v>
      </c>
    </row>
    <row r="194" spans="1:12" hidden="1" x14ac:dyDescent="0.25">
      <c r="A194" s="11" t="s">
        <v>466</v>
      </c>
      <c r="B194" s="5" t="s">
        <v>443</v>
      </c>
      <c r="C194" s="5" t="s">
        <v>441</v>
      </c>
      <c r="D194" s="5">
        <v>0.45</v>
      </c>
      <c r="E194">
        <v>0.3</v>
      </c>
      <c r="F194" s="5">
        <v>0.3</v>
      </c>
      <c r="H194" s="12">
        <v>0.45</v>
      </c>
      <c r="J194" s="5">
        <v>1</v>
      </c>
      <c r="L194" s="5">
        <v>0.13</v>
      </c>
    </row>
    <row r="195" spans="1:12" hidden="1" x14ac:dyDescent="0.25">
      <c r="A195" s="11" t="s">
        <v>466</v>
      </c>
      <c r="B195" s="5" t="s">
        <v>443</v>
      </c>
      <c r="C195" s="5" t="s">
        <v>441</v>
      </c>
      <c r="D195" s="5">
        <v>0.45</v>
      </c>
      <c r="E195">
        <v>0.3</v>
      </c>
      <c r="F195" s="5">
        <v>0.3</v>
      </c>
      <c r="H195" s="12">
        <v>0.45</v>
      </c>
      <c r="J195" s="5">
        <v>1</v>
      </c>
      <c r="L195" s="5">
        <v>0.13</v>
      </c>
    </row>
    <row r="196" spans="1:12" hidden="1" x14ac:dyDescent="0.25">
      <c r="A196" s="11" t="s">
        <v>466</v>
      </c>
      <c r="B196" s="5" t="s">
        <v>443</v>
      </c>
      <c r="C196" s="5" t="s">
        <v>441</v>
      </c>
      <c r="D196" s="5">
        <v>0.45</v>
      </c>
      <c r="E196">
        <v>0.3</v>
      </c>
      <c r="F196" s="5">
        <v>0.3</v>
      </c>
      <c r="H196" s="12">
        <v>0.45</v>
      </c>
      <c r="J196" s="5">
        <v>1</v>
      </c>
      <c r="L196" s="5">
        <v>0.13</v>
      </c>
    </row>
    <row r="197" spans="1:12" hidden="1" x14ac:dyDescent="0.25">
      <c r="A197" s="11" t="s">
        <v>466</v>
      </c>
      <c r="B197" s="5" t="s">
        <v>443</v>
      </c>
      <c r="C197" s="5" t="s">
        <v>441</v>
      </c>
      <c r="D197" s="5">
        <v>0.45</v>
      </c>
      <c r="E197">
        <v>0.3</v>
      </c>
      <c r="F197" s="5">
        <v>0.3</v>
      </c>
      <c r="H197" s="12">
        <v>0.45</v>
      </c>
      <c r="J197" s="5">
        <v>1</v>
      </c>
      <c r="L197" s="5">
        <v>0.13</v>
      </c>
    </row>
    <row r="198" spans="1:12" hidden="1" x14ac:dyDescent="0.25">
      <c r="A198" s="11" t="s">
        <v>466</v>
      </c>
      <c r="B198" s="5" t="s">
        <v>443</v>
      </c>
      <c r="C198" s="5" t="s">
        <v>441</v>
      </c>
      <c r="D198" s="5">
        <v>0.45</v>
      </c>
      <c r="E198">
        <v>0.3</v>
      </c>
      <c r="F198" s="5">
        <v>0.3</v>
      </c>
      <c r="H198" s="12">
        <v>0.45</v>
      </c>
      <c r="J198" s="5">
        <v>1</v>
      </c>
      <c r="L198" s="5">
        <v>0.13</v>
      </c>
    </row>
    <row r="199" spans="1:12" hidden="1" x14ac:dyDescent="0.25">
      <c r="A199" s="11" t="s">
        <v>466</v>
      </c>
      <c r="B199" s="5" t="s">
        <v>443</v>
      </c>
      <c r="C199" s="5" t="s">
        <v>441</v>
      </c>
      <c r="D199" s="5">
        <v>0.45</v>
      </c>
      <c r="E199">
        <v>0.3</v>
      </c>
      <c r="F199" s="5">
        <v>0.3</v>
      </c>
      <c r="H199" s="12">
        <v>0.45</v>
      </c>
      <c r="J199" s="5">
        <v>1</v>
      </c>
      <c r="L199" s="5">
        <v>0.13</v>
      </c>
    </row>
    <row r="200" spans="1:12" hidden="1" x14ac:dyDescent="0.25">
      <c r="A200" s="11" t="s">
        <v>466</v>
      </c>
      <c r="B200" s="5" t="s">
        <v>443</v>
      </c>
      <c r="C200" s="5" t="s">
        <v>441</v>
      </c>
      <c r="D200" s="5">
        <v>0.45</v>
      </c>
      <c r="E200">
        <v>0.3</v>
      </c>
      <c r="F200" s="5">
        <v>0.3</v>
      </c>
      <c r="H200" s="12">
        <v>0.45</v>
      </c>
      <c r="J200" s="5">
        <v>1</v>
      </c>
      <c r="L200" s="5">
        <v>0.14000000000000001</v>
      </c>
    </row>
    <row r="201" spans="1:12" hidden="1" x14ac:dyDescent="0.25">
      <c r="A201" s="11" t="s">
        <v>466</v>
      </c>
      <c r="B201" s="5" t="s">
        <v>443</v>
      </c>
      <c r="C201" s="5" t="s">
        <v>441</v>
      </c>
      <c r="D201" s="5">
        <v>0.45</v>
      </c>
      <c r="E201">
        <v>0.3</v>
      </c>
      <c r="F201" s="5">
        <v>0.3</v>
      </c>
      <c r="H201" s="12">
        <v>0.45</v>
      </c>
      <c r="J201" s="5">
        <v>1</v>
      </c>
      <c r="L201" s="5">
        <v>0.14000000000000001</v>
      </c>
    </row>
    <row r="202" spans="1:12" hidden="1" x14ac:dyDescent="0.25">
      <c r="A202" s="11" t="s">
        <v>466</v>
      </c>
      <c r="B202" s="5" t="s">
        <v>443</v>
      </c>
      <c r="C202" s="5" t="s">
        <v>441</v>
      </c>
      <c r="D202" s="5">
        <v>0.45</v>
      </c>
      <c r="E202">
        <v>0.3</v>
      </c>
      <c r="F202" s="5">
        <v>0.3</v>
      </c>
      <c r="H202" s="12">
        <v>0.45</v>
      </c>
      <c r="J202" s="5">
        <v>1</v>
      </c>
      <c r="L202" s="5">
        <v>0.14000000000000001</v>
      </c>
    </row>
    <row r="203" spans="1:12" hidden="1" x14ac:dyDescent="0.25">
      <c r="A203" s="11" t="s">
        <v>466</v>
      </c>
      <c r="B203" s="5" t="s">
        <v>443</v>
      </c>
      <c r="C203" s="5" t="s">
        <v>441</v>
      </c>
      <c r="D203" s="5">
        <v>0.45</v>
      </c>
      <c r="E203">
        <v>0.3</v>
      </c>
      <c r="F203" s="5">
        <v>0.3</v>
      </c>
      <c r="H203" s="12">
        <v>0.45</v>
      </c>
      <c r="J203" s="5">
        <v>1</v>
      </c>
      <c r="L203" s="5">
        <v>0.14000000000000001</v>
      </c>
    </row>
    <row r="204" spans="1:12" hidden="1" x14ac:dyDescent="0.25">
      <c r="A204" s="11" t="s">
        <v>466</v>
      </c>
      <c r="B204" s="5" t="s">
        <v>443</v>
      </c>
      <c r="C204" s="5" t="s">
        <v>441</v>
      </c>
      <c r="D204" s="5">
        <v>0.45</v>
      </c>
      <c r="E204">
        <v>0.3</v>
      </c>
      <c r="F204" s="5">
        <v>0.3</v>
      </c>
      <c r="H204" s="12">
        <v>0.45</v>
      </c>
      <c r="J204" s="5">
        <v>1</v>
      </c>
      <c r="L204" s="5">
        <v>0.14000000000000001</v>
      </c>
    </row>
    <row r="205" spans="1:12" hidden="1" x14ac:dyDescent="0.25">
      <c r="A205" s="11" t="s">
        <v>466</v>
      </c>
      <c r="B205" s="5" t="s">
        <v>443</v>
      </c>
      <c r="C205" s="5" t="s">
        <v>441</v>
      </c>
      <c r="D205" s="5">
        <v>0.45</v>
      </c>
      <c r="E205">
        <v>0.3</v>
      </c>
      <c r="F205" s="5">
        <v>0.3</v>
      </c>
      <c r="H205" s="12">
        <v>0.45</v>
      </c>
      <c r="J205" s="5">
        <v>1</v>
      </c>
      <c r="L205" s="5">
        <v>0.14000000000000001</v>
      </c>
    </row>
    <row r="206" spans="1:12" hidden="1" x14ac:dyDescent="0.25">
      <c r="A206" s="11" t="s">
        <v>466</v>
      </c>
      <c r="B206" s="5" t="s">
        <v>443</v>
      </c>
      <c r="C206" s="5" t="s">
        <v>441</v>
      </c>
      <c r="D206" s="5">
        <v>0.45</v>
      </c>
      <c r="E206">
        <v>0.3</v>
      </c>
      <c r="F206" s="5">
        <v>0.3</v>
      </c>
      <c r="H206" s="12">
        <v>0.45</v>
      </c>
      <c r="J206" s="5">
        <v>1</v>
      </c>
      <c r="L206" s="5">
        <v>0.14000000000000001</v>
      </c>
    </row>
    <row r="207" spans="1:12" hidden="1" x14ac:dyDescent="0.25">
      <c r="A207" s="11" t="s">
        <v>466</v>
      </c>
      <c r="B207" s="5" t="s">
        <v>443</v>
      </c>
      <c r="C207" s="5" t="s">
        <v>441</v>
      </c>
      <c r="D207" s="5">
        <v>0.6</v>
      </c>
      <c r="E207">
        <v>0.3</v>
      </c>
      <c r="F207" s="5">
        <v>0.3</v>
      </c>
      <c r="H207" s="12">
        <v>0.6</v>
      </c>
      <c r="J207" s="5">
        <v>1</v>
      </c>
      <c r="L207" s="5">
        <v>0.18</v>
      </c>
    </row>
    <row r="208" spans="1:12" hidden="1" x14ac:dyDescent="0.25">
      <c r="A208" s="11" t="s">
        <v>466</v>
      </c>
      <c r="B208" s="5" t="s">
        <v>443</v>
      </c>
      <c r="C208" s="5" t="s">
        <v>441</v>
      </c>
      <c r="D208" s="5">
        <v>0.6</v>
      </c>
      <c r="E208">
        <v>0.3</v>
      </c>
      <c r="F208" s="5">
        <v>0.3</v>
      </c>
      <c r="H208" s="12">
        <v>0.6</v>
      </c>
      <c r="J208" s="5">
        <v>1</v>
      </c>
      <c r="L208" s="5">
        <v>0.18</v>
      </c>
    </row>
    <row r="209" spans="1:14" hidden="1" x14ac:dyDescent="0.25">
      <c r="A209" s="11" t="s">
        <v>466</v>
      </c>
      <c r="B209" s="5" t="s">
        <v>443</v>
      </c>
      <c r="C209" s="5" t="s">
        <v>441</v>
      </c>
      <c r="D209" s="5">
        <v>0.6</v>
      </c>
      <c r="E209">
        <v>0.3</v>
      </c>
      <c r="F209" s="5">
        <v>0.3</v>
      </c>
      <c r="H209" s="12">
        <v>0.6</v>
      </c>
      <c r="J209" s="5">
        <v>1</v>
      </c>
      <c r="L209" s="5">
        <v>0.18</v>
      </c>
    </row>
    <row r="210" spans="1:14" hidden="1" x14ac:dyDescent="0.25">
      <c r="A210" s="11" t="s">
        <v>466</v>
      </c>
      <c r="B210" s="5" t="s">
        <v>443</v>
      </c>
      <c r="C210" s="5" t="s">
        <v>441</v>
      </c>
      <c r="D210" s="5">
        <v>0.6</v>
      </c>
      <c r="E210">
        <v>0.3</v>
      </c>
      <c r="F210" s="5">
        <v>0.3</v>
      </c>
      <c r="H210" s="12">
        <v>0.6</v>
      </c>
      <c r="J210" s="5">
        <v>1</v>
      </c>
      <c r="L210" s="5">
        <v>0.18</v>
      </c>
    </row>
    <row r="211" spans="1:14" hidden="1" x14ac:dyDescent="0.25">
      <c r="A211" s="11" t="s">
        <v>466</v>
      </c>
      <c r="B211" s="5" t="s">
        <v>443</v>
      </c>
      <c r="C211" s="5" t="s">
        <v>441</v>
      </c>
      <c r="D211" s="5">
        <v>0.6</v>
      </c>
      <c r="E211">
        <v>0.3</v>
      </c>
      <c r="F211" s="5">
        <v>0.3</v>
      </c>
      <c r="H211" s="12">
        <v>0.6</v>
      </c>
      <c r="J211" s="5">
        <v>1</v>
      </c>
      <c r="L211" s="5">
        <v>0.18</v>
      </c>
    </row>
    <row r="212" spans="1:14" hidden="1" x14ac:dyDescent="0.25">
      <c r="A212" s="11" t="s">
        <v>466</v>
      </c>
      <c r="B212" s="5" t="s">
        <v>443</v>
      </c>
      <c r="C212" s="5" t="s">
        <v>441</v>
      </c>
      <c r="D212" s="5">
        <v>0.6</v>
      </c>
      <c r="E212">
        <v>0.3</v>
      </c>
      <c r="F212" s="5">
        <v>0.3</v>
      </c>
      <c r="H212" s="12">
        <v>0.6</v>
      </c>
      <c r="J212" s="5">
        <v>1</v>
      </c>
      <c r="L212" s="5">
        <v>0.18</v>
      </c>
    </row>
    <row r="213" spans="1:14" hidden="1" x14ac:dyDescent="0.25">
      <c r="A213" s="11" t="s">
        <v>466</v>
      </c>
      <c r="B213" s="5" t="s">
        <v>443</v>
      </c>
      <c r="C213" s="5" t="s">
        <v>441</v>
      </c>
      <c r="D213" s="5">
        <v>0.6</v>
      </c>
      <c r="E213">
        <v>0.3</v>
      </c>
      <c r="F213" s="5">
        <v>0.3</v>
      </c>
      <c r="H213" s="12">
        <v>0.6</v>
      </c>
      <c r="J213" s="5">
        <v>1</v>
      </c>
      <c r="L213" s="5">
        <v>0.18</v>
      </c>
    </row>
    <row r="214" spans="1:14" hidden="1" x14ac:dyDescent="0.25">
      <c r="A214" s="11" t="s">
        <v>466</v>
      </c>
      <c r="B214" s="5" t="s">
        <v>443</v>
      </c>
      <c r="C214" s="5" t="s">
        <v>441</v>
      </c>
      <c r="D214" s="5">
        <v>0.6</v>
      </c>
      <c r="E214">
        <v>0.3</v>
      </c>
      <c r="F214" s="5">
        <v>0.3</v>
      </c>
      <c r="H214" s="12">
        <v>0.6</v>
      </c>
      <c r="J214" s="5">
        <v>1</v>
      </c>
      <c r="L214" s="5">
        <v>0.18</v>
      </c>
    </row>
    <row r="215" spans="1:14" hidden="1" x14ac:dyDescent="0.25">
      <c r="A215" s="11" t="s">
        <v>466</v>
      </c>
      <c r="B215" s="5" t="s">
        <v>443</v>
      </c>
      <c r="C215" s="5" t="s">
        <v>441</v>
      </c>
      <c r="D215" s="5">
        <v>0.6</v>
      </c>
      <c r="E215">
        <v>0.3</v>
      </c>
      <c r="F215" s="5">
        <v>0.3</v>
      </c>
      <c r="H215" s="12">
        <v>0.6</v>
      </c>
      <c r="J215" s="5">
        <v>1</v>
      </c>
      <c r="L215" s="5">
        <v>0.18</v>
      </c>
    </row>
    <row r="216" spans="1:14" hidden="1" x14ac:dyDescent="0.25">
      <c r="A216" s="11" t="s">
        <v>466</v>
      </c>
      <c r="B216" s="5" t="s">
        <v>443</v>
      </c>
      <c r="C216" s="5" t="s">
        <v>441</v>
      </c>
      <c r="D216" s="5">
        <v>0.6</v>
      </c>
      <c r="E216">
        <v>0.3</v>
      </c>
      <c r="F216" s="5">
        <v>0.3</v>
      </c>
      <c r="H216" s="12">
        <v>0.6</v>
      </c>
      <c r="J216" s="5">
        <v>1</v>
      </c>
      <c r="L216" s="5">
        <v>0.18</v>
      </c>
    </row>
    <row r="217" spans="1:14" hidden="1" x14ac:dyDescent="0.25">
      <c r="A217" s="11" t="s">
        <v>466</v>
      </c>
      <c r="B217" s="5" t="s">
        <v>443</v>
      </c>
      <c r="C217" s="5" t="s">
        <v>441</v>
      </c>
      <c r="D217" s="5">
        <v>0.6</v>
      </c>
      <c r="E217">
        <v>0.3</v>
      </c>
      <c r="F217" s="5">
        <v>0.3</v>
      </c>
      <c r="H217" s="12">
        <v>0.6</v>
      </c>
      <c r="J217" s="5">
        <v>1</v>
      </c>
      <c r="L217" s="5">
        <v>0.18</v>
      </c>
    </row>
    <row r="218" spans="1:14" hidden="1" x14ac:dyDescent="0.25">
      <c r="A218" s="11" t="s">
        <v>466</v>
      </c>
      <c r="B218" s="5" t="s">
        <v>443</v>
      </c>
      <c r="C218" s="5" t="s">
        <v>441</v>
      </c>
      <c r="D218" s="5">
        <v>0.6</v>
      </c>
      <c r="E218">
        <v>0.3</v>
      </c>
      <c r="F218" s="5">
        <v>0.3</v>
      </c>
      <c r="H218" s="12">
        <v>0.75</v>
      </c>
      <c r="J218" s="5">
        <v>0.8</v>
      </c>
      <c r="L218" s="5">
        <v>0.18</v>
      </c>
    </row>
    <row r="219" spans="1:14" hidden="1" x14ac:dyDescent="0.25">
      <c r="A219" s="11" t="s">
        <v>466</v>
      </c>
      <c r="B219" s="5" t="s">
        <v>443</v>
      </c>
      <c r="C219" s="5" t="s">
        <v>441</v>
      </c>
      <c r="D219" s="5">
        <v>0.63</v>
      </c>
      <c r="E219">
        <v>3.95</v>
      </c>
      <c r="F219" s="5">
        <v>3.95</v>
      </c>
      <c r="G219">
        <v>0.3</v>
      </c>
      <c r="H219" s="12">
        <v>0.3</v>
      </c>
      <c r="I219">
        <v>2.1</v>
      </c>
      <c r="J219" s="5">
        <v>2.1</v>
      </c>
      <c r="L219" s="5">
        <v>2.4900000000000002</v>
      </c>
      <c r="M219" s="5">
        <v>2.4900000000000002</v>
      </c>
      <c r="N219" s="5">
        <v>2.4900000000000002</v>
      </c>
    </row>
    <row r="220" spans="1:14" hidden="1" x14ac:dyDescent="0.25">
      <c r="A220" s="11" t="s">
        <v>466</v>
      </c>
      <c r="B220" s="5" t="s">
        <v>443</v>
      </c>
      <c r="C220" s="5" t="s">
        <v>441</v>
      </c>
      <c r="D220" s="5">
        <v>0.75</v>
      </c>
      <c r="E220">
        <v>0.3</v>
      </c>
      <c r="F220" s="5">
        <v>0.3</v>
      </c>
      <c r="H220" s="12">
        <v>0.75</v>
      </c>
      <c r="J220" s="5">
        <v>1</v>
      </c>
      <c r="L220" s="5">
        <v>0.22</v>
      </c>
    </row>
    <row r="221" spans="1:14" hidden="1" x14ac:dyDescent="0.25">
      <c r="A221" s="11" t="s">
        <v>466</v>
      </c>
      <c r="B221" s="5" t="s">
        <v>443</v>
      </c>
      <c r="C221" s="5" t="s">
        <v>441</v>
      </c>
      <c r="D221" s="5">
        <v>0.75</v>
      </c>
      <c r="E221">
        <v>0.3</v>
      </c>
      <c r="F221" s="5">
        <v>0.3</v>
      </c>
      <c r="H221" s="12">
        <v>0.75</v>
      </c>
      <c r="J221" s="5">
        <v>1</v>
      </c>
      <c r="L221" s="5">
        <v>0.22</v>
      </c>
    </row>
    <row r="222" spans="1:14" hidden="1" x14ac:dyDescent="0.25">
      <c r="A222" s="11" t="s">
        <v>466</v>
      </c>
      <c r="B222" s="5" t="s">
        <v>443</v>
      </c>
      <c r="C222" s="5" t="s">
        <v>441</v>
      </c>
      <c r="D222" s="5">
        <v>0.75</v>
      </c>
      <c r="E222">
        <v>0.3</v>
      </c>
      <c r="F222" s="5">
        <v>0.3</v>
      </c>
      <c r="H222" s="12">
        <v>0.75</v>
      </c>
      <c r="J222" s="5">
        <v>1</v>
      </c>
      <c r="L222" s="5">
        <v>0.22</v>
      </c>
    </row>
    <row r="223" spans="1:14" hidden="1" x14ac:dyDescent="0.25">
      <c r="A223" s="11" t="s">
        <v>466</v>
      </c>
      <c r="B223" s="5" t="s">
        <v>443</v>
      </c>
      <c r="C223" s="5" t="s">
        <v>441</v>
      </c>
      <c r="D223" s="5">
        <v>0.75</v>
      </c>
      <c r="E223">
        <v>0.3</v>
      </c>
      <c r="F223" s="5">
        <v>0.3</v>
      </c>
      <c r="H223" s="12">
        <v>0.75</v>
      </c>
      <c r="J223" s="5">
        <v>1</v>
      </c>
      <c r="L223" s="5">
        <v>0.22</v>
      </c>
    </row>
    <row r="224" spans="1:14" hidden="1" x14ac:dyDescent="0.25">
      <c r="A224" s="11" t="s">
        <v>466</v>
      </c>
      <c r="B224" s="5" t="s">
        <v>443</v>
      </c>
      <c r="C224" s="5" t="s">
        <v>441</v>
      </c>
      <c r="D224" s="5">
        <v>0.75</v>
      </c>
      <c r="E224">
        <v>0.3</v>
      </c>
      <c r="F224" s="5">
        <v>0.3</v>
      </c>
      <c r="H224" s="12">
        <v>0.75</v>
      </c>
      <c r="J224" s="5">
        <v>1</v>
      </c>
      <c r="L224" s="5">
        <v>0.22</v>
      </c>
    </row>
    <row r="225" spans="1:12" hidden="1" x14ac:dyDescent="0.25">
      <c r="A225" s="11" t="s">
        <v>466</v>
      </c>
      <c r="B225" s="5" t="s">
        <v>443</v>
      </c>
      <c r="C225" s="5" t="s">
        <v>441</v>
      </c>
      <c r="D225" s="5">
        <v>0.75</v>
      </c>
      <c r="E225">
        <v>0.3</v>
      </c>
      <c r="F225" s="5">
        <v>0.3</v>
      </c>
      <c r="H225" s="12">
        <v>0.75</v>
      </c>
      <c r="J225" s="5">
        <v>1</v>
      </c>
      <c r="L225" s="5">
        <v>0.22</v>
      </c>
    </row>
    <row r="226" spans="1:12" hidden="1" x14ac:dyDescent="0.25">
      <c r="A226" s="11" t="s">
        <v>466</v>
      </c>
      <c r="B226" s="5" t="s">
        <v>443</v>
      </c>
      <c r="C226" s="5" t="s">
        <v>441</v>
      </c>
      <c r="D226" s="5">
        <v>0.75</v>
      </c>
      <c r="E226">
        <v>0.3</v>
      </c>
      <c r="F226" s="5">
        <v>0.3</v>
      </c>
      <c r="H226" s="12">
        <v>0.75</v>
      </c>
      <c r="J226" s="5">
        <v>1</v>
      </c>
      <c r="L226" s="5">
        <v>0.22</v>
      </c>
    </row>
    <row r="227" spans="1:12" hidden="1" x14ac:dyDescent="0.25">
      <c r="A227" s="11" t="s">
        <v>466</v>
      </c>
      <c r="B227" s="5" t="s">
        <v>443</v>
      </c>
      <c r="C227" s="5" t="s">
        <v>441</v>
      </c>
      <c r="D227" s="5">
        <v>0.75</v>
      </c>
      <c r="E227">
        <v>0.3</v>
      </c>
      <c r="F227" s="5">
        <v>0.3</v>
      </c>
      <c r="H227" s="12">
        <v>0.75</v>
      </c>
      <c r="J227" s="5">
        <v>1</v>
      </c>
      <c r="L227" s="5">
        <v>0.23</v>
      </c>
    </row>
    <row r="228" spans="1:12" hidden="1" x14ac:dyDescent="0.25">
      <c r="A228" s="11" t="s">
        <v>466</v>
      </c>
      <c r="B228" s="5" t="s">
        <v>443</v>
      </c>
      <c r="C228" s="5" t="s">
        <v>441</v>
      </c>
      <c r="D228" s="5">
        <v>0.75</v>
      </c>
      <c r="E228">
        <v>0.3</v>
      </c>
      <c r="F228" s="5">
        <v>0.3</v>
      </c>
      <c r="H228" s="12">
        <v>0.75</v>
      </c>
      <c r="J228" s="5">
        <v>1</v>
      </c>
      <c r="L228" s="5">
        <v>0.23</v>
      </c>
    </row>
    <row r="229" spans="1:12" hidden="1" x14ac:dyDescent="0.25">
      <c r="A229" s="11" t="s">
        <v>466</v>
      </c>
      <c r="B229" s="5" t="s">
        <v>443</v>
      </c>
      <c r="C229" s="5" t="s">
        <v>441</v>
      </c>
      <c r="D229" s="5">
        <v>0.75</v>
      </c>
      <c r="E229">
        <v>0.3</v>
      </c>
      <c r="F229" s="5">
        <v>0.3</v>
      </c>
      <c r="H229" s="12">
        <v>0.75</v>
      </c>
      <c r="J229" s="5">
        <v>1</v>
      </c>
      <c r="L229" s="5">
        <v>0.23</v>
      </c>
    </row>
    <row r="230" spans="1:12" hidden="1" x14ac:dyDescent="0.25">
      <c r="A230" s="11" t="s">
        <v>466</v>
      </c>
      <c r="B230" s="5" t="s">
        <v>443</v>
      </c>
      <c r="C230" s="5" t="s">
        <v>441</v>
      </c>
      <c r="D230" s="5">
        <v>0.75</v>
      </c>
      <c r="E230">
        <v>0.3</v>
      </c>
      <c r="F230" s="5">
        <v>0.3</v>
      </c>
      <c r="H230" s="12">
        <v>0.75</v>
      </c>
      <c r="J230" s="5">
        <v>1</v>
      </c>
      <c r="L230" s="5">
        <v>0.23</v>
      </c>
    </row>
    <row r="231" spans="1:12" hidden="1" x14ac:dyDescent="0.25">
      <c r="A231" s="11" t="s">
        <v>466</v>
      </c>
      <c r="B231" s="5" t="s">
        <v>443</v>
      </c>
      <c r="C231" s="5" t="s">
        <v>441</v>
      </c>
      <c r="D231" s="5">
        <v>0.75</v>
      </c>
      <c r="E231">
        <v>0.3</v>
      </c>
      <c r="F231" s="5">
        <v>0.3</v>
      </c>
      <c r="H231" s="12">
        <v>0.75</v>
      </c>
      <c r="J231" s="5">
        <v>1</v>
      </c>
      <c r="L231" s="5">
        <v>0.23</v>
      </c>
    </row>
    <row r="232" spans="1:12" hidden="1" x14ac:dyDescent="0.25">
      <c r="A232" s="11" t="s">
        <v>466</v>
      </c>
      <c r="B232" s="5" t="s">
        <v>443</v>
      </c>
      <c r="C232" s="5" t="s">
        <v>441</v>
      </c>
      <c r="D232" s="5">
        <v>0.81</v>
      </c>
      <c r="E232">
        <v>0.3</v>
      </c>
      <c r="F232" s="5">
        <v>0.3</v>
      </c>
      <c r="H232" s="12">
        <v>0.9</v>
      </c>
      <c r="J232" s="5">
        <v>0.9</v>
      </c>
      <c r="L232" s="5">
        <v>0.24</v>
      </c>
    </row>
    <row r="233" spans="1:12" hidden="1" x14ac:dyDescent="0.25">
      <c r="A233" s="11" t="s">
        <v>466</v>
      </c>
      <c r="B233" s="5" t="s">
        <v>443</v>
      </c>
      <c r="C233" s="5" t="s">
        <v>441</v>
      </c>
      <c r="D233" s="5">
        <v>0.9</v>
      </c>
      <c r="E233">
        <v>0.3</v>
      </c>
      <c r="F233" s="5">
        <v>0.3</v>
      </c>
      <c r="H233" s="12">
        <v>0.9</v>
      </c>
      <c r="J233" s="5">
        <v>1</v>
      </c>
      <c r="L233" s="5">
        <v>0.27</v>
      </c>
    </row>
    <row r="234" spans="1:12" hidden="1" x14ac:dyDescent="0.25">
      <c r="A234" s="11" t="s">
        <v>466</v>
      </c>
      <c r="B234" s="5" t="s">
        <v>443</v>
      </c>
      <c r="C234" s="5" t="s">
        <v>441</v>
      </c>
      <c r="D234" s="5">
        <v>0.9</v>
      </c>
      <c r="E234">
        <v>0.3</v>
      </c>
      <c r="F234" s="5">
        <v>0.3</v>
      </c>
      <c r="H234" s="12">
        <v>0.9</v>
      </c>
      <c r="J234" s="5">
        <v>1</v>
      </c>
      <c r="L234" s="5">
        <v>0.27</v>
      </c>
    </row>
    <row r="235" spans="1:12" hidden="1" x14ac:dyDescent="0.25">
      <c r="A235" s="11" t="s">
        <v>466</v>
      </c>
      <c r="B235" s="5" t="s">
        <v>443</v>
      </c>
      <c r="C235" s="5" t="s">
        <v>441</v>
      </c>
      <c r="D235" s="5">
        <v>0.9</v>
      </c>
      <c r="E235">
        <v>0.3</v>
      </c>
      <c r="F235" s="5">
        <v>0.3</v>
      </c>
      <c r="H235" s="12">
        <v>0.9</v>
      </c>
      <c r="J235" s="5">
        <v>1</v>
      </c>
      <c r="L235" s="5">
        <v>0.27</v>
      </c>
    </row>
    <row r="236" spans="1:12" hidden="1" x14ac:dyDescent="0.25">
      <c r="A236" s="11" t="s">
        <v>466</v>
      </c>
      <c r="B236" s="5" t="s">
        <v>443</v>
      </c>
      <c r="C236" s="5" t="s">
        <v>441</v>
      </c>
      <c r="D236" s="5">
        <v>0.9</v>
      </c>
      <c r="E236">
        <v>0.3</v>
      </c>
      <c r="F236" s="5">
        <v>0.3</v>
      </c>
      <c r="H236" s="12">
        <v>0.9</v>
      </c>
      <c r="J236" s="5">
        <v>1</v>
      </c>
      <c r="L236" s="5">
        <v>0.27</v>
      </c>
    </row>
    <row r="237" spans="1:12" hidden="1" x14ac:dyDescent="0.25">
      <c r="A237" s="11" t="s">
        <v>466</v>
      </c>
      <c r="B237" s="5" t="s">
        <v>443</v>
      </c>
      <c r="C237" s="5" t="s">
        <v>441</v>
      </c>
      <c r="D237" s="5">
        <v>0.9</v>
      </c>
      <c r="E237">
        <v>0.3</v>
      </c>
      <c r="F237" s="5">
        <v>0.3</v>
      </c>
      <c r="H237" s="12">
        <v>0.9</v>
      </c>
      <c r="J237" s="5">
        <v>1</v>
      </c>
      <c r="L237" s="5">
        <v>0.27</v>
      </c>
    </row>
    <row r="238" spans="1:12" hidden="1" x14ac:dyDescent="0.25">
      <c r="A238" s="11" t="s">
        <v>466</v>
      </c>
      <c r="B238" s="5" t="s">
        <v>443</v>
      </c>
      <c r="C238" s="5" t="s">
        <v>441</v>
      </c>
      <c r="D238" s="5">
        <v>0.9</v>
      </c>
      <c r="E238">
        <v>0.3</v>
      </c>
      <c r="F238" s="5">
        <v>0.3</v>
      </c>
      <c r="H238" s="12">
        <v>0.9</v>
      </c>
      <c r="J238" s="5">
        <v>1</v>
      </c>
      <c r="L238" s="5">
        <v>0.27</v>
      </c>
    </row>
    <row r="239" spans="1:12" hidden="1" x14ac:dyDescent="0.25">
      <c r="A239" s="11" t="s">
        <v>466</v>
      </c>
      <c r="B239" s="5" t="s">
        <v>443</v>
      </c>
      <c r="C239" s="5" t="s">
        <v>441</v>
      </c>
      <c r="D239" s="5">
        <v>0.9</v>
      </c>
      <c r="E239">
        <v>0.3</v>
      </c>
      <c r="F239" s="5">
        <v>0.3</v>
      </c>
      <c r="H239" s="12">
        <v>0.9</v>
      </c>
      <c r="J239" s="5">
        <v>1</v>
      </c>
      <c r="L239" s="5">
        <v>0.27</v>
      </c>
    </row>
    <row r="240" spans="1:12" hidden="1" x14ac:dyDescent="0.25">
      <c r="A240" s="11" t="s">
        <v>466</v>
      </c>
      <c r="B240" s="5" t="s">
        <v>443</v>
      </c>
      <c r="C240" s="5" t="s">
        <v>441</v>
      </c>
      <c r="D240" s="5">
        <v>0.9</v>
      </c>
      <c r="E240">
        <v>0.3</v>
      </c>
      <c r="F240" s="5">
        <v>0.3</v>
      </c>
      <c r="H240" s="12">
        <v>0.9</v>
      </c>
      <c r="J240" s="5">
        <v>1</v>
      </c>
      <c r="L240" s="5">
        <v>0.27</v>
      </c>
    </row>
    <row r="241" spans="1:12" hidden="1" x14ac:dyDescent="0.25">
      <c r="A241" s="11" t="s">
        <v>466</v>
      </c>
      <c r="B241" s="5" t="s">
        <v>443</v>
      </c>
      <c r="C241" s="5" t="s">
        <v>441</v>
      </c>
      <c r="D241" s="5">
        <v>0.9</v>
      </c>
      <c r="E241">
        <v>0.3</v>
      </c>
      <c r="F241" s="5">
        <v>0.3</v>
      </c>
      <c r="H241" s="12">
        <v>0.9</v>
      </c>
      <c r="J241" s="5">
        <v>1</v>
      </c>
      <c r="L241" s="5">
        <v>0.27</v>
      </c>
    </row>
    <row r="242" spans="1:12" hidden="1" x14ac:dyDescent="0.25">
      <c r="A242" s="11" t="s">
        <v>466</v>
      </c>
      <c r="B242" s="5" t="s">
        <v>443</v>
      </c>
      <c r="C242" s="5" t="s">
        <v>441</v>
      </c>
      <c r="D242" s="5">
        <v>0.9</v>
      </c>
      <c r="E242">
        <v>0.3</v>
      </c>
      <c r="F242" s="5">
        <v>0.3</v>
      </c>
      <c r="H242" s="12">
        <v>0.9</v>
      </c>
      <c r="J242" s="5">
        <v>1</v>
      </c>
      <c r="L242" s="5">
        <v>0.27</v>
      </c>
    </row>
    <row r="243" spans="1:12" hidden="1" x14ac:dyDescent="0.25">
      <c r="A243" s="11" t="s">
        <v>466</v>
      </c>
      <c r="B243" s="5" t="s">
        <v>443</v>
      </c>
      <c r="C243" s="5" t="s">
        <v>441</v>
      </c>
      <c r="D243" s="5">
        <v>0.9</v>
      </c>
      <c r="E243">
        <v>0.3</v>
      </c>
      <c r="F243" s="5">
        <v>0.3</v>
      </c>
      <c r="H243" s="12">
        <v>0.9</v>
      </c>
      <c r="J243" s="5">
        <v>1</v>
      </c>
      <c r="L243" s="5">
        <v>0.27</v>
      </c>
    </row>
    <row r="244" spans="1:12" hidden="1" x14ac:dyDescent="0.25">
      <c r="A244" s="11" t="s">
        <v>466</v>
      </c>
      <c r="B244" s="5" t="s">
        <v>443</v>
      </c>
      <c r="C244" s="5" t="s">
        <v>441</v>
      </c>
      <c r="D244" s="5">
        <v>0.9</v>
      </c>
      <c r="E244">
        <v>0.3</v>
      </c>
      <c r="F244" s="5">
        <v>0.3</v>
      </c>
      <c r="H244" s="12">
        <v>0.9</v>
      </c>
      <c r="J244" s="5">
        <v>1</v>
      </c>
      <c r="L244" s="5">
        <v>0.27</v>
      </c>
    </row>
    <row r="245" spans="1:12" hidden="1" x14ac:dyDescent="0.25">
      <c r="A245" s="11" t="s">
        <v>466</v>
      </c>
      <c r="B245" s="5" t="s">
        <v>443</v>
      </c>
      <c r="C245" s="5" t="s">
        <v>441</v>
      </c>
      <c r="D245" s="5">
        <v>0.9</v>
      </c>
      <c r="E245">
        <v>0.3</v>
      </c>
      <c r="F245" s="5">
        <v>0.3</v>
      </c>
      <c r="H245" s="12">
        <v>0.9</v>
      </c>
      <c r="J245" s="5">
        <v>1</v>
      </c>
      <c r="L245" s="5">
        <v>0.27</v>
      </c>
    </row>
    <row r="246" spans="1:12" hidden="1" x14ac:dyDescent="0.25">
      <c r="A246" s="11" t="s">
        <v>466</v>
      </c>
      <c r="B246" s="5" t="s">
        <v>443</v>
      </c>
      <c r="C246" s="5" t="s">
        <v>441</v>
      </c>
      <c r="D246" s="5">
        <v>0.9</v>
      </c>
      <c r="E246">
        <v>0.3</v>
      </c>
      <c r="F246" s="5">
        <v>0.3</v>
      </c>
      <c r="H246" s="12">
        <v>0.9</v>
      </c>
      <c r="J246" s="5">
        <v>1</v>
      </c>
      <c r="L246" s="5">
        <v>0.27</v>
      </c>
    </row>
    <row r="247" spans="1:12" hidden="1" x14ac:dyDescent="0.25">
      <c r="A247" s="11" t="s">
        <v>466</v>
      </c>
      <c r="B247" s="5" t="s">
        <v>443</v>
      </c>
      <c r="C247" s="5" t="s">
        <v>441</v>
      </c>
      <c r="D247" s="5">
        <v>0.9</v>
      </c>
      <c r="E247">
        <v>0.3</v>
      </c>
      <c r="F247" s="5">
        <v>0.3</v>
      </c>
      <c r="H247" s="12">
        <v>0.9</v>
      </c>
      <c r="J247" s="5">
        <v>1</v>
      </c>
      <c r="L247" s="5">
        <v>0.27</v>
      </c>
    </row>
    <row r="248" spans="1:12" hidden="1" x14ac:dyDescent="0.25">
      <c r="A248" s="11" t="s">
        <v>466</v>
      </c>
      <c r="B248" s="5" t="s">
        <v>443</v>
      </c>
      <c r="C248" s="5" t="s">
        <v>441</v>
      </c>
      <c r="D248" s="5">
        <v>0.9</v>
      </c>
      <c r="E248">
        <v>0.3</v>
      </c>
      <c r="F248" s="5">
        <v>0.3</v>
      </c>
      <c r="H248" s="12">
        <v>0.9</v>
      </c>
      <c r="J248" s="5">
        <v>1</v>
      </c>
      <c r="L248" s="5">
        <v>0.27</v>
      </c>
    </row>
    <row r="249" spans="1:12" hidden="1" x14ac:dyDescent="0.25">
      <c r="A249" s="11" t="s">
        <v>466</v>
      </c>
      <c r="B249" s="5" t="s">
        <v>443</v>
      </c>
      <c r="C249" s="5" t="s">
        <v>441</v>
      </c>
      <c r="D249" s="5">
        <v>0.9</v>
      </c>
      <c r="E249">
        <v>0.3</v>
      </c>
      <c r="F249" s="5">
        <v>0.3</v>
      </c>
      <c r="H249" s="12">
        <v>0.9</v>
      </c>
      <c r="J249" s="5">
        <v>1</v>
      </c>
      <c r="L249" s="5">
        <v>0.27</v>
      </c>
    </row>
    <row r="250" spans="1:12" hidden="1" x14ac:dyDescent="0.25">
      <c r="A250" s="11" t="s">
        <v>466</v>
      </c>
      <c r="B250" s="5" t="s">
        <v>443</v>
      </c>
      <c r="C250" s="5" t="s">
        <v>441</v>
      </c>
      <c r="D250" s="5">
        <v>0.9</v>
      </c>
      <c r="E250">
        <v>0.3</v>
      </c>
      <c r="F250" s="5">
        <v>0.3</v>
      </c>
      <c r="H250" s="12">
        <v>0.9</v>
      </c>
      <c r="J250" s="5">
        <v>1</v>
      </c>
      <c r="L250" s="5">
        <v>0.27</v>
      </c>
    </row>
    <row r="251" spans="1:12" hidden="1" x14ac:dyDescent="0.25">
      <c r="A251" s="11" t="s">
        <v>466</v>
      </c>
      <c r="B251" s="5" t="s">
        <v>443</v>
      </c>
      <c r="C251" s="5" t="s">
        <v>441</v>
      </c>
      <c r="D251" s="5">
        <v>0.9</v>
      </c>
      <c r="E251">
        <v>0.3</v>
      </c>
      <c r="F251" s="5">
        <v>0.3</v>
      </c>
      <c r="H251" s="12">
        <v>0.9</v>
      </c>
      <c r="J251" s="5">
        <v>1</v>
      </c>
      <c r="L251" s="5">
        <v>0.27</v>
      </c>
    </row>
    <row r="252" spans="1:12" hidden="1" x14ac:dyDescent="0.25">
      <c r="A252" s="11" t="s">
        <v>466</v>
      </c>
      <c r="B252" s="5" t="s">
        <v>443</v>
      </c>
      <c r="C252" s="5" t="s">
        <v>441</v>
      </c>
      <c r="D252" s="5">
        <v>0.9</v>
      </c>
      <c r="E252">
        <v>0.3</v>
      </c>
      <c r="F252" s="5">
        <v>0.3</v>
      </c>
      <c r="H252" s="12">
        <v>0.9</v>
      </c>
      <c r="J252" s="5">
        <v>1</v>
      </c>
      <c r="L252" s="5">
        <v>0.27</v>
      </c>
    </row>
    <row r="253" spans="1:12" hidden="1" x14ac:dyDescent="0.25">
      <c r="A253" s="11" t="s">
        <v>466</v>
      </c>
      <c r="B253" s="5" t="s">
        <v>443</v>
      </c>
      <c r="C253" s="5" t="s">
        <v>441</v>
      </c>
      <c r="D253" s="5">
        <v>0.9</v>
      </c>
      <c r="E253">
        <v>0.3</v>
      </c>
      <c r="F253" s="5">
        <v>0.3</v>
      </c>
      <c r="H253" s="12">
        <v>0.9</v>
      </c>
      <c r="J253" s="5">
        <v>1</v>
      </c>
      <c r="L253" s="5">
        <v>0.27</v>
      </c>
    </row>
    <row r="254" spans="1:12" hidden="1" x14ac:dyDescent="0.25">
      <c r="A254" s="11" t="s">
        <v>466</v>
      </c>
      <c r="B254" s="5" t="s">
        <v>443</v>
      </c>
      <c r="C254" s="5" t="s">
        <v>441</v>
      </c>
      <c r="D254" s="5">
        <v>0.9</v>
      </c>
      <c r="E254">
        <v>0.3</v>
      </c>
      <c r="F254" s="5">
        <v>0.3</v>
      </c>
      <c r="H254" s="12">
        <v>0.9</v>
      </c>
      <c r="J254" s="5">
        <v>1</v>
      </c>
      <c r="L254" s="5">
        <v>0.27</v>
      </c>
    </row>
    <row r="255" spans="1:12" hidden="1" x14ac:dyDescent="0.25">
      <c r="A255" s="11" t="s">
        <v>466</v>
      </c>
      <c r="B255" s="5" t="s">
        <v>443</v>
      </c>
      <c r="C255" s="5" t="s">
        <v>441</v>
      </c>
      <c r="D255" s="5">
        <v>0.9</v>
      </c>
      <c r="E255">
        <v>0.3</v>
      </c>
      <c r="F255" s="5">
        <v>0.3</v>
      </c>
      <c r="H255" s="12">
        <v>0.9</v>
      </c>
      <c r="J255" s="5">
        <v>1</v>
      </c>
      <c r="L255" s="5">
        <v>0.27</v>
      </c>
    </row>
    <row r="256" spans="1:12" hidden="1" x14ac:dyDescent="0.25">
      <c r="A256" s="11" t="s">
        <v>466</v>
      </c>
      <c r="B256" s="5" t="s">
        <v>443</v>
      </c>
      <c r="C256" s="5" t="s">
        <v>441</v>
      </c>
      <c r="D256" s="5">
        <v>0.9</v>
      </c>
      <c r="E256">
        <v>0.3</v>
      </c>
      <c r="F256" s="5">
        <v>0.3</v>
      </c>
      <c r="H256" s="12">
        <v>0.9</v>
      </c>
      <c r="J256" s="5">
        <v>1</v>
      </c>
      <c r="L256" s="5">
        <v>0.27</v>
      </c>
    </row>
    <row r="257" spans="1:12" hidden="1" x14ac:dyDescent="0.25">
      <c r="A257" s="11" t="s">
        <v>466</v>
      </c>
      <c r="B257" s="5" t="s">
        <v>443</v>
      </c>
      <c r="C257" s="5" t="s">
        <v>441</v>
      </c>
      <c r="D257" s="5">
        <v>0.9</v>
      </c>
      <c r="E257">
        <v>0.3</v>
      </c>
      <c r="F257" s="5">
        <v>0.3</v>
      </c>
      <c r="H257" s="12">
        <v>0.9</v>
      </c>
      <c r="J257" s="5">
        <v>1</v>
      </c>
      <c r="L257" s="5">
        <v>0.27</v>
      </c>
    </row>
    <row r="258" spans="1:12" hidden="1" x14ac:dyDescent="0.25">
      <c r="A258" s="11" t="s">
        <v>466</v>
      </c>
      <c r="B258" s="5" t="s">
        <v>443</v>
      </c>
      <c r="C258" s="5" t="s">
        <v>441</v>
      </c>
      <c r="D258" s="5">
        <v>0.9</v>
      </c>
      <c r="E258">
        <v>0.3</v>
      </c>
      <c r="F258" s="5">
        <v>0.3</v>
      </c>
      <c r="H258" s="12">
        <v>0.9</v>
      </c>
      <c r="J258" s="5">
        <v>1</v>
      </c>
      <c r="L258" s="5">
        <v>0.27</v>
      </c>
    </row>
    <row r="259" spans="1:12" hidden="1" x14ac:dyDescent="0.25">
      <c r="A259" s="11" t="s">
        <v>466</v>
      </c>
      <c r="B259" s="5" t="s">
        <v>443</v>
      </c>
      <c r="C259" s="5" t="s">
        <v>441</v>
      </c>
      <c r="D259" s="5">
        <v>0.9</v>
      </c>
      <c r="E259">
        <v>0.3</v>
      </c>
      <c r="F259" s="5">
        <v>0.3</v>
      </c>
      <c r="H259" s="12">
        <v>0.9</v>
      </c>
      <c r="J259" s="5">
        <v>1</v>
      </c>
      <c r="L259" s="5">
        <v>0.27</v>
      </c>
    </row>
    <row r="260" spans="1:12" hidden="1" x14ac:dyDescent="0.25">
      <c r="A260" s="11" t="s">
        <v>466</v>
      </c>
      <c r="B260" s="5" t="s">
        <v>443</v>
      </c>
      <c r="C260" s="5" t="s">
        <v>441</v>
      </c>
      <c r="D260" s="5">
        <v>0.9</v>
      </c>
      <c r="E260">
        <v>0.3</v>
      </c>
      <c r="F260" s="5">
        <v>0.3</v>
      </c>
      <c r="H260" s="12">
        <v>0.9</v>
      </c>
      <c r="J260" s="5">
        <v>1</v>
      </c>
      <c r="L260" s="5">
        <v>0.27</v>
      </c>
    </row>
    <row r="261" spans="1:12" hidden="1" x14ac:dyDescent="0.25">
      <c r="A261" s="11" t="s">
        <v>466</v>
      </c>
      <c r="B261" s="5" t="s">
        <v>443</v>
      </c>
      <c r="C261" s="5" t="s">
        <v>441</v>
      </c>
      <c r="D261" s="5">
        <v>0.9</v>
      </c>
      <c r="E261">
        <v>0.3</v>
      </c>
      <c r="F261" s="5">
        <v>0.3</v>
      </c>
      <c r="H261" s="12">
        <v>0.9</v>
      </c>
      <c r="J261" s="5">
        <v>1</v>
      </c>
      <c r="L261" s="5">
        <v>0.27</v>
      </c>
    </row>
    <row r="262" spans="1:12" hidden="1" x14ac:dyDescent="0.25">
      <c r="A262" s="11" t="s">
        <v>466</v>
      </c>
      <c r="B262" s="5" t="s">
        <v>443</v>
      </c>
      <c r="C262" s="5" t="s">
        <v>441</v>
      </c>
      <c r="D262" s="5">
        <v>0.9</v>
      </c>
      <c r="E262">
        <v>0.3</v>
      </c>
      <c r="F262" s="5">
        <v>0.3</v>
      </c>
      <c r="H262" s="12">
        <v>0.9</v>
      </c>
      <c r="J262" s="5">
        <v>1</v>
      </c>
      <c r="L262" s="5">
        <v>0.27</v>
      </c>
    </row>
    <row r="263" spans="1:12" hidden="1" x14ac:dyDescent="0.25">
      <c r="A263" s="11" t="s">
        <v>466</v>
      </c>
      <c r="B263" s="5" t="s">
        <v>443</v>
      </c>
      <c r="C263" s="5" t="s">
        <v>441</v>
      </c>
      <c r="D263" s="5">
        <v>0.9</v>
      </c>
      <c r="E263">
        <v>0.3</v>
      </c>
      <c r="F263" s="5">
        <v>0.3</v>
      </c>
      <c r="H263" s="12">
        <v>0.9</v>
      </c>
      <c r="J263" s="5">
        <v>1</v>
      </c>
      <c r="L263" s="5">
        <v>0.27</v>
      </c>
    </row>
    <row r="264" spans="1:12" hidden="1" x14ac:dyDescent="0.25">
      <c r="A264" s="11" t="s">
        <v>466</v>
      </c>
      <c r="B264" s="5" t="s">
        <v>443</v>
      </c>
      <c r="C264" s="5" t="s">
        <v>441</v>
      </c>
      <c r="D264" s="5">
        <v>0.9</v>
      </c>
      <c r="E264">
        <v>0.3</v>
      </c>
      <c r="F264" s="5">
        <v>0.3</v>
      </c>
      <c r="H264" s="12">
        <v>0.9</v>
      </c>
      <c r="J264" s="5">
        <v>1</v>
      </c>
      <c r="L264" s="5">
        <v>0.27</v>
      </c>
    </row>
    <row r="265" spans="1:12" hidden="1" x14ac:dyDescent="0.25">
      <c r="A265" s="11" t="s">
        <v>466</v>
      </c>
      <c r="B265" s="5" t="s">
        <v>443</v>
      </c>
      <c r="C265" s="5" t="s">
        <v>441</v>
      </c>
      <c r="D265" s="5">
        <v>0.9</v>
      </c>
      <c r="E265">
        <v>0.3</v>
      </c>
      <c r="F265" s="5">
        <v>0.3</v>
      </c>
      <c r="H265" s="12">
        <v>0.9</v>
      </c>
      <c r="J265" s="5">
        <v>1</v>
      </c>
      <c r="L265" s="5">
        <v>0.27</v>
      </c>
    </row>
    <row r="266" spans="1:12" hidden="1" x14ac:dyDescent="0.25">
      <c r="A266" s="11" t="s">
        <v>466</v>
      </c>
      <c r="B266" s="5" t="s">
        <v>443</v>
      </c>
      <c r="C266" s="5" t="s">
        <v>441</v>
      </c>
      <c r="D266" s="5">
        <v>1.05</v>
      </c>
      <c r="E266">
        <v>0.3</v>
      </c>
      <c r="F266" s="5">
        <v>0.3</v>
      </c>
      <c r="H266" s="12">
        <v>1</v>
      </c>
      <c r="J266" s="5">
        <v>1.05</v>
      </c>
      <c r="L266" s="5">
        <v>0.31</v>
      </c>
    </row>
    <row r="267" spans="1:12" hidden="1" x14ac:dyDescent="0.25">
      <c r="A267" s="11" t="s">
        <v>466</v>
      </c>
      <c r="B267" s="5" t="s">
        <v>443</v>
      </c>
      <c r="C267" s="5" t="s">
        <v>441</v>
      </c>
      <c r="D267" s="5">
        <v>1.05</v>
      </c>
      <c r="E267">
        <v>0.3</v>
      </c>
      <c r="F267" s="5">
        <v>0.3</v>
      </c>
      <c r="H267" s="12">
        <v>1</v>
      </c>
      <c r="J267" s="5">
        <v>1.05</v>
      </c>
      <c r="L267" s="5">
        <v>0.31</v>
      </c>
    </row>
    <row r="268" spans="1:12" hidden="1" x14ac:dyDescent="0.25">
      <c r="A268" s="11" t="s">
        <v>466</v>
      </c>
      <c r="B268" s="5" t="s">
        <v>443</v>
      </c>
      <c r="C268" s="5" t="s">
        <v>441</v>
      </c>
      <c r="D268" s="5">
        <v>1.05</v>
      </c>
      <c r="E268">
        <v>0.3</v>
      </c>
      <c r="F268" s="5">
        <v>0.3</v>
      </c>
      <c r="H268" s="12">
        <v>1</v>
      </c>
      <c r="J268" s="5">
        <v>1.05</v>
      </c>
      <c r="L268" s="5">
        <v>0.31</v>
      </c>
    </row>
    <row r="269" spans="1:12" hidden="1" x14ac:dyDescent="0.25">
      <c r="A269" s="11" t="s">
        <v>466</v>
      </c>
      <c r="B269" s="5" t="s">
        <v>443</v>
      </c>
      <c r="C269" s="5" t="s">
        <v>441</v>
      </c>
      <c r="D269" s="5">
        <v>1.05</v>
      </c>
      <c r="E269">
        <v>0.3</v>
      </c>
      <c r="F269" s="5">
        <v>0.3</v>
      </c>
      <c r="H269" s="12">
        <v>1</v>
      </c>
      <c r="J269" s="5">
        <v>1.05</v>
      </c>
      <c r="L269" s="5">
        <v>0.31</v>
      </c>
    </row>
    <row r="270" spans="1:12" hidden="1" x14ac:dyDescent="0.25">
      <c r="A270" s="11" t="s">
        <v>466</v>
      </c>
      <c r="B270" s="5" t="s">
        <v>443</v>
      </c>
      <c r="C270" s="5" t="s">
        <v>441</v>
      </c>
      <c r="D270" s="5">
        <v>1.05</v>
      </c>
      <c r="E270">
        <v>0.3</v>
      </c>
      <c r="F270" s="5">
        <v>0.3</v>
      </c>
      <c r="H270" s="12">
        <v>1</v>
      </c>
      <c r="J270" s="5">
        <v>1.05</v>
      </c>
      <c r="L270" s="5">
        <v>0.31</v>
      </c>
    </row>
    <row r="271" spans="1:12" hidden="1" x14ac:dyDescent="0.25">
      <c r="A271" s="11" t="s">
        <v>466</v>
      </c>
      <c r="B271" s="5" t="s">
        <v>443</v>
      </c>
      <c r="C271" s="5" t="s">
        <v>441</v>
      </c>
      <c r="D271" s="5">
        <v>1.05</v>
      </c>
      <c r="E271">
        <v>0.3</v>
      </c>
      <c r="F271" s="5">
        <v>0.3</v>
      </c>
      <c r="H271" s="12">
        <v>1</v>
      </c>
      <c r="J271" s="5">
        <v>1.05</v>
      </c>
      <c r="L271" s="5">
        <v>0.31</v>
      </c>
    </row>
    <row r="272" spans="1:12" hidden="1" x14ac:dyDescent="0.25">
      <c r="A272" s="11" t="s">
        <v>466</v>
      </c>
      <c r="B272" s="5" t="s">
        <v>443</v>
      </c>
      <c r="C272" s="5" t="s">
        <v>441</v>
      </c>
      <c r="D272" s="5">
        <v>1.05</v>
      </c>
      <c r="E272">
        <v>0.3</v>
      </c>
      <c r="F272" s="5">
        <v>0.3</v>
      </c>
      <c r="H272" s="12">
        <v>1</v>
      </c>
      <c r="J272" s="5">
        <v>1.05</v>
      </c>
      <c r="L272" s="5">
        <v>0.31</v>
      </c>
    </row>
    <row r="273" spans="1:12" hidden="1" x14ac:dyDescent="0.25">
      <c r="A273" s="11" t="s">
        <v>466</v>
      </c>
      <c r="B273" s="5" t="s">
        <v>443</v>
      </c>
      <c r="C273" s="5" t="s">
        <v>441</v>
      </c>
      <c r="D273" s="5">
        <v>1.05</v>
      </c>
      <c r="E273">
        <v>0.3</v>
      </c>
      <c r="F273" s="5">
        <v>0.3</v>
      </c>
      <c r="H273" s="12">
        <v>1</v>
      </c>
      <c r="J273" s="5">
        <v>1.05</v>
      </c>
      <c r="L273" s="5">
        <v>0.31</v>
      </c>
    </row>
    <row r="274" spans="1:12" hidden="1" x14ac:dyDescent="0.25">
      <c r="A274" s="11" t="s">
        <v>466</v>
      </c>
      <c r="B274" s="5" t="s">
        <v>443</v>
      </c>
      <c r="C274" s="5" t="s">
        <v>441</v>
      </c>
      <c r="D274" s="5">
        <v>1.05</v>
      </c>
      <c r="E274">
        <v>0.3</v>
      </c>
      <c r="F274" s="5">
        <v>0.3</v>
      </c>
      <c r="H274" s="12">
        <v>1</v>
      </c>
      <c r="J274" s="5">
        <v>1.05</v>
      </c>
      <c r="L274" s="5">
        <v>0.32</v>
      </c>
    </row>
    <row r="275" spans="1:12" hidden="1" x14ac:dyDescent="0.25">
      <c r="A275" s="11" t="s">
        <v>466</v>
      </c>
      <c r="B275" s="5" t="s">
        <v>443</v>
      </c>
      <c r="C275" s="5" t="s">
        <v>441</v>
      </c>
      <c r="D275" s="5">
        <v>1.05</v>
      </c>
      <c r="E275">
        <v>0.3</v>
      </c>
      <c r="F275" s="5">
        <v>0.3</v>
      </c>
      <c r="H275" s="12">
        <v>1</v>
      </c>
      <c r="J275" s="5">
        <v>1.05</v>
      </c>
      <c r="L275" s="5">
        <v>0.32</v>
      </c>
    </row>
    <row r="276" spans="1:12" hidden="1" x14ac:dyDescent="0.25">
      <c r="A276" s="11" t="s">
        <v>466</v>
      </c>
      <c r="B276" s="5" t="s">
        <v>443</v>
      </c>
      <c r="C276" s="5" t="s">
        <v>441</v>
      </c>
      <c r="D276" s="5">
        <v>1.05</v>
      </c>
      <c r="E276">
        <v>0.3</v>
      </c>
      <c r="F276" s="5">
        <v>0.3</v>
      </c>
      <c r="H276" s="12">
        <v>1</v>
      </c>
      <c r="J276" s="5">
        <v>1.05</v>
      </c>
      <c r="L276" s="5">
        <v>0.32</v>
      </c>
    </row>
    <row r="277" spans="1:12" hidden="1" x14ac:dyDescent="0.25">
      <c r="A277" s="11" t="s">
        <v>466</v>
      </c>
      <c r="B277" s="5" t="s">
        <v>443</v>
      </c>
      <c r="C277" s="5" t="s">
        <v>441</v>
      </c>
      <c r="D277" s="5">
        <v>1.05</v>
      </c>
      <c r="E277">
        <v>0.3</v>
      </c>
      <c r="F277" s="5">
        <v>0.3</v>
      </c>
      <c r="H277" s="12">
        <v>1</v>
      </c>
      <c r="J277" s="5">
        <v>1.05</v>
      </c>
      <c r="L277" s="5">
        <v>0.32</v>
      </c>
    </row>
    <row r="278" spans="1:12" hidden="1" x14ac:dyDescent="0.25">
      <c r="A278" s="11" t="s">
        <v>466</v>
      </c>
      <c r="B278" s="5" t="s">
        <v>443</v>
      </c>
      <c r="C278" s="5" t="s">
        <v>441</v>
      </c>
      <c r="D278" s="5">
        <v>1.05</v>
      </c>
      <c r="E278">
        <v>0.3</v>
      </c>
      <c r="F278" s="5">
        <v>0.3</v>
      </c>
      <c r="H278" s="12">
        <v>1</v>
      </c>
      <c r="J278" s="5">
        <v>1.05</v>
      </c>
      <c r="L278" s="5">
        <v>0.32</v>
      </c>
    </row>
    <row r="279" spans="1:12" hidden="1" x14ac:dyDescent="0.25">
      <c r="A279" s="11" t="s">
        <v>466</v>
      </c>
      <c r="B279" s="5" t="s">
        <v>443</v>
      </c>
      <c r="C279" s="5" t="s">
        <v>441</v>
      </c>
      <c r="D279" s="5">
        <v>1.05</v>
      </c>
      <c r="E279">
        <v>0.3</v>
      </c>
      <c r="F279" s="5">
        <v>0.3</v>
      </c>
      <c r="H279" s="12">
        <v>1</v>
      </c>
      <c r="J279" s="5">
        <v>1.05</v>
      </c>
      <c r="L279" s="5">
        <v>0.32</v>
      </c>
    </row>
    <row r="280" spans="1:12" hidden="1" x14ac:dyDescent="0.25">
      <c r="A280" s="11" t="s">
        <v>466</v>
      </c>
      <c r="B280" s="5" t="s">
        <v>443</v>
      </c>
      <c r="C280" s="5" t="s">
        <v>441</v>
      </c>
      <c r="D280" s="5">
        <v>1.05</v>
      </c>
      <c r="E280">
        <v>0.3</v>
      </c>
      <c r="F280" s="5">
        <v>0.3</v>
      </c>
      <c r="H280" s="12">
        <v>1</v>
      </c>
      <c r="J280" s="5">
        <v>1.05</v>
      </c>
      <c r="L280" s="5">
        <v>0.32</v>
      </c>
    </row>
    <row r="281" spans="1:12" hidden="1" x14ac:dyDescent="0.25">
      <c r="A281" s="11" t="s">
        <v>466</v>
      </c>
      <c r="B281" s="5" t="s">
        <v>443</v>
      </c>
      <c r="C281" s="5" t="s">
        <v>441</v>
      </c>
      <c r="D281" s="5">
        <v>1.05</v>
      </c>
      <c r="E281">
        <v>0.3</v>
      </c>
      <c r="F281" s="5">
        <v>0.3</v>
      </c>
      <c r="H281" s="12">
        <v>1</v>
      </c>
      <c r="J281" s="5">
        <v>1.05</v>
      </c>
      <c r="L281" s="5">
        <v>0.32</v>
      </c>
    </row>
    <row r="282" spans="1:12" hidden="1" x14ac:dyDescent="0.25">
      <c r="A282" s="11" t="s">
        <v>466</v>
      </c>
      <c r="B282" s="5" t="s">
        <v>443</v>
      </c>
      <c r="C282" s="5" t="s">
        <v>441</v>
      </c>
      <c r="D282" s="5">
        <v>1.05</v>
      </c>
      <c r="E282">
        <v>0.3</v>
      </c>
      <c r="F282" s="5">
        <v>0.3</v>
      </c>
      <c r="H282" s="12">
        <v>1</v>
      </c>
      <c r="J282" s="5">
        <v>1.05</v>
      </c>
      <c r="L282" s="5">
        <v>0.32</v>
      </c>
    </row>
    <row r="283" spans="1:12" hidden="1" x14ac:dyDescent="0.25">
      <c r="A283" s="11" t="s">
        <v>466</v>
      </c>
      <c r="B283" s="5" t="s">
        <v>443</v>
      </c>
      <c r="C283" s="5" t="s">
        <v>441</v>
      </c>
      <c r="D283" s="5">
        <v>1.05</v>
      </c>
      <c r="E283">
        <v>0.3</v>
      </c>
      <c r="F283" s="5">
        <v>0.3</v>
      </c>
      <c r="H283" s="12">
        <v>1</v>
      </c>
      <c r="J283" s="5">
        <v>1.05</v>
      </c>
      <c r="L283" s="5">
        <v>0.32</v>
      </c>
    </row>
    <row r="284" spans="1:12" hidden="1" x14ac:dyDescent="0.25">
      <c r="A284" s="11" t="s">
        <v>466</v>
      </c>
      <c r="B284" s="5" t="s">
        <v>443</v>
      </c>
      <c r="C284" s="5" t="s">
        <v>441</v>
      </c>
      <c r="D284" s="5">
        <v>1.05</v>
      </c>
      <c r="E284">
        <v>0.3</v>
      </c>
      <c r="F284" s="5">
        <v>0.3</v>
      </c>
      <c r="H284" s="12">
        <v>1</v>
      </c>
      <c r="J284" s="5">
        <v>1.05</v>
      </c>
      <c r="L284" s="5">
        <v>0.32</v>
      </c>
    </row>
    <row r="285" spans="1:12" hidden="1" x14ac:dyDescent="0.25">
      <c r="A285" s="11" t="s">
        <v>466</v>
      </c>
      <c r="B285" s="5" t="s">
        <v>443</v>
      </c>
      <c r="C285" s="5" t="s">
        <v>441</v>
      </c>
      <c r="D285" s="5">
        <v>1.1499999999999999</v>
      </c>
      <c r="E285">
        <v>0.3</v>
      </c>
      <c r="F285" s="5">
        <v>0.3</v>
      </c>
      <c r="H285" s="12">
        <v>1</v>
      </c>
      <c r="J285" s="5">
        <v>1.1499999999999999</v>
      </c>
      <c r="L285" s="5">
        <v>0.34</v>
      </c>
    </row>
    <row r="286" spans="1:12" hidden="1" x14ac:dyDescent="0.25">
      <c r="A286" s="11" t="s">
        <v>466</v>
      </c>
      <c r="B286" s="5" t="s">
        <v>443</v>
      </c>
      <c r="C286" s="5" t="s">
        <v>441</v>
      </c>
      <c r="D286" s="5">
        <v>1.1499999999999999</v>
      </c>
      <c r="E286">
        <v>0.3</v>
      </c>
      <c r="F286" s="5">
        <v>0.3</v>
      </c>
      <c r="H286" s="12">
        <v>1</v>
      </c>
      <c r="J286" s="5">
        <v>1.1499999999999999</v>
      </c>
      <c r="L286" s="5">
        <v>0.34</v>
      </c>
    </row>
    <row r="287" spans="1:12" hidden="1" x14ac:dyDescent="0.25">
      <c r="A287" s="11" t="s">
        <v>466</v>
      </c>
      <c r="B287" s="5" t="s">
        <v>443</v>
      </c>
      <c r="C287" s="5" t="s">
        <v>441</v>
      </c>
      <c r="D287" s="5">
        <v>1.1499999999999999</v>
      </c>
      <c r="E287">
        <v>0.3</v>
      </c>
      <c r="F287" s="5">
        <v>0.3</v>
      </c>
      <c r="H287" s="12">
        <v>1</v>
      </c>
      <c r="J287" s="5">
        <v>1.1499999999999999</v>
      </c>
      <c r="L287" s="5">
        <v>0.35</v>
      </c>
    </row>
    <row r="288" spans="1:12" hidden="1" x14ac:dyDescent="0.25">
      <c r="A288" s="11" t="s">
        <v>466</v>
      </c>
      <c r="B288" s="5" t="s">
        <v>443</v>
      </c>
      <c r="C288" s="5" t="s">
        <v>441</v>
      </c>
      <c r="D288" s="5">
        <v>1.1499999999999999</v>
      </c>
      <c r="E288">
        <v>0.3</v>
      </c>
      <c r="F288" s="5">
        <v>0.3</v>
      </c>
      <c r="H288" s="12">
        <v>1</v>
      </c>
      <c r="J288" s="5">
        <v>1.1499999999999999</v>
      </c>
      <c r="L288" s="5">
        <v>0.35</v>
      </c>
    </row>
    <row r="289" spans="1:12" hidden="1" x14ac:dyDescent="0.25">
      <c r="A289" s="11" t="s">
        <v>466</v>
      </c>
      <c r="B289" s="5" t="s">
        <v>443</v>
      </c>
      <c r="C289" s="5" t="s">
        <v>441</v>
      </c>
      <c r="D289" s="5">
        <v>1.1499999999999999</v>
      </c>
      <c r="E289">
        <v>0.3</v>
      </c>
      <c r="F289" s="5">
        <v>0.3</v>
      </c>
      <c r="H289" s="12">
        <v>1</v>
      </c>
      <c r="J289" s="5">
        <v>1.1499999999999999</v>
      </c>
      <c r="L289" s="5">
        <v>0.35</v>
      </c>
    </row>
    <row r="290" spans="1:12" hidden="1" x14ac:dyDescent="0.25">
      <c r="A290" s="11" t="s">
        <v>466</v>
      </c>
      <c r="B290" s="5" t="s">
        <v>443</v>
      </c>
      <c r="C290" s="5" t="s">
        <v>441</v>
      </c>
      <c r="D290" s="5">
        <v>1.1499999999999999</v>
      </c>
      <c r="E290">
        <v>0.3</v>
      </c>
      <c r="F290" s="5">
        <v>0.3</v>
      </c>
      <c r="H290" s="12">
        <v>1</v>
      </c>
      <c r="J290" s="5">
        <v>1.1499999999999999</v>
      </c>
      <c r="L290" s="5">
        <v>0.35</v>
      </c>
    </row>
    <row r="291" spans="1:12" hidden="1" x14ac:dyDescent="0.25">
      <c r="A291" s="11" t="s">
        <v>466</v>
      </c>
      <c r="B291" s="5" t="s">
        <v>443</v>
      </c>
      <c r="C291" s="5" t="s">
        <v>441</v>
      </c>
      <c r="D291" s="5">
        <v>1.3</v>
      </c>
      <c r="E291">
        <v>0.3</v>
      </c>
      <c r="F291" s="5">
        <v>0.3</v>
      </c>
      <c r="H291" s="12">
        <v>1</v>
      </c>
      <c r="J291" s="5">
        <v>1.3</v>
      </c>
      <c r="L291" s="5">
        <v>0.39</v>
      </c>
    </row>
    <row r="292" spans="1:12" hidden="1" x14ac:dyDescent="0.25">
      <c r="A292" s="11" t="s">
        <v>466</v>
      </c>
      <c r="B292" s="5" t="s">
        <v>443</v>
      </c>
      <c r="C292" s="5" t="s">
        <v>441</v>
      </c>
      <c r="D292" s="5">
        <v>1.3</v>
      </c>
      <c r="E292">
        <v>0.3</v>
      </c>
      <c r="F292" s="5">
        <v>0.3</v>
      </c>
      <c r="H292" s="12">
        <v>1</v>
      </c>
      <c r="J292" s="5">
        <v>1.3</v>
      </c>
      <c r="L292" s="5">
        <v>0.39</v>
      </c>
    </row>
    <row r="293" spans="1:12" hidden="1" x14ac:dyDescent="0.25">
      <c r="A293" s="11" t="s">
        <v>466</v>
      </c>
      <c r="B293" s="5" t="s">
        <v>443</v>
      </c>
      <c r="C293" s="5" t="s">
        <v>441</v>
      </c>
      <c r="D293" s="5">
        <v>1.3</v>
      </c>
      <c r="E293">
        <v>0.3</v>
      </c>
      <c r="F293" s="5">
        <v>0.3</v>
      </c>
      <c r="H293" s="12">
        <v>1</v>
      </c>
      <c r="J293" s="5">
        <v>1.3</v>
      </c>
      <c r="L293" s="5">
        <v>0.39</v>
      </c>
    </row>
    <row r="294" spans="1:12" hidden="1" x14ac:dyDescent="0.25">
      <c r="A294" s="11" t="s">
        <v>466</v>
      </c>
      <c r="B294" s="5" t="s">
        <v>443</v>
      </c>
      <c r="C294" s="5" t="s">
        <v>441</v>
      </c>
      <c r="D294" s="5">
        <v>1.3</v>
      </c>
      <c r="E294">
        <v>0.3</v>
      </c>
      <c r="F294" s="5">
        <v>0.3</v>
      </c>
      <c r="H294" s="12">
        <v>1</v>
      </c>
      <c r="J294" s="5">
        <v>1.3</v>
      </c>
      <c r="L294" s="5">
        <v>0.39</v>
      </c>
    </row>
    <row r="295" spans="1:12" hidden="1" x14ac:dyDescent="0.25">
      <c r="A295" s="11" t="s">
        <v>466</v>
      </c>
      <c r="B295" s="5" t="s">
        <v>443</v>
      </c>
      <c r="C295" s="5" t="s">
        <v>441</v>
      </c>
      <c r="D295" s="5">
        <v>1.3</v>
      </c>
      <c r="E295">
        <v>0.3</v>
      </c>
      <c r="F295" s="5">
        <v>0.3</v>
      </c>
      <c r="H295" s="12">
        <v>1</v>
      </c>
      <c r="J295" s="5">
        <v>1.3</v>
      </c>
      <c r="L295" s="5">
        <v>0.39</v>
      </c>
    </row>
    <row r="296" spans="1:12" hidden="1" x14ac:dyDescent="0.25">
      <c r="A296" s="11" t="s">
        <v>466</v>
      </c>
      <c r="B296" s="5" t="s">
        <v>443</v>
      </c>
      <c r="C296" s="5" t="s">
        <v>441</v>
      </c>
      <c r="D296" s="5">
        <v>1.3</v>
      </c>
      <c r="E296">
        <v>0.3</v>
      </c>
      <c r="F296" s="5">
        <v>0.3</v>
      </c>
      <c r="H296" s="12">
        <v>1</v>
      </c>
      <c r="J296" s="5">
        <v>1.3</v>
      </c>
      <c r="L296" s="5">
        <v>0.39</v>
      </c>
    </row>
    <row r="297" spans="1:12" hidden="1" x14ac:dyDescent="0.25">
      <c r="A297" s="11" t="s">
        <v>466</v>
      </c>
      <c r="B297" s="5" t="s">
        <v>443</v>
      </c>
      <c r="C297" s="5" t="s">
        <v>441</v>
      </c>
      <c r="D297" s="5">
        <v>1.3</v>
      </c>
      <c r="E297">
        <v>0.3</v>
      </c>
      <c r="F297" s="5">
        <v>0.3</v>
      </c>
      <c r="H297" s="12">
        <v>1</v>
      </c>
      <c r="J297" s="5">
        <v>1.3</v>
      </c>
      <c r="L297" s="5">
        <v>0.39</v>
      </c>
    </row>
    <row r="298" spans="1:12" hidden="1" x14ac:dyDescent="0.25">
      <c r="A298" s="11" t="s">
        <v>466</v>
      </c>
      <c r="B298" s="5" t="s">
        <v>443</v>
      </c>
      <c r="C298" s="5" t="s">
        <v>441</v>
      </c>
      <c r="D298" s="5">
        <v>1.3</v>
      </c>
      <c r="E298">
        <v>0.3</v>
      </c>
      <c r="F298" s="5">
        <v>0.3</v>
      </c>
      <c r="H298" s="12">
        <v>1</v>
      </c>
      <c r="J298" s="5">
        <v>1.3</v>
      </c>
      <c r="L298" s="5">
        <v>0.39</v>
      </c>
    </row>
    <row r="299" spans="1:12" hidden="1" x14ac:dyDescent="0.25">
      <c r="A299" s="11" t="s">
        <v>466</v>
      </c>
      <c r="B299" s="5" t="s">
        <v>443</v>
      </c>
      <c r="C299" s="5" t="s">
        <v>441</v>
      </c>
      <c r="D299" s="5">
        <v>1.5</v>
      </c>
      <c r="E299">
        <v>0.3</v>
      </c>
      <c r="F299" s="5">
        <v>0.3</v>
      </c>
      <c r="H299" s="12">
        <v>1</v>
      </c>
      <c r="J299" s="5">
        <v>1.5</v>
      </c>
      <c r="L299" s="5">
        <v>0.45</v>
      </c>
    </row>
    <row r="300" spans="1:12" hidden="1" x14ac:dyDescent="0.25">
      <c r="A300" s="11" t="s">
        <v>466</v>
      </c>
      <c r="B300" s="5" t="s">
        <v>443</v>
      </c>
      <c r="C300" s="5" t="s">
        <v>441</v>
      </c>
      <c r="D300" s="5">
        <v>1.5</v>
      </c>
      <c r="E300">
        <v>0.3</v>
      </c>
      <c r="F300" s="5">
        <v>0.3</v>
      </c>
      <c r="H300" s="12">
        <v>1</v>
      </c>
      <c r="J300" s="5">
        <v>1.5</v>
      </c>
      <c r="L300" s="5">
        <v>0.45</v>
      </c>
    </row>
    <row r="301" spans="1:12" hidden="1" x14ac:dyDescent="0.25">
      <c r="A301" s="11" t="s">
        <v>466</v>
      </c>
      <c r="B301" s="5" t="s">
        <v>443</v>
      </c>
      <c r="C301" s="5" t="s">
        <v>441</v>
      </c>
      <c r="D301" s="5">
        <v>1.6</v>
      </c>
      <c r="E301">
        <v>0.3</v>
      </c>
      <c r="F301" s="5">
        <v>0.3</v>
      </c>
      <c r="H301" s="12">
        <v>1</v>
      </c>
      <c r="J301" s="5">
        <v>1.6</v>
      </c>
      <c r="L301" s="5">
        <v>0.48</v>
      </c>
    </row>
    <row r="302" spans="1:12" hidden="1" x14ac:dyDescent="0.25">
      <c r="A302" s="11" t="s">
        <v>466</v>
      </c>
      <c r="B302" s="5" t="s">
        <v>443</v>
      </c>
      <c r="C302" s="5" t="s">
        <v>441</v>
      </c>
      <c r="D302" s="5">
        <v>1.6</v>
      </c>
      <c r="E302">
        <v>0.3</v>
      </c>
      <c r="F302" s="5">
        <v>0.3</v>
      </c>
      <c r="H302" s="12">
        <v>1</v>
      </c>
      <c r="J302" s="5">
        <v>1.6</v>
      </c>
      <c r="L302" s="5">
        <v>0.48</v>
      </c>
    </row>
    <row r="303" spans="1:12" hidden="1" x14ac:dyDescent="0.25">
      <c r="A303" s="11" t="s">
        <v>466</v>
      </c>
      <c r="B303" s="5" t="s">
        <v>443</v>
      </c>
      <c r="C303" s="5" t="s">
        <v>441</v>
      </c>
      <c r="D303" s="5">
        <v>1.6</v>
      </c>
      <c r="E303">
        <v>0.3</v>
      </c>
      <c r="F303" s="5">
        <v>0.3</v>
      </c>
      <c r="H303" s="12">
        <v>1</v>
      </c>
      <c r="J303" s="5">
        <v>1.6</v>
      </c>
      <c r="L303" s="5">
        <v>0.48</v>
      </c>
    </row>
    <row r="304" spans="1:12" hidden="1" x14ac:dyDescent="0.25">
      <c r="A304" s="11" t="s">
        <v>466</v>
      </c>
      <c r="B304" s="5" t="s">
        <v>443</v>
      </c>
      <c r="C304" s="5" t="s">
        <v>441</v>
      </c>
      <c r="D304" s="5">
        <v>1.6</v>
      </c>
      <c r="E304">
        <v>0.3</v>
      </c>
      <c r="F304" s="5">
        <v>0.3</v>
      </c>
      <c r="H304" s="12">
        <v>1</v>
      </c>
      <c r="J304" s="5">
        <v>1.6</v>
      </c>
      <c r="L304" s="5">
        <v>0.48</v>
      </c>
    </row>
    <row r="305" spans="1:17" hidden="1" x14ac:dyDescent="0.25">
      <c r="A305" s="11" t="s">
        <v>466</v>
      </c>
      <c r="B305" s="5" t="s">
        <v>443</v>
      </c>
      <c r="C305" s="5" t="s">
        <v>441</v>
      </c>
      <c r="D305" s="5">
        <v>1.75</v>
      </c>
      <c r="E305">
        <v>0.3</v>
      </c>
      <c r="F305" s="5">
        <v>0.3</v>
      </c>
      <c r="H305" s="12">
        <v>1</v>
      </c>
      <c r="J305" s="5">
        <v>1.75</v>
      </c>
      <c r="L305" s="5">
        <v>0.52</v>
      </c>
    </row>
    <row r="306" spans="1:17" hidden="1" x14ac:dyDescent="0.25">
      <c r="A306" s="11" t="s">
        <v>466</v>
      </c>
      <c r="B306" s="5" t="s">
        <v>443</v>
      </c>
      <c r="C306" s="5" t="s">
        <v>441</v>
      </c>
      <c r="D306" s="5">
        <v>1.75</v>
      </c>
      <c r="E306">
        <v>0.3</v>
      </c>
      <c r="F306" s="5">
        <v>0.3</v>
      </c>
      <c r="H306" s="12">
        <v>1</v>
      </c>
      <c r="J306" s="5">
        <v>1.75</v>
      </c>
      <c r="L306" s="5">
        <v>0.52</v>
      </c>
    </row>
    <row r="307" spans="1:17" hidden="1" x14ac:dyDescent="0.25">
      <c r="A307" s="11" t="s">
        <v>466</v>
      </c>
      <c r="B307" s="5" t="s">
        <v>443</v>
      </c>
      <c r="C307" s="5" t="s">
        <v>441</v>
      </c>
      <c r="D307" s="5">
        <v>1.95</v>
      </c>
      <c r="E307">
        <v>0.3</v>
      </c>
      <c r="F307" s="5">
        <v>0.3</v>
      </c>
      <c r="H307" s="12">
        <v>1</v>
      </c>
      <c r="J307" s="5">
        <v>1.95</v>
      </c>
      <c r="L307" s="5">
        <v>0.57999999999999996</v>
      </c>
    </row>
    <row r="308" spans="1:17" hidden="1" x14ac:dyDescent="0.25">
      <c r="A308" s="11" t="s">
        <v>466</v>
      </c>
      <c r="B308" s="5" t="s">
        <v>443</v>
      </c>
      <c r="C308" s="5" t="s">
        <v>441</v>
      </c>
      <c r="D308" s="5">
        <v>1.95</v>
      </c>
      <c r="E308">
        <v>0.3</v>
      </c>
      <c r="F308" s="5">
        <v>0.3</v>
      </c>
      <c r="H308" s="12">
        <v>1</v>
      </c>
      <c r="J308" s="5">
        <v>1.95</v>
      </c>
      <c r="L308" s="5">
        <v>0.57999999999999996</v>
      </c>
    </row>
    <row r="309" spans="1:17" hidden="1" x14ac:dyDescent="0.25">
      <c r="A309" s="11" t="s">
        <v>466</v>
      </c>
      <c r="B309" s="5" t="s">
        <v>443</v>
      </c>
      <c r="C309" s="5" t="s">
        <v>441</v>
      </c>
      <c r="D309" s="5">
        <v>1.95</v>
      </c>
      <c r="E309">
        <v>0.3</v>
      </c>
      <c r="F309" s="5">
        <v>0.3</v>
      </c>
      <c r="H309" s="12">
        <v>1</v>
      </c>
      <c r="J309" s="5">
        <v>1.95</v>
      </c>
      <c r="L309" s="5">
        <v>0.59</v>
      </c>
    </row>
    <row r="310" spans="1:17" hidden="1" x14ac:dyDescent="0.25">
      <c r="A310" s="11" t="s">
        <v>466</v>
      </c>
      <c r="B310" s="5" t="s">
        <v>443</v>
      </c>
      <c r="C310" s="5" t="s">
        <v>441</v>
      </c>
      <c r="D310" s="5">
        <v>1.95</v>
      </c>
      <c r="E310">
        <v>0.3</v>
      </c>
      <c r="F310" s="5">
        <v>0.3</v>
      </c>
      <c r="H310" s="12">
        <v>1</v>
      </c>
      <c r="J310" s="5">
        <v>1.95</v>
      </c>
      <c r="L310" s="5">
        <v>0.59</v>
      </c>
    </row>
    <row r="311" spans="1:17" hidden="1" x14ac:dyDescent="0.25">
      <c r="A311" s="11" t="s">
        <v>466</v>
      </c>
      <c r="B311" s="5" t="s">
        <v>443</v>
      </c>
      <c r="C311" s="5" t="s">
        <v>441</v>
      </c>
      <c r="D311" s="5">
        <v>2.0499999999999998</v>
      </c>
      <c r="E311">
        <v>0.3</v>
      </c>
      <c r="F311" s="5">
        <v>0.3</v>
      </c>
      <c r="H311" s="12">
        <v>1</v>
      </c>
      <c r="J311" s="5">
        <v>2.0499999999999998</v>
      </c>
      <c r="L311" s="5">
        <v>0.61</v>
      </c>
    </row>
    <row r="312" spans="1:17" hidden="1" x14ac:dyDescent="0.25">
      <c r="A312" s="11" t="s">
        <v>466</v>
      </c>
      <c r="B312" s="5" t="s">
        <v>443</v>
      </c>
      <c r="C312" s="5" t="s">
        <v>441</v>
      </c>
      <c r="D312" s="5">
        <v>2.0499999999999998</v>
      </c>
      <c r="E312">
        <v>0.3</v>
      </c>
      <c r="F312" s="5">
        <v>0.3</v>
      </c>
      <c r="H312" s="12">
        <v>1</v>
      </c>
      <c r="J312" s="5">
        <v>2.0499999999999998</v>
      </c>
      <c r="L312" s="5">
        <v>0.62</v>
      </c>
    </row>
    <row r="313" spans="1:17" hidden="1" x14ac:dyDescent="0.25">
      <c r="A313" s="11" t="s">
        <v>466</v>
      </c>
      <c r="B313" s="5" t="s">
        <v>443</v>
      </c>
      <c r="C313" s="5" t="s">
        <v>441</v>
      </c>
      <c r="D313" s="5">
        <v>2.2000000000000002</v>
      </c>
      <c r="E313">
        <v>0.3</v>
      </c>
      <c r="F313" s="5">
        <v>0.3</v>
      </c>
      <c r="H313" s="12">
        <v>1</v>
      </c>
      <c r="J313" s="5">
        <v>2.2000000000000002</v>
      </c>
      <c r="L313" s="5">
        <v>0.66</v>
      </c>
    </row>
    <row r="314" spans="1:17" hidden="1" x14ac:dyDescent="0.25">
      <c r="A314" s="11" t="s">
        <v>466</v>
      </c>
      <c r="B314" s="5" t="s">
        <v>443</v>
      </c>
      <c r="C314" s="5" t="s">
        <v>441</v>
      </c>
      <c r="D314" s="5">
        <v>2.2000000000000002</v>
      </c>
      <c r="E314">
        <v>0.3</v>
      </c>
      <c r="F314" s="5">
        <v>0.3</v>
      </c>
      <c r="H314" s="12">
        <v>1</v>
      </c>
      <c r="J314" s="5">
        <v>2.2000000000000002</v>
      </c>
      <c r="L314" s="5">
        <v>0.66</v>
      </c>
    </row>
    <row r="315" spans="1:17" hidden="1" x14ac:dyDescent="0.25">
      <c r="A315" s="11" t="s">
        <v>466</v>
      </c>
      <c r="B315" s="5" t="s">
        <v>443</v>
      </c>
      <c r="C315" s="5" t="s">
        <v>441</v>
      </c>
      <c r="D315" s="5">
        <v>2.23</v>
      </c>
      <c r="E315">
        <v>0.3</v>
      </c>
      <c r="F315" s="5">
        <v>0.3</v>
      </c>
      <c r="H315" s="12">
        <v>0.95</v>
      </c>
      <c r="J315" s="5">
        <v>2.35</v>
      </c>
      <c r="L315" s="5">
        <v>0.67</v>
      </c>
    </row>
    <row r="316" spans="1:17" hidden="1" x14ac:dyDescent="0.25">
      <c r="A316" s="11" t="s">
        <v>466</v>
      </c>
      <c r="B316" s="5" t="s">
        <v>443</v>
      </c>
      <c r="C316" s="5" t="s">
        <v>441</v>
      </c>
      <c r="D316" s="5">
        <v>2.35</v>
      </c>
      <c r="E316">
        <v>0.3</v>
      </c>
      <c r="F316" s="5">
        <v>0.3</v>
      </c>
      <c r="H316" s="12">
        <v>1</v>
      </c>
      <c r="J316" s="5">
        <v>2.35</v>
      </c>
      <c r="L316" s="5">
        <v>0.7</v>
      </c>
    </row>
    <row r="318" spans="1:17" x14ac:dyDescent="0.25">
      <c r="A318" s="11" t="s">
        <v>455</v>
      </c>
      <c r="B318" s="5" t="s">
        <v>444</v>
      </c>
      <c r="C318" s="5" t="s">
        <v>441</v>
      </c>
      <c r="D318" s="5">
        <v>1</v>
      </c>
      <c r="E318">
        <v>2.76</v>
      </c>
      <c r="F318" s="5">
        <v>2.76</v>
      </c>
      <c r="G318">
        <v>0.24</v>
      </c>
      <c r="H318" s="12">
        <v>0.24</v>
      </c>
      <c r="I318">
        <v>4.17</v>
      </c>
      <c r="J318" s="5">
        <v>4.17</v>
      </c>
      <c r="L318" s="5">
        <v>2.2200000000000002</v>
      </c>
      <c r="Q318" s="5">
        <f>19.48</f>
        <v>19.48</v>
      </c>
    </row>
    <row r="319" spans="1:17" x14ac:dyDescent="0.25">
      <c r="A319" s="11" t="s">
        <v>455</v>
      </c>
      <c r="B319" s="5" t="s">
        <v>444</v>
      </c>
      <c r="C319" s="5" t="s">
        <v>441</v>
      </c>
      <c r="D319" s="5">
        <v>1.18</v>
      </c>
      <c r="E319">
        <v>2.76</v>
      </c>
      <c r="F319" s="5">
        <v>2.76</v>
      </c>
      <c r="G319">
        <v>0.24</v>
      </c>
      <c r="H319" s="12">
        <v>0.24</v>
      </c>
      <c r="I319">
        <v>4.93</v>
      </c>
      <c r="J319" s="5">
        <v>4.93</v>
      </c>
      <c r="L319" s="5">
        <v>3.26</v>
      </c>
      <c r="M319" s="5">
        <v>3.26</v>
      </c>
      <c r="N319" s="5">
        <v>3.26</v>
      </c>
      <c r="Q319" s="5">
        <v>28.4848</v>
      </c>
    </row>
    <row r="320" spans="1:17" x14ac:dyDescent="0.25">
      <c r="A320" s="11" t="s">
        <v>455</v>
      </c>
      <c r="B320" s="5" t="s">
        <v>444</v>
      </c>
      <c r="C320" s="5" t="s">
        <v>441</v>
      </c>
      <c r="D320" s="5">
        <v>1.47</v>
      </c>
      <c r="E320">
        <v>2.76</v>
      </c>
      <c r="F320" s="5">
        <v>2.76</v>
      </c>
      <c r="G320">
        <v>0.24</v>
      </c>
      <c r="H320" s="12">
        <v>0.24</v>
      </c>
      <c r="I320">
        <v>6.15</v>
      </c>
      <c r="J320" s="5">
        <v>6.15</v>
      </c>
      <c r="L320" s="5">
        <v>4.04</v>
      </c>
      <c r="M320" s="5">
        <v>4.0599999999999996</v>
      </c>
      <c r="N320" s="5">
        <v>4.04</v>
      </c>
      <c r="Q320" s="5">
        <v>34.864800000000002</v>
      </c>
    </row>
    <row r="321" spans="1:17" x14ac:dyDescent="0.25">
      <c r="A321" s="11" t="s">
        <v>455</v>
      </c>
      <c r="B321" s="5" t="s">
        <v>444</v>
      </c>
      <c r="C321" s="5" t="s">
        <v>441</v>
      </c>
      <c r="D321" s="5">
        <v>1.62</v>
      </c>
      <c r="E321">
        <v>2.76</v>
      </c>
      <c r="F321" s="5">
        <v>2.76</v>
      </c>
      <c r="G321">
        <v>0.24</v>
      </c>
      <c r="H321" s="12">
        <v>0.24</v>
      </c>
      <c r="I321">
        <v>6.75</v>
      </c>
      <c r="J321" s="5">
        <v>6.76</v>
      </c>
      <c r="L321" s="5">
        <v>3.2</v>
      </c>
      <c r="Q321" s="5">
        <v>27.864799999999999</v>
      </c>
    </row>
    <row r="322" spans="1:17" x14ac:dyDescent="0.25">
      <c r="A322" s="11" t="s">
        <v>455</v>
      </c>
      <c r="B322" s="5" t="s">
        <v>444</v>
      </c>
      <c r="C322" s="5" t="s">
        <v>441</v>
      </c>
      <c r="D322" s="5">
        <v>2.44</v>
      </c>
      <c r="E322">
        <v>2.76</v>
      </c>
      <c r="F322" s="5">
        <v>2.76</v>
      </c>
      <c r="G322">
        <v>0.24</v>
      </c>
      <c r="H322" s="12">
        <v>0.24</v>
      </c>
      <c r="I322">
        <v>10.16</v>
      </c>
      <c r="J322" s="5">
        <v>10.16</v>
      </c>
      <c r="L322" s="5">
        <v>4.46</v>
      </c>
      <c r="Q322" s="5">
        <v>38.444800000000001</v>
      </c>
    </row>
    <row r="323" spans="1:17" x14ac:dyDescent="0.25">
      <c r="A323" s="11" t="s">
        <v>455</v>
      </c>
      <c r="B323" s="5" t="s">
        <v>444</v>
      </c>
      <c r="C323" s="5" t="s">
        <v>441</v>
      </c>
      <c r="D323" s="5">
        <v>3.27</v>
      </c>
      <c r="E323">
        <v>2.76</v>
      </c>
      <c r="F323" s="5">
        <v>2.76</v>
      </c>
      <c r="G323">
        <v>0.24</v>
      </c>
      <c r="H323" s="12">
        <v>0.24</v>
      </c>
      <c r="I323">
        <v>13.6</v>
      </c>
      <c r="J323" s="5">
        <v>13.6</v>
      </c>
      <c r="L323" s="5">
        <v>8.35</v>
      </c>
      <c r="Q323" s="5">
        <v>70.924800000000005</v>
      </c>
    </row>
    <row r="324" spans="1:17" x14ac:dyDescent="0.25">
      <c r="Q324" s="6">
        <f>SUM(Q318:Q323)</f>
        <v>220.06400000000002</v>
      </c>
    </row>
    <row r="325" spans="1:17" x14ac:dyDescent="0.25">
      <c r="A325" s="11" t="s">
        <v>456</v>
      </c>
      <c r="B325" s="5" t="s">
        <v>445</v>
      </c>
      <c r="C325" s="5" t="s">
        <v>430</v>
      </c>
      <c r="D325" s="5">
        <v>0.14000000000000001</v>
      </c>
      <c r="F325" s="5">
        <v>0.13</v>
      </c>
      <c r="G325">
        <v>0.13</v>
      </c>
      <c r="H325" s="12">
        <v>0.1</v>
      </c>
      <c r="J325" s="5">
        <v>1.4</v>
      </c>
      <c r="K325" s="5">
        <v>0.14000000000000001</v>
      </c>
      <c r="L325" s="5">
        <v>0.02</v>
      </c>
      <c r="M325" s="5">
        <v>0.02</v>
      </c>
      <c r="N325" s="5">
        <v>0.02</v>
      </c>
      <c r="Q325" s="5">
        <f>(J325+G325)*F325*2</f>
        <v>0.39779999999999999</v>
      </c>
    </row>
    <row r="326" spans="1:17" x14ac:dyDescent="0.25">
      <c r="A326" s="11" t="s">
        <v>456</v>
      </c>
      <c r="B326" s="5" t="s">
        <v>445</v>
      </c>
      <c r="C326" s="5" t="s">
        <v>430</v>
      </c>
      <c r="D326" s="5">
        <v>0.14000000000000001</v>
      </c>
      <c r="F326" s="5">
        <v>0.13</v>
      </c>
      <c r="G326">
        <v>0.13</v>
      </c>
      <c r="H326" s="12">
        <v>0.1</v>
      </c>
      <c r="J326" s="5">
        <v>1.4</v>
      </c>
      <c r="K326" s="5">
        <v>0.14000000000000001</v>
      </c>
      <c r="L326" s="5">
        <v>0.02</v>
      </c>
      <c r="M326" s="5">
        <v>0.02</v>
      </c>
      <c r="N326" s="5">
        <v>0.02</v>
      </c>
      <c r="Q326" s="5">
        <f t="shared" ref="Q326:Q347" si="1">(J326+G326)*F326*2</f>
        <v>0.39779999999999999</v>
      </c>
    </row>
    <row r="327" spans="1:17" x14ac:dyDescent="0.25">
      <c r="A327" s="11" t="s">
        <v>456</v>
      </c>
      <c r="B327" s="5" t="s">
        <v>445</v>
      </c>
      <c r="C327" s="5" t="s">
        <v>430</v>
      </c>
      <c r="D327" s="5">
        <v>0.14000000000000001</v>
      </c>
      <c r="F327" s="5">
        <v>0.21</v>
      </c>
      <c r="G327">
        <v>0.21</v>
      </c>
      <c r="H327" s="12">
        <v>0.1</v>
      </c>
      <c r="J327" s="5">
        <v>1.4</v>
      </c>
      <c r="K327" s="5">
        <v>0.14000000000000001</v>
      </c>
      <c r="L327" s="5">
        <v>0.03</v>
      </c>
      <c r="M327" s="5">
        <v>0.03</v>
      </c>
      <c r="N327" s="5">
        <v>0.03</v>
      </c>
      <c r="Q327" s="5">
        <f t="shared" si="1"/>
        <v>0.67619999999999991</v>
      </c>
    </row>
    <row r="328" spans="1:17" x14ac:dyDescent="0.25">
      <c r="A328" s="11" t="s">
        <v>456</v>
      </c>
      <c r="B328" s="5" t="s">
        <v>445</v>
      </c>
      <c r="C328" s="5" t="s">
        <v>430</v>
      </c>
      <c r="D328" s="5">
        <v>2.57</v>
      </c>
      <c r="F328" s="5">
        <v>0.2</v>
      </c>
      <c r="G328">
        <v>0.2</v>
      </c>
      <c r="H328" s="12">
        <v>1.56</v>
      </c>
      <c r="J328" s="5">
        <v>1.65</v>
      </c>
      <c r="K328" s="5">
        <v>2.57</v>
      </c>
      <c r="L328" s="5">
        <v>0.51</v>
      </c>
      <c r="M328" s="5">
        <v>0.51</v>
      </c>
      <c r="N328" s="5">
        <v>0.51</v>
      </c>
      <c r="Q328" s="5">
        <f t="shared" si="1"/>
        <v>0.74</v>
      </c>
    </row>
    <row r="329" spans="1:17" x14ac:dyDescent="0.25">
      <c r="A329" s="11" t="s">
        <v>456</v>
      </c>
      <c r="B329" s="5" t="s">
        <v>445</v>
      </c>
      <c r="C329" s="5" t="s">
        <v>430</v>
      </c>
      <c r="D329" s="5">
        <v>9.18</v>
      </c>
      <c r="F329" s="5">
        <v>0.3</v>
      </c>
      <c r="G329">
        <v>0.3</v>
      </c>
      <c r="H329" s="12">
        <v>2.7</v>
      </c>
      <c r="J329" s="5">
        <v>3.77</v>
      </c>
      <c r="K329" s="5">
        <v>9.18</v>
      </c>
      <c r="L329" s="5">
        <v>2.75</v>
      </c>
      <c r="N329" s="5">
        <v>2.75</v>
      </c>
      <c r="Q329" s="5">
        <f t="shared" si="1"/>
        <v>2.4420000000000002</v>
      </c>
    </row>
    <row r="330" spans="1:17" x14ac:dyDescent="0.25">
      <c r="A330" s="11" t="s">
        <v>456</v>
      </c>
      <c r="B330" s="5" t="s">
        <v>445</v>
      </c>
      <c r="C330" s="5" t="s">
        <v>430</v>
      </c>
      <c r="D330" s="5">
        <v>13.32</v>
      </c>
      <c r="F330" s="5">
        <v>0.2</v>
      </c>
      <c r="G330">
        <v>0.2</v>
      </c>
      <c r="H330" s="12">
        <v>2.5299999999999998</v>
      </c>
      <c r="J330" s="5">
        <v>5.28</v>
      </c>
      <c r="K330" s="5">
        <v>13.32</v>
      </c>
      <c r="L330" s="5">
        <v>2.66</v>
      </c>
      <c r="M330" s="5">
        <v>2.66</v>
      </c>
      <c r="N330" s="5">
        <v>2.66</v>
      </c>
      <c r="Q330" s="5">
        <f t="shared" si="1"/>
        <v>2.1920000000000002</v>
      </c>
    </row>
    <row r="331" spans="1:17" x14ac:dyDescent="0.25">
      <c r="A331" s="11" t="s">
        <v>456</v>
      </c>
      <c r="B331" s="5" t="s">
        <v>445</v>
      </c>
      <c r="C331" s="5" t="s">
        <v>430</v>
      </c>
      <c r="D331" s="5">
        <v>16.03</v>
      </c>
      <c r="F331" s="5">
        <v>0.2</v>
      </c>
      <c r="G331">
        <v>0.2</v>
      </c>
      <c r="H331" s="12">
        <v>2.88</v>
      </c>
      <c r="J331" s="5">
        <v>5.58</v>
      </c>
      <c r="K331" s="5">
        <v>16.03</v>
      </c>
      <c r="L331" s="5">
        <v>3.21</v>
      </c>
      <c r="M331" s="5">
        <v>3.21</v>
      </c>
      <c r="N331" s="5">
        <v>3.21</v>
      </c>
      <c r="Q331" s="5">
        <f t="shared" si="1"/>
        <v>2.3120000000000003</v>
      </c>
    </row>
    <row r="332" spans="1:17" x14ac:dyDescent="0.25">
      <c r="A332" s="11" t="s">
        <v>456</v>
      </c>
      <c r="B332" s="5" t="s">
        <v>445</v>
      </c>
      <c r="C332" s="5" t="s">
        <v>430</v>
      </c>
      <c r="D332" s="5">
        <v>16.03</v>
      </c>
      <c r="F332" s="5">
        <v>0.2</v>
      </c>
      <c r="G332">
        <v>0.2</v>
      </c>
      <c r="H332" s="12">
        <v>2.88</v>
      </c>
      <c r="J332" s="5">
        <v>5.58</v>
      </c>
      <c r="K332" s="5">
        <v>16.03</v>
      </c>
      <c r="L332" s="5">
        <v>3.21</v>
      </c>
      <c r="M332" s="5">
        <v>3.21</v>
      </c>
      <c r="N332" s="5">
        <v>3.21</v>
      </c>
      <c r="Q332" s="5">
        <f t="shared" si="1"/>
        <v>2.3120000000000003</v>
      </c>
    </row>
    <row r="333" spans="1:17" x14ac:dyDescent="0.25">
      <c r="A333" s="11" t="s">
        <v>456</v>
      </c>
      <c r="B333" s="5" t="s">
        <v>445</v>
      </c>
      <c r="C333" s="5" t="s">
        <v>430</v>
      </c>
      <c r="D333" s="5">
        <v>19.8</v>
      </c>
      <c r="F333" s="5">
        <v>0.2</v>
      </c>
      <c r="G333">
        <v>0.2</v>
      </c>
      <c r="H333" s="12">
        <v>3</v>
      </c>
      <c r="J333" s="5">
        <v>6.6</v>
      </c>
      <c r="K333" s="5">
        <v>19.8</v>
      </c>
      <c r="L333" s="5">
        <v>3.96</v>
      </c>
      <c r="M333" s="5">
        <v>3.96</v>
      </c>
      <c r="N333" s="5">
        <v>3.96</v>
      </c>
      <c r="Q333" s="5">
        <f t="shared" si="1"/>
        <v>2.72</v>
      </c>
    </row>
    <row r="334" spans="1:17" x14ac:dyDescent="0.25">
      <c r="A334" s="11" t="s">
        <v>456</v>
      </c>
      <c r="B334" s="5" t="s">
        <v>445</v>
      </c>
      <c r="C334" s="5" t="s">
        <v>430</v>
      </c>
      <c r="D334" s="5">
        <v>19.8</v>
      </c>
      <c r="F334" s="5">
        <v>0.2</v>
      </c>
      <c r="G334">
        <v>0.2</v>
      </c>
      <c r="H334" s="12">
        <v>3</v>
      </c>
      <c r="J334" s="5">
        <v>6.6</v>
      </c>
      <c r="K334" s="5">
        <v>19.8</v>
      </c>
      <c r="L334" s="5">
        <v>3.96</v>
      </c>
      <c r="M334" s="5">
        <v>3.96</v>
      </c>
      <c r="N334" s="5">
        <v>3.96</v>
      </c>
      <c r="Q334" s="5">
        <f t="shared" si="1"/>
        <v>2.72</v>
      </c>
    </row>
    <row r="335" spans="1:17" x14ac:dyDescent="0.25">
      <c r="A335" s="11" t="s">
        <v>456</v>
      </c>
      <c r="B335" s="5" t="s">
        <v>445</v>
      </c>
      <c r="C335" s="5" t="s">
        <v>430</v>
      </c>
      <c r="D335" s="5">
        <v>19.8</v>
      </c>
      <c r="F335" s="5">
        <v>0.2</v>
      </c>
      <c r="G335">
        <v>0.2</v>
      </c>
      <c r="H335" s="12">
        <v>3</v>
      </c>
      <c r="J335" s="5">
        <v>6.6</v>
      </c>
      <c r="K335" s="5">
        <v>19.8</v>
      </c>
      <c r="L335" s="5">
        <v>3.96</v>
      </c>
      <c r="M335" s="5">
        <v>3.96</v>
      </c>
      <c r="N335" s="5">
        <v>3.96</v>
      </c>
      <c r="Q335" s="5">
        <f t="shared" si="1"/>
        <v>2.72</v>
      </c>
    </row>
    <row r="336" spans="1:17" x14ac:dyDescent="0.25">
      <c r="A336" s="11" t="s">
        <v>456</v>
      </c>
      <c r="B336" s="5" t="s">
        <v>445</v>
      </c>
      <c r="C336" s="5" t="s">
        <v>430</v>
      </c>
      <c r="D336" s="5">
        <v>23.7</v>
      </c>
      <c r="F336" s="5">
        <v>0.2</v>
      </c>
      <c r="G336">
        <v>0.2</v>
      </c>
      <c r="H336" s="12">
        <v>5.28</v>
      </c>
      <c r="J336" s="5">
        <v>7.95</v>
      </c>
      <c r="K336" s="5">
        <v>23.7</v>
      </c>
      <c r="L336" s="5">
        <v>4.74</v>
      </c>
      <c r="N336" s="5">
        <v>4.74</v>
      </c>
      <c r="Q336" s="5">
        <f t="shared" si="1"/>
        <v>3.2600000000000002</v>
      </c>
    </row>
    <row r="337" spans="1:17" x14ac:dyDescent="0.25">
      <c r="A337" s="11" t="s">
        <v>456</v>
      </c>
      <c r="B337" s="5" t="s">
        <v>445</v>
      </c>
      <c r="C337" s="5" t="s">
        <v>430</v>
      </c>
      <c r="D337" s="5">
        <v>23.85</v>
      </c>
      <c r="F337" s="5">
        <v>0.2</v>
      </c>
      <c r="G337">
        <v>0.2</v>
      </c>
      <c r="H337" s="12">
        <v>3</v>
      </c>
      <c r="J337" s="5">
        <v>7.95</v>
      </c>
      <c r="K337" s="5">
        <v>23.85</v>
      </c>
      <c r="L337" s="5">
        <v>4.7699999999999996</v>
      </c>
      <c r="M337" s="5">
        <v>4.7699999999999996</v>
      </c>
      <c r="N337" s="5">
        <v>4.7699999999999996</v>
      </c>
      <c r="Q337" s="5">
        <f t="shared" si="1"/>
        <v>3.2600000000000002</v>
      </c>
    </row>
    <row r="338" spans="1:17" x14ac:dyDescent="0.25">
      <c r="A338" s="11" t="s">
        <v>456</v>
      </c>
      <c r="B338" s="5" t="s">
        <v>445</v>
      </c>
      <c r="C338" s="5" t="s">
        <v>430</v>
      </c>
      <c r="D338" s="5">
        <v>23.85</v>
      </c>
      <c r="F338" s="5">
        <v>0.2</v>
      </c>
      <c r="G338">
        <v>0.2</v>
      </c>
      <c r="H338" s="12">
        <v>3</v>
      </c>
      <c r="J338" s="5">
        <v>7.95</v>
      </c>
      <c r="K338" s="5">
        <v>23.85</v>
      </c>
      <c r="L338" s="5">
        <v>4.7699999999999996</v>
      </c>
      <c r="M338" s="5">
        <v>4.7699999999999996</v>
      </c>
      <c r="N338" s="5">
        <v>4.7699999999999996</v>
      </c>
      <c r="Q338" s="5">
        <f t="shared" si="1"/>
        <v>3.2600000000000002</v>
      </c>
    </row>
    <row r="339" spans="1:17" x14ac:dyDescent="0.25">
      <c r="A339" s="11" t="s">
        <v>456</v>
      </c>
      <c r="B339" s="5" t="s">
        <v>445</v>
      </c>
      <c r="C339" s="5" t="s">
        <v>430</v>
      </c>
      <c r="D339" s="5">
        <v>23.85</v>
      </c>
      <c r="F339" s="5">
        <v>0.2</v>
      </c>
      <c r="G339">
        <v>0.2</v>
      </c>
      <c r="H339" s="12">
        <v>3</v>
      </c>
      <c r="J339" s="5">
        <v>7.95</v>
      </c>
      <c r="K339" s="5">
        <v>23.85</v>
      </c>
      <c r="L339" s="5">
        <v>4.7699999999999996</v>
      </c>
      <c r="M339" s="5">
        <v>4.7699999999999996</v>
      </c>
      <c r="N339" s="5">
        <v>4.7699999999999996</v>
      </c>
      <c r="Q339" s="5">
        <f t="shared" si="1"/>
        <v>3.2600000000000002</v>
      </c>
    </row>
    <row r="340" spans="1:17" x14ac:dyDescent="0.25">
      <c r="A340" s="11" t="s">
        <v>456</v>
      </c>
      <c r="B340" s="5" t="s">
        <v>445</v>
      </c>
      <c r="C340" s="5" t="s">
        <v>430</v>
      </c>
      <c r="D340" s="5">
        <v>23.85</v>
      </c>
      <c r="F340" s="5">
        <v>0.2</v>
      </c>
      <c r="G340">
        <v>0.2</v>
      </c>
      <c r="H340" s="12">
        <v>3</v>
      </c>
      <c r="J340" s="5">
        <v>7.95</v>
      </c>
      <c r="K340" s="5">
        <v>23.85</v>
      </c>
      <c r="L340" s="5">
        <v>4.7699999999999996</v>
      </c>
      <c r="M340" s="5">
        <v>4.7699999999999996</v>
      </c>
      <c r="N340" s="5">
        <v>4.7699999999999996</v>
      </c>
      <c r="Q340" s="5">
        <f t="shared" si="1"/>
        <v>3.2600000000000002</v>
      </c>
    </row>
    <row r="341" spans="1:17" x14ac:dyDescent="0.25">
      <c r="A341" s="11" t="s">
        <v>456</v>
      </c>
      <c r="B341" s="5" t="s">
        <v>445</v>
      </c>
      <c r="C341" s="5" t="s">
        <v>430</v>
      </c>
      <c r="D341" s="5">
        <v>30.25</v>
      </c>
      <c r="F341" s="5">
        <v>0.28000000000000003</v>
      </c>
      <c r="G341">
        <v>0.28000000000000003</v>
      </c>
      <c r="H341" s="12">
        <v>5.03</v>
      </c>
      <c r="J341" s="5">
        <v>6.3</v>
      </c>
      <c r="K341" s="5">
        <v>30.25</v>
      </c>
      <c r="L341" s="5">
        <v>8.4700000000000006</v>
      </c>
      <c r="N341" s="5">
        <v>8.4700000000000006</v>
      </c>
      <c r="Q341" s="5">
        <f t="shared" si="1"/>
        <v>3.6848000000000005</v>
      </c>
    </row>
    <row r="342" spans="1:17" x14ac:dyDescent="0.25">
      <c r="A342" s="11" t="s">
        <v>456</v>
      </c>
      <c r="B342" s="5" t="s">
        <v>445</v>
      </c>
      <c r="C342" s="5" t="s">
        <v>430</v>
      </c>
      <c r="D342" s="5">
        <v>39.49</v>
      </c>
      <c r="F342" s="5">
        <v>0.2</v>
      </c>
      <c r="G342">
        <v>0.2</v>
      </c>
      <c r="H342" s="12">
        <v>5.28</v>
      </c>
      <c r="J342" s="5">
        <v>10.48</v>
      </c>
      <c r="K342" s="5">
        <v>39.49</v>
      </c>
      <c r="L342" s="5">
        <v>7.9</v>
      </c>
      <c r="N342" s="5">
        <v>7.9</v>
      </c>
      <c r="Q342" s="5">
        <f t="shared" si="1"/>
        <v>4.2720000000000002</v>
      </c>
    </row>
    <row r="343" spans="1:17" x14ac:dyDescent="0.25">
      <c r="A343" s="11" t="s">
        <v>456</v>
      </c>
      <c r="B343" s="5" t="s">
        <v>445</v>
      </c>
      <c r="C343" s="5" t="s">
        <v>430</v>
      </c>
      <c r="D343" s="5">
        <v>39.69</v>
      </c>
      <c r="F343" s="5">
        <v>0.28000000000000003</v>
      </c>
      <c r="G343">
        <v>0.28000000000000003</v>
      </c>
      <c r="H343" s="12">
        <v>5.28</v>
      </c>
      <c r="J343" s="5">
        <v>7.95</v>
      </c>
      <c r="K343" s="5">
        <v>39.69</v>
      </c>
      <c r="L343" s="5">
        <v>11.11</v>
      </c>
      <c r="N343" s="5">
        <v>11.11</v>
      </c>
      <c r="Q343" s="5">
        <f t="shared" si="1"/>
        <v>4.6088000000000005</v>
      </c>
    </row>
    <row r="344" spans="1:17" x14ac:dyDescent="0.25">
      <c r="A344" s="11" t="s">
        <v>456</v>
      </c>
      <c r="B344" s="5" t="s">
        <v>445</v>
      </c>
      <c r="C344" s="5" t="s">
        <v>430</v>
      </c>
      <c r="D344" s="5">
        <v>45.82</v>
      </c>
      <c r="F344" s="5">
        <v>0.2</v>
      </c>
      <c r="G344">
        <v>0.2</v>
      </c>
      <c r="H344" s="12">
        <v>2.4900000000000002</v>
      </c>
      <c r="J344" s="5">
        <v>18.399999999999999</v>
      </c>
      <c r="K344" s="5">
        <v>45.82</v>
      </c>
      <c r="L344" s="5">
        <v>9.16</v>
      </c>
      <c r="M344" s="5">
        <v>9.16</v>
      </c>
      <c r="N344" s="5">
        <v>9.16</v>
      </c>
      <c r="Q344" s="5">
        <f t="shared" si="1"/>
        <v>7.4399999999999995</v>
      </c>
    </row>
    <row r="345" spans="1:17" x14ac:dyDescent="0.25">
      <c r="A345" s="11" t="s">
        <v>456</v>
      </c>
      <c r="B345" s="5" t="s">
        <v>445</v>
      </c>
      <c r="C345" s="5" t="s">
        <v>430</v>
      </c>
      <c r="D345" s="5">
        <v>1652.25</v>
      </c>
      <c r="F345" s="5">
        <v>0.28000000000000003</v>
      </c>
      <c r="G345">
        <v>0.28000000000000003</v>
      </c>
      <c r="H345" s="12">
        <v>46.4</v>
      </c>
      <c r="J345" s="5">
        <v>46.4</v>
      </c>
      <c r="K345" s="5">
        <v>1652.25</v>
      </c>
      <c r="L345" s="5">
        <v>459.65</v>
      </c>
      <c r="N345" s="5">
        <v>462.63</v>
      </c>
      <c r="Q345" s="5">
        <f t="shared" si="1"/>
        <v>26.140800000000002</v>
      </c>
    </row>
    <row r="346" spans="1:17" x14ac:dyDescent="0.25">
      <c r="A346" s="11" t="s">
        <v>456</v>
      </c>
      <c r="B346" s="5" t="s">
        <v>445</v>
      </c>
      <c r="C346" s="5" t="s">
        <v>430</v>
      </c>
      <c r="D346" s="5">
        <v>1677.79</v>
      </c>
      <c r="F346" s="5">
        <v>0.28000000000000003</v>
      </c>
      <c r="G346">
        <v>0.28000000000000003</v>
      </c>
      <c r="H346" s="12">
        <v>46.4</v>
      </c>
      <c r="J346" s="5">
        <v>46.4</v>
      </c>
      <c r="K346" s="5">
        <v>1677.79</v>
      </c>
      <c r="L346" s="5">
        <v>466.81</v>
      </c>
      <c r="N346" s="5">
        <v>469.78</v>
      </c>
      <c r="Q346" s="5">
        <f t="shared" si="1"/>
        <v>26.140800000000002</v>
      </c>
    </row>
    <row r="347" spans="1:17" x14ac:dyDescent="0.25">
      <c r="A347" s="11" t="s">
        <v>456</v>
      </c>
      <c r="B347" s="5" t="s">
        <v>445</v>
      </c>
      <c r="C347" s="5" t="s">
        <v>430</v>
      </c>
      <c r="D347" s="5">
        <v>1733.51</v>
      </c>
      <c r="F347" s="5">
        <v>0.3</v>
      </c>
      <c r="G347">
        <v>0.3</v>
      </c>
      <c r="H347" s="12">
        <v>46.4</v>
      </c>
      <c r="J347" s="5">
        <v>46.4</v>
      </c>
      <c r="K347" s="5">
        <v>1733.51</v>
      </c>
      <c r="L347" s="5">
        <v>520.04999999999995</v>
      </c>
      <c r="N347" s="5">
        <v>520.04999999999995</v>
      </c>
      <c r="Q347" s="5">
        <f t="shared" si="1"/>
        <v>28.019999999999996</v>
      </c>
    </row>
    <row r="348" spans="1:17" x14ac:dyDescent="0.25">
      <c r="N348" s="6">
        <f>SUM(N325:N347)</f>
        <v>1537.21</v>
      </c>
      <c r="Q348" s="6">
        <f>SUM(Q325:Q347)</f>
        <v>136.23700000000002</v>
      </c>
    </row>
    <row r="349" spans="1:17" x14ac:dyDescent="0.25">
      <c r="A349" s="11" t="s">
        <v>456</v>
      </c>
      <c r="B349" s="5" t="s">
        <v>445</v>
      </c>
      <c r="C349" s="5" t="s">
        <v>428</v>
      </c>
      <c r="D349" s="5">
        <v>2.4300000000000002</v>
      </c>
      <c r="F349" s="5">
        <v>0.25</v>
      </c>
      <c r="G349">
        <v>0.25</v>
      </c>
      <c r="H349" s="12">
        <v>1.97</v>
      </c>
      <c r="J349" s="5">
        <v>1.97</v>
      </c>
      <c r="K349" s="5">
        <v>2.41</v>
      </c>
      <c r="L349" s="5">
        <v>0.61</v>
      </c>
      <c r="N349" s="5">
        <v>0.6</v>
      </c>
      <c r="Q349" s="5">
        <f>(J349+G349)*F349*2</f>
        <v>1.1099999999999999</v>
      </c>
    </row>
    <row r="350" spans="1:17" x14ac:dyDescent="0.25">
      <c r="A350" s="11" t="s">
        <v>456</v>
      </c>
      <c r="B350" s="5" t="s">
        <v>445</v>
      </c>
      <c r="C350" s="5" t="s">
        <v>428</v>
      </c>
      <c r="D350" s="5">
        <v>2.4300000000000002</v>
      </c>
      <c r="F350" s="5">
        <v>0.25</v>
      </c>
      <c r="G350">
        <v>0.25</v>
      </c>
      <c r="H350" s="12">
        <v>1.97</v>
      </c>
      <c r="J350" s="5">
        <v>1.97</v>
      </c>
      <c r="K350" s="5">
        <v>2.41</v>
      </c>
      <c r="L350" s="5">
        <v>0.61</v>
      </c>
      <c r="N350" s="5">
        <v>0.6</v>
      </c>
      <c r="Q350" s="5">
        <f t="shared" ref="Q350:Q364" si="2">(J350+G350)*F350*2</f>
        <v>1.1099999999999999</v>
      </c>
    </row>
    <row r="351" spans="1:17" x14ac:dyDescent="0.25">
      <c r="A351" s="11" t="s">
        <v>456</v>
      </c>
      <c r="B351" s="5" t="s">
        <v>445</v>
      </c>
      <c r="C351" s="5" t="s">
        <v>428</v>
      </c>
      <c r="D351" s="5">
        <v>13.7</v>
      </c>
      <c r="F351" s="5">
        <v>0.2</v>
      </c>
      <c r="G351">
        <v>0.2</v>
      </c>
      <c r="H351" s="12">
        <v>4.7699999999999996</v>
      </c>
      <c r="J351" s="5">
        <v>5.25</v>
      </c>
      <c r="K351" s="5">
        <v>13.7</v>
      </c>
      <c r="L351" s="5">
        <v>2.74</v>
      </c>
      <c r="M351" s="5">
        <v>2.74</v>
      </c>
      <c r="N351" s="5">
        <v>2.74</v>
      </c>
      <c r="Q351" s="5">
        <f t="shared" si="2"/>
        <v>2.1800000000000002</v>
      </c>
    </row>
    <row r="352" spans="1:17" x14ac:dyDescent="0.25">
      <c r="A352" s="11" t="s">
        <v>456</v>
      </c>
      <c r="B352" s="5" t="s">
        <v>445</v>
      </c>
      <c r="C352" s="5" t="s">
        <v>428</v>
      </c>
      <c r="D352" s="5">
        <v>19.62</v>
      </c>
      <c r="F352" s="5">
        <v>0.25</v>
      </c>
      <c r="G352">
        <v>0.25</v>
      </c>
      <c r="H352" s="12">
        <v>5.36</v>
      </c>
      <c r="J352" s="5">
        <v>6.19</v>
      </c>
      <c r="K352" s="5">
        <v>19.62</v>
      </c>
      <c r="L352" s="5">
        <v>4.9000000000000004</v>
      </c>
      <c r="N352" s="5">
        <v>4.9000000000000004</v>
      </c>
      <c r="Q352" s="5">
        <f t="shared" si="2"/>
        <v>3.22</v>
      </c>
    </row>
    <row r="353" spans="1:18" x14ac:dyDescent="0.25">
      <c r="A353" s="11" t="s">
        <v>456</v>
      </c>
      <c r="B353" s="5" t="s">
        <v>445</v>
      </c>
      <c r="C353" s="5" t="s">
        <v>428</v>
      </c>
      <c r="D353" s="5">
        <v>19.8</v>
      </c>
      <c r="F353" s="5">
        <v>0.2</v>
      </c>
      <c r="G353">
        <v>0.2</v>
      </c>
      <c r="H353" s="12">
        <v>3</v>
      </c>
      <c r="J353" s="5">
        <v>6.6</v>
      </c>
      <c r="K353" s="5">
        <v>19.8</v>
      </c>
      <c r="L353" s="5">
        <v>3.96</v>
      </c>
      <c r="M353" s="5">
        <v>3.96</v>
      </c>
      <c r="N353" s="5">
        <v>3.96</v>
      </c>
      <c r="Q353" s="5">
        <f t="shared" si="2"/>
        <v>2.72</v>
      </c>
    </row>
    <row r="354" spans="1:18" x14ac:dyDescent="0.25">
      <c r="A354" s="11" t="s">
        <v>456</v>
      </c>
      <c r="B354" s="5" t="s">
        <v>445</v>
      </c>
      <c r="C354" s="5" t="s">
        <v>428</v>
      </c>
      <c r="D354" s="5">
        <v>21.56</v>
      </c>
      <c r="F354" s="5">
        <v>0.2</v>
      </c>
      <c r="G354">
        <v>0.2</v>
      </c>
      <c r="H354" s="12">
        <v>4.17</v>
      </c>
      <c r="J354" s="5">
        <v>5.17</v>
      </c>
      <c r="K354" s="5">
        <v>21.56</v>
      </c>
      <c r="L354" s="5">
        <v>4.3099999999999996</v>
      </c>
      <c r="M354" s="5">
        <v>4.3099999999999996</v>
      </c>
      <c r="N354" s="5">
        <v>4.3099999999999996</v>
      </c>
      <c r="Q354" s="5">
        <f t="shared" si="2"/>
        <v>2.1480000000000001</v>
      </c>
    </row>
    <row r="355" spans="1:18" x14ac:dyDescent="0.25">
      <c r="A355" s="11" t="s">
        <v>456</v>
      </c>
      <c r="B355" s="5" t="s">
        <v>445</v>
      </c>
      <c r="C355" s="5" t="s">
        <v>428</v>
      </c>
      <c r="D355" s="5">
        <v>40.01</v>
      </c>
      <c r="F355" s="5">
        <v>0.2</v>
      </c>
      <c r="G355">
        <v>0.2</v>
      </c>
      <c r="H355" s="12">
        <v>5.28</v>
      </c>
      <c r="J355" s="5">
        <v>10.58</v>
      </c>
      <c r="K355" s="5">
        <v>40.01</v>
      </c>
      <c r="L355" s="5">
        <v>8</v>
      </c>
      <c r="N355" s="5">
        <v>8</v>
      </c>
      <c r="Q355" s="5">
        <f t="shared" si="2"/>
        <v>4.3120000000000003</v>
      </c>
    </row>
    <row r="356" spans="1:18" x14ac:dyDescent="0.25">
      <c r="A356" s="11" t="s">
        <v>456</v>
      </c>
      <c r="B356" s="5" t="s">
        <v>445</v>
      </c>
      <c r="C356" s="5" t="s">
        <v>428</v>
      </c>
      <c r="D356" s="5">
        <v>95.19</v>
      </c>
      <c r="F356" s="5">
        <v>0.2</v>
      </c>
      <c r="G356">
        <v>0.2</v>
      </c>
      <c r="H356" s="12">
        <v>7</v>
      </c>
      <c r="J356" s="5">
        <v>13.84</v>
      </c>
      <c r="K356" s="5">
        <v>95.19</v>
      </c>
      <c r="L356" s="5">
        <v>19.04</v>
      </c>
      <c r="M356" s="5">
        <v>19.04</v>
      </c>
      <c r="N356" s="5">
        <v>19.04</v>
      </c>
      <c r="Q356" s="5">
        <f t="shared" si="2"/>
        <v>5.6159999999999997</v>
      </c>
    </row>
    <row r="357" spans="1:18" x14ac:dyDescent="0.25">
      <c r="A357" s="11" t="s">
        <v>456</v>
      </c>
      <c r="B357" s="5" t="s">
        <v>445</v>
      </c>
      <c r="C357" s="5" t="s">
        <v>428</v>
      </c>
      <c r="D357" s="5">
        <v>97.7</v>
      </c>
      <c r="F357" s="5">
        <v>0.35</v>
      </c>
      <c r="G357">
        <v>0.35</v>
      </c>
      <c r="H357" s="12">
        <v>9.6300000000000008</v>
      </c>
      <c r="J357" s="5">
        <v>11.13</v>
      </c>
      <c r="K357" s="5">
        <v>97.7</v>
      </c>
      <c r="L357" s="5">
        <v>34.19</v>
      </c>
      <c r="M357" s="5">
        <v>34.19</v>
      </c>
      <c r="N357" s="5">
        <v>34.19</v>
      </c>
      <c r="Q357" s="5">
        <f t="shared" si="2"/>
        <v>8.0359999999999996</v>
      </c>
    </row>
    <row r="358" spans="1:18" x14ac:dyDescent="0.25">
      <c r="A358" s="11" t="s">
        <v>456</v>
      </c>
      <c r="B358" s="5" t="s">
        <v>445</v>
      </c>
      <c r="C358" s="5" t="s">
        <v>428</v>
      </c>
      <c r="D358" s="5">
        <v>136.33000000000001</v>
      </c>
      <c r="F358" s="5">
        <v>0.35</v>
      </c>
      <c r="G358">
        <v>0.35</v>
      </c>
      <c r="H358" s="12">
        <v>8.1999999999999993</v>
      </c>
      <c r="J358" s="5">
        <v>16.63</v>
      </c>
      <c r="K358" s="5">
        <v>136.32</v>
      </c>
      <c r="L358" s="5">
        <v>47.71</v>
      </c>
      <c r="M358" s="5">
        <v>47.71</v>
      </c>
      <c r="N358" s="5">
        <v>47.71</v>
      </c>
      <c r="Q358" s="5">
        <f t="shared" si="2"/>
        <v>11.885999999999999</v>
      </c>
    </row>
    <row r="359" spans="1:18" x14ac:dyDescent="0.25">
      <c r="A359" s="11" t="s">
        <v>456</v>
      </c>
      <c r="B359" s="5" t="s">
        <v>445</v>
      </c>
      <c r="C359" s="5" t="s">
        <v>428</v>
      </c>
      <c r="D359" s="5">
        <v>289.56</v>
      </c>
      <c r="F359" s="5">
        <v>0.5</v>
      </c>
      <c r="G359">
        <v>0.5</v>
      </c>
      <c r="H359" s="12">
        <v>11.62</v>
      </c>
      <c r="J359" s="5">
        <v>30.59</v>
      </c>
      <c r="K359" s="5">
        <v>289.56</v>
      </c>
      <c r="L359" s="5">
        <v>144.78</v>
      </c>
      <c r="N359" s="5">
        <v>144.78</v>
      </c>
      <c r="Q359" s="5">
        <f t="shared" si="2"/>
        <v>31.09</v>
      </c>
    </row>
    <row r="360" spans="1:18" x14ac:dyDescent="0.25">
      <c r="A360" s="11" t="s">
        <v>456</v>
      </c>
      <c r="B360" s="5" t="s">
        <v>445</v>
      </c>
      <c r="C360" s="5" t="s">
        <v>428</v>
      </c>
      <c r="D360" s="5">
        <v>619.5</v>
      </c>
      <c r="F360" s="5">
        <v>0.3</v>
      </c>
      <c r="G360">
        <v>0.3</v>
      </c>
      <c r="H360" s="12">
        <v>14.05</v>
      </c>
      <c r="J360" s="5">
        <v>44.11</v>
      </c>
      <c r="K360" s="5">
        <v>619.5</v>
      </c>
      <c r="L360" s="5">
        <v>185.85</v>
      </c>
      <c r="N360" s="5">
        <v>185.85</v>
      </c>
      <c r="Q360" s="5">
        <f t="shared" si="2"/>
        <v>26.645999999999997</v>
      </c>
    </row>
    <row r="361" spans="1:18" x14ac:dyDescent="0.25">
      <c r="A361" s="11" t="s">
        <v>456</v>
      </c>
      <c r="B361" s="5" t="s">
        <v>445</v>
      </c>
      <c r="C361" s="5" t="s">
        <v>428</v>
      </c>
      <c r="D361" s="5">
        <v>918.01</v>
      </c>
      <c r="F361" s="5">
        <v>0.28000000000000003</v>
      </c>
      <c r="G361">
        <v>0.28000000000000003</v>
      </c>
      <c r="H361" s="12">
        <v>35.5</v>
      </c>
      <c r="J361" s="5">
        <v>46.43</v>
      </c>
      <c r="K361" s="5">
        <v>918.01</v>
      </c>
      <c r="L361" s="5">
        <v>257.04000000000002</v>
      </c>
      <c r="N361" s="5">
        <v>257.04000000000002</v>
      </c>
      <c r="Q361" s="5">
        <f t="shared" si="2"/>
        <v>26.157600000000002</v>
      </c>
    </row>
    <row r="362" spans="1:18" x14ac:dyDescent="0.25">
      <c r="A362" s="11" t="s">
        <v>456</v>
      </c>
      <c r="B362" s="5" t="s">
        <v>445</v>
      </c>
      <c r="C362" s="5" t="s">
        <v>428</v>
      </c>
      <c r="D362" s="5">
        <v>1159.1199999999999</v>
      </c>
      <c r="F362" s="5">
        <v>0.28000000000000003</v>
      </c>
      <c r="G362">
        <v>0.28000000000000003</v>
      </c>
      <c r="H362" s="12">
        <v>46.4</v>
      </c>
      <c r="J362" s="5">
        <v>46.4</v>
      </c>
      <c r="K362" s="5">
        <v>1159.1199999999999</v>
      </c>
      <c r="L362" s="5">
        <v>315.16000000000003</v>
      </c>
      <c r="N362" s="5">
        <v>324.55</v>
      </c>
      <c r="Q362" s="5">
        <f t="shared" si="2"/>
        <v>26.140800000000002</v>
      </c>
    </row>
    <row r="363" spans="1:18" x14ac:dyDescent="0.25">
      <c r="A363" s="11" t="s">
        <v>456</v>
      </c>
      <c r="B363" s="5" t="s">
        <v>445</v>
      </c>
      <c r="C363" s="5" t="s">
        <v>428</v>
      </c>
      <c r="D363" s="5">
        <v>1196.5999999999999</v>
      </c>
      <c r="F363" s="5">
        <v>0.71</v>
      </c>
      <c r="G363">
        <v>0.3</v>
      </c>
      <c r="H363" s="12">
        <v>16.45</v>
      </c>
      <c r="J363" s="5">
        <v>75.849999999999994</v>
      </c>
      <c r="K363" s="5">
        <v>1196.5999999999999</v>
      </c>
      <c r="L363" s="5">
        <v>358.98</v>
      </c>
      <c r="M363" s="5">
        <v>359.09</v>
      </c>
      <c r="N363" s="5">
        <v>358.98</v>
      </c>
      <c r="Q363" s="5">
        <f t="shared" si="2"/>
        <v>108.13299999999998</v>
      </c>
    </row>
    <row r="364" spans="1:18" x14ac:dyDescent="0.25">
      <c r="A364" s="11" t="s">
        <v>456</v>
      </c>
      <c r="B364" s="5" t="s">
        <v>445</v>
      </c>
      <c r="C364" s="5" t="s">
        <v>428</v>
      </c>
      <c r="D364" s="5">
        <v>1248.1199999999999</v>
      </c>
      <c r="F364" s="5">
        <v>0.71</v>
      </c>
      <c r="G364">
        <v>0.3</v>
      </c>
      <c r="H364" s="12">
        <v>16.45</v>
      </c>
      <c r="J364" s="5">
        <v>75.849999999999994</v>
      </c>
      <c r="K364" s="5">
        <v>1248.1199999999999</v>
      </c>
      <c r="L364" s="5">
        <v>374.44</v>
      </c>
      <c r="M364" s="5">
        <v>374.55</v>
      </c>
      <c r="N364" s="5">
        <v>374.44</v>
      </c>
      <c r="Q364" s="5">
        <f t="shared" si="2"/>
        <v>108.13299999999998</v>
      </c>
    </row>
    <row r="365" spans="1:18" x14ac:dyDescent="0.25">
      <c r="D365" s="6">
        <f>SUM(D349:D364,D325:D347)</f>
        <v>11334.53</v>
      </c>
      <c r="N365" s="6">
        <f>SUM(N349:N364)</f>
        <v>1771.69</v>
      </c>
      <c r="Q365" s="6">
        <f>SUM(Q349:Q364)</f>
        <v>368.63839999999999</v>
      </c>
    </row>
    <row r="366" spans="1:18" x14ac:dyDescent="0.25">
      <c r="A366" s="11" t="s">
        <v>457</v>
      </c>
      <c r="B366" s="5" t="s">
        <v>446</v>
      </c>
      <c r="C366" s="5" t="s">
        <v>428</v>
      </c>
      <c r="D366" s="5">
        <v>0.2</v>
      </c>
      <c r="E366">
        <v>2.0499999999999998</v>
      </c>
      <c r="F366" s="12">
        <v>2.0499999999999998</v>
      </c>
      <c r="G366">
        <v>0.2</v>
      </c>
      <c r="H366" s="5">
        <v>0.2</v>
      </c>
      <c r="I366">
        <v>1</v>
      </c>
      <c r="J366" s="5">
        <v>1</v>
      </c>
      <c r="L366" s="5">
        <v>0.41</v>
      </c>
      <c r="M366" s="5">
        <v>0.41</v>
      </c>
      <c r="N366" s="5">
        <v>0.41</v>
      </c>
      <c r="Q366" s="5">
        <f>(I366+G366)*E366*2</f>
        <v>4.919999999999999</v>
      </c>
      <c r="R366" s="17">
        <f>E366-3.3</f>
        <v>-1.25</v>
      </c>
    </row>
    <row r="367" spans="1:18" x14ac:dyDescent="0.25">
      <c r="A367" s="11" t="s">
        <v>457</v>
      </c>
      <c r="B367" s="5" t="s">
        <v>446</v>
      </c>
      <c r="C367" s="5" t="s">
        <v>428</v>
      </c>
      <c r="D367" s="5">
        <v>0.24</v>
      </c>
      <c r="E367">
        <v>2.0499999999999998</v>
      </c>
      <c r="F367" s="12">
        <v>2.0499999999999998</v>
      </c>
      <c r="G367">
        <v>0.2</v>
      </c>
      <c r="H367" s="5">
        <v>0.2</v>
      </c>
      <c r="I367">
        <v>1.2</v>
      </c>
      <c r="J367" s="5">
        <v>1.2</v>
      </c>
      <c r="L367" s="5">
        <v>0.49</v>
      </c>
      <c r="M367" s="5">
        <v>0.49</v>
      </c>
      <c r="N367" s="5">
        <v>0.49</v>
      </c>
      <c r="Q367" s="5">
        <f t="shared" ref="Q367:Q405" si="3">(I367+G367)*E367*2</f>
        <v>5.7399999999999993</v>
      </c>
      <c r="R367" s="17">
        <f t="shared" ref="R367:R381" si="4">E367-3.3</f>
        <v>-1.25</v>
      </c>
    </row>
    <row r="368" spans="1:18" x14ac:dyDescent="0.25">
      <c r="A368" s="11" t="s">
        <v>457</v>
      </c>
      <c r="B368" s="5" t="s">
        <v>446</v>
      </c>
      <c r="C368" s="5" t="s">
        <v>428</v>
      </c>
      <c r="D368" s="5">
        <v>0.24</v>
      </c>
      <c r="E368">
        <v>2.0499999999999998</v>
      </c>
      <c r="F368" s="12">
        <v>2.0499999999999998</v>
      </c>
      <c r="G368">
        <v>0.2</v>
      </c>
      <c r="H368" s="5">
        <v>0.2</v>
      </c>
      <c r="I368">
        <v>1.2</v>
      </c>
      <c r="J368" s="5">
        <v>1.2</v>
      </c>
      <c r="L368" s="5">
        <v>0.49</v>
      </c>
      <c r="M368" s="5">
        <v>0.49</v>
      </c>
      <c r="N368" s="5">
        <v>0.49</v>
      </c>
      <c r="Q368" s="5">
        <f t="shared" si="3"/>
        <v>5.7399999999999993</v>
      </c>
      <c r="R368" s="17">
        <f t="shared" si="4"/>
        <v>-1.25</v>
      </c>
    </row>
    <row r="369" spans="1:18" x14ac:dyDescent="0.25">
      <c r="A369" s="11" t="s">
        <v>457</v>
      </c>
      <c r="B369" s="5" t="s">
        <v>446</v>
      </c>
      <c r="C369" s="5" t="s">
        <v>428</v>
      </c>
      <c r="D369" s="5">
        <v>0.28000000000000003</v>
      </c>
      <c r="E369">
        <v>2.0499999999999998</v>
      </c>
      <c r="F369" s="12">
        <v>2.0499999999999998</v>
      </c>
      <c r="G369">
        <v>0.2</v>
      </c>
      <c r="H369" s="5">
        <v>0.2</v>
      </c>
      <c r="I369">
        <v>1.4</v>
      </c>
      <c r="J369" s="5">
        <v>1.4</v>
      </c>
      <c r="L369" s="5">
        <v>0.56999999999999995</v>
      </c>
      <c r="M369" s="5">
        <v>0.56999999999999995</v>
      </c>
      <c r="N369" s="5">
        <v>0.56999999999999995</v>
      </c>
      <c r="Q369" s="5">
        <f t="shared" si="3"/>
        <v>6.5599999999999987</v>
      </c>
      <c r="R369" s="17">
        <f t="shared" si="4"/>
        <v>-1.25</v>
      </c>
    </row>
    <row r="370" spans="1:18" x14ac:dyDescent="0.25">
      <c r="A370" s="11" t="s">
        <v>457</v>
      </c>
      <c r="B370" s="5" t="s">
        <v>446</v>
      </c>
      <c r="C370" s="5" t="s">
        <v>428</v>
      </c>
      <c r="D370" s="5">
        <v>0.32</v>
      </c>
      <c r="E370">
        <v>0.55000000000000004</v>
      </c>
      <c r="F370" s="12">
        <v>0.55000000000000004</v>
      </c>
      <c r="G370">
        <v>0.3</v>
      </c>
      <c r="H370" s="5">
        <v>0.3</v>
      </c>
      <c r="I370">
        <v>1.07</v>
      </c>
      <c r="J370" s="5">
        <v>1.07</v>
      </c>
      <c r="L370" s="5">
        <v>0.18</v>
      </c>
      <c r="M370" s="5">
        <v>0.18</v>
      </c>
      <c r="N370" s="5">
        <v>0.18</v>
      </c>
      <c r="Q370" s="5">
        <f t="shared" si="3"/>
        <v>1.5070000000000003</v>
      </c>
      <c r="R370" s="17">
        <f t="shared" si="4"/>
        <v>-2.75</v>
      </c>
    </row>
    <row r="371" spans="1:18" x14ac:dyDescent="0.25">
      <c r="A371" s="11" t="s">
        <v>457</v>
      </c>
      <c r="B371" s="5" t="s">
        <v>446</v>
      </c>
      <c r="C371" s="5" t="s">
        <v>428</v>
      </c>
      <c r="D371" s="5">
        <v>0.41</v>
      </c>
      <c r="E371">
        <v>1.71</v>
      </c>
      <c r="F371" s="12">
        <v>1.71</v>
      </c>
      <c r="G371">
        <v>0.3</v>
      </c>
      <c r="H371" s="5">
        <v>0.3</v>
      </c>
      <c r="I371">
        <v>1.37</v>
      </c>
      <c r="J371" s="5">
        <v>1.37</v>
      </c>
      <c r="L371" s="5">
        <v>0.7</v>
      </c>
      <c r="M371" s="5">
        <v>0.7</v>
      </c>
      <c r="N371" s="5">
        <v>0.7</v>
      </c>
      <c r="Q371" s="5">
        <f>5.706</f>
        <v>5.7060000000000004</v>
      </c>
      <c r="R371" s="17">
        <f t="shared" si="4"/>
        <v>-1.5899999999999999</v>
      </c>
    </row>
    <row r="372" spans="1:18" x14ac:dyDescent="0.25">
      <c r="A372" s="11" t="s">
        <v>457</v>
      </c>
      <c r="B372" s="5" t="s">
        <v>446</v>
      </c>
      <c r="C372" s="5" t="s">
        <v>428</v>
      </c>
      <c r="D372" s="5">
        <v>0.5</v>
      </c>
      <c r="E372">
        <v>0.93</v>
      </c>
      <c r="F372" s="12">
        <v>0.93</v>
      </c>
      <c r="G372">
        <v>0.25</v>
      </c>
      <c r="H372" s="5">
        <v>0.25</v>
      </c>
      <c r="I372">
        <v>2</v>
      </c>
      <c r="J372" s="5">
        <v>2</v>
      </c>
      <c r="L372" s="5">
        <v>0.47</v>
      </c>
      <c r="M372" s="5">
        <v>0.46</v>
      </c>
      <c r="N372" s="5">
        <v>0.46</v>
      </c>
      <c r="Q372" s="5">
        <f t="shared" si="3"/>
        <v>4.1850000000000005</v>
      </c>
      <c r="R372" s="17">
        <f t="shared" si="4"/>
        <v>-2.3699999999999997</v>
      </c>
    </row>
    <row r="373" spans="1:18" x14ac:dyDescent="0.25">
      <c r="A373" s="11" t="s">
        <v>457</v>
      </c>
      <c r="B373" s="5" t="s">
        <v>446</v>
      </c>
      <c r="C373" s="5" t="s">
        <v>428</v>
      </c>
      <c r="D373" s="5">
        <v>0.51</v>
      </c>
      <c r="E373">
        <v>1.1499999999999999</v>
      </c>
      <c r="F373" s="12">
        <v>1.1499999999999999</v>
      </c>
      <c r="G373">
        <v>0.25</v>
      </c>
      <c r="H373" s="5">
        <v>0.25</v>
      </c>
      <c r="I373">
        <v>2.0499999999999998</v>
      </c>
      <c r="J373" s="5">
        <v>2.0499999999999998</v>
      </c>
      <c r="L373" s="5">
        <v>0.59</v>
      </c>
      <c r="M373" s="5">
        <v>0.59</v>
      </c>
      <c r="N373" s="5">
        <v>0.59</v>
      </c>
      <c r="Q373" s="5">
        <f t="shared" si="3"/>
        <v>5.2899999999999991</v>
      </c>
      <c r="R373" s="17">
        <f t="shared" si="4"/>
        <v>-2.15</v>
      </c>
    </row>
    <row r="374" spans="1:18" x14ac:dyDescent="0.25">
      <c r="A374" s="11" t="s">
        <v>457</v>
      </c>
      <c r="B374" s="5" t="s">
        <v>446</v>
      </c>
      <c r="C374" s="5" t="s">
        <v>428</v>
      </c>
      <c r="D374" s="5">
        <v>0.56000000000000005</v>
      </c>
      <c r="E374">
        <v>0.93</v>
      </c>
      <c r="F374" s="12">
        <v>0.93</v>
      </c>
      <c r="G374">
        <v>0.25</v>
      </c>
      <c r="H374" s="5">
        <v>0.25</v>
      </c>
      <c r="I374">
        <v>2.25</v>
      </c>
      <c r="J374" s="5">
        <v>2.25</v>
      </c>
      <c r="L374" s="5">
        <v>0.52</v>
      </c>
      <c r="M374" s="5">
        <v>0.52</v>
      </c>
      <c r="N374" s="5">
        <v>0.52</v>
      </c>
      <c r="Q374" s="5">
        <f>(I374+G374)*E374*2</f>
        <v>4.6500000000000004</v>
      </c>
      <c r="R374" s="17">
        <f t="shared" si="4"/>
        <v>-2.3699999999999997</v>
      </c>
    </row>
    <row r="375" spans="1:18" x14ac:dyDescent="0.25">
      <c r="A375" s="11" t="s">
        <v>457</v>
      </c>
      <c r="B375" s="5" t="s">
        <v>446</v>
      </c>
      <c r="C375" s="5" t="s">
        <v>428</v>
      </c>
      <c r="D375" s="5">
        <v>0.56000000000000005</v>
      </c>
      <c r="E375">
        <v>1.71</v>
      </c>
      <c r="F375" s="12">
        <v>1.71</v>
      </c>
      <c r="G375">
        <v>0.3</v>
      </c>
      <c r="H375" s="5">
        <v>0.3</v>
      </c>
      <c r="I375">
        <v>1.97</v>
      </c>
      <c r="J375" s="5">
        <v>1.97</v>
      </c>
      <c r="L375" s="5">
        <v>0.95</v>
      </c>
      <c r="M375" s="5">
        <v>1.01</v>
      </c>
      <c r="N375" s="5">
        <v>0.95</v>
      </c>
      <c r="Q375" s="5">
        <f>7.2504</f>
        <v>7.2504</v>
      </c>
      <c r="R375" s="17">
        <f t="shared" si="4"/>
        <v>-1.5899999999999999</v>
      </c>
    </row>
    <row r="376" spans="1:18" x14ac:dyDescent="0.25">
      <c r="A376" s="11" t="s">
        <v>457</v>
      </c>
      <c r="B376" s="5" t="s">
        <v>446</v>
      </c>
      <c r="C376" s="5" t="s">
        <v>428</v>
      </c>
      <c r="D376" s="5">
        <v>0.56999999999999995</v>
      </c>
      <c r="E376">
        <v>1.1499999999999999</v>
      </c>
      <c r="F376" s="12">
        <v>1.1499999999999999</v>
      </c>
      <c r="G376">
        <v>0.25</v>
      </c>
      <c r="H376" s="5">
        <v>0.25</v>
      </c>
      <c r="I376">
        <v>2.2999999999999998</v>
      </c>
      <c r="J376" s="5">
        <v>2.2999999999999998</v>
      </c>
      <c r="L376" s="5">
        <v>0.66</v>
      </c>
      <c r="M376" s="5">
        <v>0.66</v>
      </c>
      <c r="N376" s="5">
        <v>0.66</v>
      </c>
      <c r="Q376" s="5">
        <f t="shared" si="3"/>
        <v>5.8649999999999993</v>
      </c>
      <c r="R376" s="17">
        <f t="shared" si="4"/>
        <v>-2.15</v>
      </c>
    </row>
    <row r="377" spans="1:18" x14ac:dyDescent="0.25">
      <c r="A377" s="11" t="s">
        <v>457</v>
      </c>
      <c r="B377" s="5" t="s">
        <v>446</v>
      </c>
      <c r="C377" s="5" t="s">
        <v>428</v>
      </c>
      <c r="D377" s="5">
        <v>0.61</v>
      </c>
      <c r="E377">
        <v>0.93</v>
      </c>
      <c r="F377" s="12">
        <v>0.93</v>
      </c>
      <c r="G377">
        <v>0.25</v>
      </c>
      <c r="H377" s="5">
        <v>0.25</v>
      </c>
      <c r="I377">
        <v>2.4500000000000002</v>
      </c>
      <c r="J377" s="5">
        <v>2.4500000000000002</v>
      </c>
      <c r="L377" s="5">
        <v>0.56999999999999995</v>
      </c>
      <c r="M377" s="5">
        <v>0.56999999999999995</v>
      </c>
      <c r="N377" s="5">
        <v>0.56999999999999995</v>
      </c>
      <c r="Q377" s="5">
        <f t="shared" si="3"/>
        <v>5.0220000000000002</v>
      </c>
      <c r="R377" s="17">
        <f t="shared" si="4"/>
        <v>-2.3699999999999997</v>
      </c>
    </row>
    <row r="378" spans="1:18" x14ac:dyDescent="0.25">
      <c r="A378" s="11" t="s">
        <v>457</v>
      </c>
      <c r="B378" s="5" t="s">
        <v>446</v>
      </c>
      <c r="C378" s="5" t="s">
        <v>428</v>
      </c>
      <c r="D378" s="5">
        <v>0.65</v>
      </c>
      <c r="E378">
        <v>1.1499999999999999</v>
      </c>
      <c r="F378" s="12">
        <v>1.1499999999999999</v>
      </c>
      <c r="G378">
        <v>0.25</v>
      </c>
      <c r="H378" s="5">
        <v>0.25</v>
      </c>
      <c r="I378">
        <v>2.6</v>
      </c>
      <c r="J378" s="5">
        <v>2.6</v>
      </c>
      <c r="L378" s="5">
        <v>0.75</v>
      </c>
      <c r="M378" s="5">
        <v>0.75</v>
      </c>
      <c r="N378" s="5">
        <v>0.75</v>
      </c>
      <c r="Q378" s="5">
        <f t="shared" si="3"/>
        <v>6.5549999999999997</v>
      </c>
      <c r="R378" s="17">
        <f t="shared" si="4"/>
        <v>-2.15</v>
      </c>
    </row>
    <row r="379" spans="1:18" x14ac:dyDescent="0.25">
      <c r="A379" s="11" t="s">
        <v>457</v>
      </c>
      <c r="B379" s="5" t="s">
        <v>446</v>
      </c>
      <c r="C379" s="5" t="s">
        <v>428</v>
      </c>
      <c r="D379" s="5">
        <v>0.68</v>
      </c>
      <c r="E379">
        <v>0.93</v>
      </c>
      <c r="F379" s="12">
        <v>0.93</v>
      </c>
      <c r="G379">
        <v>0.25</v>
      </c>
      <c r="H379" s="5">
        <v>0.25</v>
      </c>
      <c r="I379">
        <v>2.7</v>
      </c>
      <c r="J379" s="5">
        <v>2.7</v>
      </c>
      <c r="L379" s="5">
        <v>0.63</v>
      </c>
      <c r="M379" s="5">
        <v>0.63</v>
      </c>
      <c r="N379" s="5">
        <v>0.63</v>
      </c>
      <c r="Q379" s="5">
        <f t="shared" si="3"/>
        <v>5.487000000000001</v>
      </c>
      <c r="R379" s="17">
        <f t="shared" si="4"/>
        <v>-2.3699999999999997</v>
      </c>
    </row>
    <row r="380" spans="1:18" x14ac:dyDescent="0.25">
      <c r="A380" s="11" t="s">
        <v>457</v>
      </c>
      <c r="B380" s="5" t="s">
        <v>446</v>
      </c>
      <c r="C380" s="5" t="s">
        <v>428</v>
      </c>
      <c r="D380" s="5">
        <v>0.71</v>
      </c>
      <c r="E380">
        <v>1.1499999999999999</v>
      </c>
      <c r="F380" s="12">
        <v>1.1499999999999999</v>
      </c>
      <c r="G380">
        <v>0.25</v>
      </c>
      <c r="H380" s="5">
        <v>0.25</v>
      </c>
      <c r="I380">
        <v>2.85</v>
      </c>
      <c r="J380" s="5">
        <v>2.85</v>
      </c>
      <c r="L380" s="5">
        <v>0.82</v>
      </c>
      <c r="M380" s="5">
        <v>0.82</v>
      </c>
      <c r="N380" s="5">
        <v>0.82</v>
      </c>
      <c r="Q380" s="5">
        <f t="shared" si="3"/>
        <v>7.13</v>
      </c>
      <c r="R380" s="17">
        <f t="shared" si="4"/>
        <v>-2.15</v>
      </c>
    </row>
    <row r="381" spans="1:18" x14ac:dyDescent="0.25">
      <c r="A381" s="11" t="s">
        <v>457</v>
      </c>
      <c r="B381" s="5" t="s">
        <v>446</v>
      </c>
      <c r="C381" s="5" t="s">
        <v>428</v>
      </c>
      <c r="D381" s="5">
        <v>0.82</v>
      </c>
      <c r="E381">
        <v>1.71</v>
      </c>
      <c r="F381" s="12">
        <v>1.71</v>
      </c>
      <c r="G381">
        <v>0.3</v>
      </c>
      <c r="H381" s="5">
        <v>0.3</v>
      </c>
      <c r="I381">
        <v>2.72</v>
      </c>
      <c r="J381" s="5">
        <v>2.72</v>
      </c>
      <c r="L381" s="5">
        <v>1.39</v>
      </c>
      <c r="M381" s="5">
        <v>1.39</v>
      </c>
      <c r="N381" s="5">
        <v>1.39</v>
      </c>
      <c r="Q381" s="5">
        <f t="shared" si="3"/>
        <v>10.3284</v>
      </c>
      <c r="R381" s="17">
        <f t="shared" si="4"/>
        <v>-1.5899999999999999</v>
      </c>
    </row>
    <row r="382" spans="1:18" x14ac:dyDescent="0.25">
      <c r="A382" s="11" t="s">
        <v>457</v>
      </c>
      <c r="B382" s="5" t="s">
        <v>446</v>
      </c>
      <c r="C382" s="5" t="s">
        <v>428</v>
      </c>
      <c r="D382" s="5">
        <v>0.85</v>
      </c>
      <c r="E382">
        <v>3.63</v>
      </c>
      <c r="F382" s="12">
        <v>3.63</v>
      </c>
      <c r="G382">
        <v>0.3</v>
      </c>
      <c r="H382" s="5">
        <v>0.3</v>
      </c>
      <c r="I382">
        <v>2.83</v>
      </c>
      <c r="J382" s="5">
        <v>2.83</v>
      </c>
      <c r="L382" s="5">
        <v>3.08</v>
      </c>
      <c r="M382" s="5">
        <v>3.08</v>
      </c>
      <c r="N382" s="5">
        <v>3.08</v>
      </c>
      <c r="Q382" s="5">
        <f t="shared" si="3"/>
        <v>22.723799999999997</v>
      </c>
      <c r="R382" s="16">
        <f>E382-3.3</f>
        <v>0.33000000000000007</v>
      </c>
    </row>
    <row r="383" spans="1:18" x14ac:dyDescent="0.25">
      <c r="A383" s="11" t="s">
        <v>457</v>
      </c>
      <c r="B383" s="5" t="s">
        <v>446</v>
      </c>
      <c r="C383" s="5" t="s">
        <v>428</v>
      </c>
      <c r="D383" s="5">
        <v>0.94</v>
      </c>
      <c r="E383">
        <v>3.63</v>
      </c>
      <c r="F383" s="12">
        <v>3.63</v>
      </c>
      <c r="G383">
        <v>0.3</v>
      </c>
      <c r="H383" s="5">
        <v>0.3</v>
      </c>
      <c r="I383">
        <v>3.13</v>
      </c>
      <c r="J383" s="5">
        <v>3.13</v>
      </c>
      <c r="L383" s="5">
        <v>3.41</v>
      </c>
      <c r="M383" s="5">
        <v>3.41</v>
      </c>
      <c r="N383" s="5">
        <v>3.41</v>
      </c>
      <c r="Q383" s="5">
        <f t="shared" si="3"/>
        <v>24.901799999999998</v>
      </c>
      <c r="R383" s="16">
        <f>E383-3.3</f>
        <v>0.33000000000000007</v>
      </c>
    </row>
    <row r="384" spans="1:18" x14ac:dyDescent="0.25">
      <c r="A384" s="11" t="s">
        <v>457</v>
      </c>
      <c r="B384" s="5" t="s">
        <v>446</v>
      </c>
      <c r="C384" s="5" t="s">
        <v>428</v>
      </c>
      <c r="D384" s="5">
        <v>1.1100000000000001</v>
      </c>
      <c r="E384">
        <v>1.71</v>
      </c>
      <c r="F384" s="12">
        <v>1.71</v>
      </c>
      <c r="G384">
        <v>0.3</v>
      </c>
      <c r="H384" s="5">
        <v>0.3</v>
      </c>
      <c r="I384">
        <v>3.68</v>
      </c>
      <c r="J384" s="5">
        <v>3.68</v>
      </c>
      <c r="L384" s="5">
        <v>1.89</v>
      </c>
      <c r="M384" s="5">
        <v>1.89</v>
      </c>
      <c r="N384" s="5">
        <v>1.89</v>
      </c>
      <c r="Q384" s="5">
        <f t="shared" si="3"/>
        <v>13.611599999999999</v>
      </c>
      <c r="R384" s="17">
        <f>E384-3.3</f>
        <v>-1.5899999999999999</v>
      </c>
    </row>
    <row r="385" spans="1:18" x14ac:dyDescent="0.25">
      <c r="A385" s="11" t="s">
        <v>457</v>
      </c>
      <c r="B385" s="5" t="s">
        <v>446</v>
      </c>
      <c r="C385" s="5" t="s">
        <v>428</v>
      </c>
      <c r="D385" s="5">
        <v>1.1100000000000001</v>
      </c>
      <c r="E385">
        <v>1.71</v>
      </c>
      <c r="F385" s="12">
        <v>1.71</v>
      </c>
      <c r="G385">
        <v>0.3</v>
      </c>
      <c r="H385" s="5">
        <v>0.3</v>
      </c>
      <c r="I385">
        <v>3.68</v>
      </c>
      <c r="J385" s="5">
        <v>3.68</v>
      </c>
      <c r="L385" s="5">
        <v>1.89</v>
      </c>
      <c r="M385" s="5">
        <v>1.89</v>
      </c>
      <c r="N385" s="5">
        <v>1.89</v>
      </c>
      <c r="Q385" s="5">
        <f t="shared" si="3"/>
        <v>13.611599999999999</v>
      </c>
      <c r="R385" s="17">
        <f t="shared" ref="R385:R389" si="5">E385-3.3</f>
        <v>-1.5899999999999999</v>
      </c>
    </row>
    <row r="386" spans="1:18" x14ac:dyDescent="0.25">
      <c r="A386" s="11" t="s">
        <v>457</v>
      </c>
      <c r="B386" s="5" t="s">
        <v>446</v>
      </c>
      <c r="C386" s="5" t="s">
        <v>428</v>
      </c>
      <c r="D386" s="5">
        <v>1.22</v>
      </c>
      <c r="E386">
        <v>0.8</v>
      </c>
      <c r="F386" s="12">
        <v>0.8</v>
      </c>
      <c r="G386">
        <v>0.3</v>
      </c>
      <c r="H386" s="5">
        <v>0.3</v>
      </c>
      <c r="I386">
        <v>4.07</v>
      </c>
      <c r="J386" s="5">
        <v>4.07</v>
      </c>
      <c r="L386" s="5">
        <v>0.98</v>
      </c>
      <c r="M386" s="5">
        <v>0.98</v>
      </c>
      <c r="N386" s="5">
        <v>0.98</v>
      </c>
      <c r="Q386" s="5">
        <f t="shared" si="3"/>
        <v>6.9920000000000009</v>
      </c>
      <c r="R386" s="17">
        <f t="shared" si="5"/>
        <v>-2.5</v>
      </c>
    </row>
    <row r="387" spans="1:18" x14ac:dyDescent="0.25">
      <c r="A387" s="11" t="s">
        <v>457</v>
      </c>
      <c r="B387" s="5" t="s">
        <v>446</v>
      </c>
      <c r="C387" s="5" t="s">
        <v>428</v>
      </c>
      <c r="D387" s="5">
        <v>1.34</v>
      </c>
      <c r="E387">
        <v>0.55000000000000004</v>
      </c>
      <c r="F387" s="12">
        <v>0.55000000000000004</v>
      </c>
      <c r="G387">
        <v>0.3</v>
      </c>
      <c r="H387" s="5">
        <v>0.3</v>
      </c>
      <c r="I387">
        <v>4.46</v>
      </c>
      <c r="J387" s="5">
        <v>4.46</v>
      </c>
      <c r="L387" s="5">
        <v>0.74</v>
      </c>
      <c r="M387" s="5">
        <v>0.74</v>
      </c>
      <c r="N387" s="5">
        <v>0.74</v>
      </c>
      <c r="Q387" s="5">
        <f t="shared" si="3"/>
        <v>5.2359999999999998</v>
      </c>
      <c r="R387" s="17">
        <f t="shared" si="5"/>
        <v>-2.75</v>
      </c>
    </row>
    <row r="388" spans="1:18" x14ac:dyDescent="0.25">
      <c r="A388" s="11" t="s">
        <v>457</v>
      </c>
      <c r="B388" s="5" t="s">
        <v>446</v>
      </c>
      <c r="C388" s="5" t="s">
        <v>428</v>
      </c>
      <c r="D388" s="5">
        <v>1.44</v>
      </c>
      <c r="E388">
        <v>1.52</v>
      </c>
      <c r="F388" s="12">
        <v>1.52</v>
      </c>
      <c r="G388">
        <v>0.3</v>
      </c>
      <c r="H388" s="5">
        <v>0.3</v>
      </c>
      <c r="I388">
        <v>4.8</v>
      </c>
      <c r="J388" s="5">
        <v>4.8</v>
      </c>
      <c r="L388" s="5">
        <v>2.1800000000000002</v>
      </c>
      <c r="M388" s="5">
        <v>2.1800000000000002</v>
      </c>
      <c r="N388" s="5">
        <v>2.1800000000000002</v>
      </c>
      <c r="Q388" s="5">
        <f t="shared" si="3"/>
        <v>15.504</v>
      </c>
      <c r="R388" s="17">
        <f t="shared" si="5"/>
        <v>-1.7799999999999998</v>
      </c>
    </row>
    <row r="389" spans="1:18" x14ac:dyDescent="0.25">
      <c r="A389" s="11" t="s">
        <v>457</v>
      </c>
      <c r="B389" s="5" t="s">
        <v>446</v>
      </c>
      <c r="C389" s="5" t="s">
        <v>428</v>
      </c>
      <c r="D389" s="5">
        <v>1.48</v>
      </c>
      <c r="E389">
        <v>0.55000000000000004</v>
      </c>
      <c r="F389" s="12">
        <v>0.55000000000000004</v>
      </c>
      <c r="G389">
        <v>0.3</v>
      </c>
      <c r="H389" s="5">
        <v>0.3</v>
      </c>
      <c r="I389">
        <v>4.93</v>
      </c>
      <c r="J389" s="5">
        <v>4.93</v>
      </c>
      <c r="L389" s="5">
        <v>0.81</v>
      </c>
      <c r="M389" s="5">
        <v>0.81</v>
      </c>
      <c r="N389" s="5">
        <v>0.81</v>
      </c>
      <c r="Q389" s="5">
        <f t="shared" si="3"/>
        <v>5.7530000000000001</v>
      </c>
      <c r="R389" s="17">
        <f t="shared" si="5"/>
        <v>-2.75</v>
      </c>
    </row>
    <row r="390" spans="1:18" x14ac:dyDescent="0.25">
      <c r="A390" s="11" t="s">
        <v>457</v>
      </c>
      <c r="B390" s="5" t="s">
        <v>446</v>
      </c>
      <c r="C390" s="5" t="s">
        <v>428</v>
      </c>
      <c r="D390" s="5">
        <v>1.52</v>
      </c>
      <c r="E390">
        <v>3.3</v>
      </c>
      <c r="F390" s="12">
        <v>3.3</v>
      </c>
      <c r="G390">
        <v>0.3</v>
      </c>
      <c r="H390" s="5">
        <v>0.3</v>
      </c>
      <c r="I390">
        <v>5.08</v>
      </c>
      <c r="J390" s="5">
        <v>5.08</v>
      </c>
      <c r="L390" s="5">
        <v>5.03</v>
      </c>
      <c r="M390" s="5">
        <v>5.04</v>
      </c>
      <c r="N390" s="5">
        <v>5.04</v>
      </c>
      <c r="Q390" s="5">
        <f t="shared" si="3"/>
        <v>35.507999999999996</v>
      </c>
      <c r="R390" s="18">
        <f>E390-3.3</f>
        <v>0</v>
      </c>
    </row>
    <row r="391" spans="1:18" x14ac:dyDescent="0.25">
      <c r="A391" s="11" t="s">
        <v>457</v>
      </c>
      <c r="B391" s="5" t="s">
        <v>446</v>
      </c>
      <c r="C391" s="5" t="s">
        <v>428</v>
      </c>
      <c r="D391" s="5">
        <v>1.56</v>
      </c>
      <c r="E391">
        <v>0.66500000000000004</v>
      </c>
      <c r="F391" s="12">
        <v>0.66500000000000004</v>
      </c>
      <c r="G391">
        <v>0.3</v>
      </c>
      <c r="H391" s="5">
        <v>0.3</v>
      </c>
      <c r="I391">
        <v>5.2</v>
      </c>
      <c r="J391" s="5">
        <v>5.2</v>
      </c>
      <c r="L391" s="5">
        <v>1.04</v>
      </c>
      <c r="M391" s="5">
        <v>1.04</v>
      </c>
      <c r="N391" s="5">
        <v>1.04</v>
      </c>
      <c r="Q391" s="5">
        <f t="shared" si="3"/>
        <v>7.3150000000000004</v>
      </c>
      <c r="R391" s="17">
        <f>E391-3.3</f>
        <v>-2.6349999999999998</v>
      </c>
    </row>
    <row r="392" spans="1:18" x14ac:dyDescent="0.25">
      <c r="A392" s="11" t="s">
        <v>457</v>
      </c>
      <c r="B392" s="5" t="s">
        <v>446</v>
      </c>
      <c r="C392" s="5" t="s">
        <v>428</v>
      </c>
      <c r="D392" s="5">
        <v>1.77</v>
      </c>
      <c r="E392">
        <v>1.71</v>
      </c>
      <c r="F392" s="12">
        <v>1.71</v>
      </c>
      <c r="G392">
        <v>0.3</v>
      </c>
      <c r="H392" s="5">
        <v>0.3</v>
      </c>
      <c r="I392">
        <v>5.89</v>
      </c>
      <c r="J392" s="5">
        <v>5.89</v>
      </c>
      <c r="L392" s="5">
        <v>3.02</v>
      </c>
      <c r="M392" s="5">
        <v>3.02</v>
      </c>
      <c r="N392" s="5">
        <v>3.02</v>
      </c>
      <c r="Q392" s="5">
        <f t="shared" si="3"/>
        <v>21.169799999999999</v>
      </c>
      <c r="R392" s="17">
        <f t="shared" ref="R392:R393" si="6">E392-3.3</f>
        <v>-1.5899999999999999</v>
      </c>
    </row>
    <row r="393" spans="1:18" x14ac:dyDescent="0.25">
      <c r="A393" s="11" t="s">
        <v>457</v>
      </c>
      <c r="B393" s="5" t="s">
        <v>446</v>
      </c>
      <c r="C393" s="5" t="s">
        <v>428</v>
      </c>
      <c r="D393" s="5">
        <v>2.52</v>
      </c>
      <c r="E393">
        <v>0.55000000000000004</v>
      </c>
      <c r="F393" s="12">
        <v>0.55000000000000004</v>
      </c>
      <c r="G393">
        <v>0.3</v>
      </c>
      <c r="H393" s="5">
        <v>0.3</v>
      </c>
      <c r="I393">
        <v>8.39</v>
      </c>
      <c r="J393" s="5">
        <v>8.39</v>
      </c>
      <c r="L393" s="5">
        <v>1.38</v>
      </c>
      <c r="M393" s="5">
        <v>1.38</v>
      </c>
      <c r="N393" s="5">
        <v>1.38</v>
      </c>
      <c r="Q393" s="5">
        <f t="shared" si="3"/>
        <v>9.5590000000000028</v>
      </c>
      <c r="R393" s="17">
        <f t="shared" si="6"/>
        <v>-2.75</v>
      </c>
    </row>
    <row r="394" spans="1:18" x14ac:dyDescent="0.25">
      <c r="A394" s="11" t="s">
        <v>457</v>
      </c>
      <c r="B394" s="5" t="s">
        <v>446</v>
      </c>
      <c r="C394" s="5" t="s">
        <v>428</v>
      </c>
      <c r="D394" s="5">
        <v>2.8</v>
      </c>
      <c r="E394" s="21">
        <v>3</v>
      </c>
      <c r="F394" s="13">
        <v>3.6</v>
      </c>
      <c r="G394">
        <v>0.3</v>
      </c>
      <c r="H394" s="5">
        <v>0.3</v>
      </c>
      <c r="I394">
        <v>9.35</v>
      </c>
      <c r="J394" s="5">
        <v>9.35</v>
      </c>
      <c r="L394" s="5">
        <v>5.89</v>
      </c>
      <c r="Q394" s="5">
        <f>19.63*2+0.3*3*2</f>
        <v>41.059999999999995</v>
      </c>
      <c r="R394" s="18">
        <f>E394-3.3</f>
        <v>-0.29999999999999982</v>
      </c>
    </row>
    <row r="395" spans="1:18" x14ac:dyDescent="0.25">
      <c r="A395" s="11" t="s">
        <v>457</v>
      </c>
      <c r="B395" s="5" t="s">
        <v>446</v>
      </c>
      <c r="C395" s="5" t="s">
        <v>428</v>
      </c>
      <c r="D395" s="5">
        <v>2.83</v>
      </c>
      <c r="E395">
        <v>3</v>
      </c>
      <c r="F395" s="12">
        <v>3</v>
      </c>
      <c r="G395">
        <v>0.3</v>
      </c>
      <c r="H395" s="5">
        <v>0.3</v>
      </c>
      <c r="I395">
        <v>9.42</v>
      </c>
      <c r="J395" s="5">
        <v>9.42</v>
      </c>
      <c r="L395" s="5">
        <v>8.48</v>
      </c>
      <c r="M395" s="5">
        <v>8.48</v>
      </c>
      <c r="N395" s="5">
        <v>8.48</v>
      </c>
      <c r="Q395" s="5">
        <f t="shared" si="3"/>
        <v>58.320000000000007</v>
      </c>
      <c r="R395" s="18">
        <f>E395-3.3</f>
        <v>-0.29999999999999982</v>
      </c>
    </row>
    <row r="396" spans="1:18" x14ac:dyDescent="0.25">
      <c r="A396" s="11" t="s">
        <v>457</v>
      </c>
      <c r="B396" s="5" t="s">
        <v>446</v>
      </c>
      <c r="C396" s="5" t="s">
        <v>428</v>
      </c>
      <c r="D396" s="5">
        <v>3.12</v>
      </c>
      <c r="E396">
        <v>1.22</v>
      </c>
      <c r="F396" s="12">
        <v>1.22</v>
      </c>
      <c r="G396">
        <v>0.3</v>
      </c>
      <c r="H396" s="5">
        <v>0.3</v>
      </c>
      <c r="I396">
        <v>10.4</v>
      </c>
      <c r="J396" s="5">
        <v>10.4</v>
      </c>
      <c r="L396" s="5">
        <v>3.79</v>
      </c>
      <c r="M396" s="5">
        <v>3.79</v>
      </c>
      <c r="N396" s="5">
        <v>3.79</v>
      </c>
      <c r="Q396" s="5">
        <f t="shared" si="3"/>
        <v>26.108000000000001</v>
      </c>
      <c r="R396" s="17">
        <f>E396-3.3</f>
        <v>-2.08</v>
      </c>
    </row>
    <row r="397" spans="1:18" x14ac:dyDescent="0.25">
      <c r="A397" s="11" t="s">
        <v>457</v>
      </c>
      <c r="B397" s="5" t="s">
        <v>446</v>
      </c>
      <c r="C397" s="5" t="s">
        <v>428</v>
      </c>
      <c r="D397" s="5">
        <v>3.52</v>
      </c>
      <c r="E397">
        <v>3</v>
      </c>
      <c r="F397" s="12">
        <v>3</v>
      </c>
      <c r="G397">
        <v>0.3</v>
      </c>
      <c r="H397" s="5">
        <v>0.3</v>
      </c>
      <c r="I397">
        <v>11.73</v>
      </c>
      <c r="J397" s="5">
        <v>11.73</v>
      </c>
      <c r="L397" s="5">
        <v>10.56</v>
      </c>
      <c r="M397" s="5">
        <v>10.56</v>
      </c>
      <c r="N397" s="5">
        <v>10.56</v>
      </c>
      <c r="Q397" s="5">
        <f t="shared" si="3"/>
        <v>72.180000000000007</v>
      </c>
      <c r="R397" s="18">
        <f>E397-3.3</f>
        <v>-0.29999999999999982</v>
      </c>
    </row>
    <row r="398" spans="1:18" x14ac:dyDescent="0.25">
      <c r="A398" s="11" t="s">
        <v>457</v>
      </c>
      <c r="B398" s="5" t="s">
        <v>446</v>
      </c>
      <c r="C398" s="5" t="s">
        <v>428</v>
      </c>
      <c r="D398" s="5">
        <v>3.77</v>
      </c>
      <c r="E398">
        <v>3.63</v>
      </c>
      <c r="F398" s="12">
        <v>3.63</v>
      </c>
      <c r="G398">
        <v>0.3</v>
      </c>
      <c r="H398" s="5">
        <v>0.3</v>
      </c>
      <c r="I398">
        <v>12.58</v>
      </c>
      <c r="J398" s="5">
        <v>12.58</v>
      </c>
      <c r="L398" s="5">
        <v>13.69</v>
      </c>
      <c r="M398" s="5">
        <v>13.69</v>
      </c>
      <c r="N398" s="5">
        <v>13.69</v>
      </c>
      <c r="Q398" s="5">
        <f t="shared" si="3"/>
        <v>93.508800000000008</v>
      </c>
      <c r="R398" s="16">
        <f>E398-3.3</f>
        <v>0.33000000000000007</v>
      </c>
    </row>
    <row r="399" spans="1:18" x14ac:dyDescent="0.25">
      <c r="A399" s="11" t="s">
        <v>457</v>
      </c>
      <c r="B399" s="5" t="s">
        <v>446</v>
      </c>
      <c r="C399" s="5" t="s">
        <v>428</v>
      </c>
      <c r="D399" s="5">
        <v>4.03</v>
      </c>
      <c r="E399">
        <v>3</v>
      </c>
      <c r="F399" s="12">
        <v>3</v>
      </c>
      <c r="G399">
        <v>0.3</v>
      </c>
      <c r="H399" s="5">
        <v>0.3</v>
      </c>
      <c r="I399">
        <v>13.45</v>
      </c>
      <c r="J399" s="5">
        <v>13.45</v>
      </c>
      <c r="L399" s="5">
        <v>12.1</v>
      </c>
      <c r="M399" s="5">
        <v>12.11</v>
      </c>
      <c r="N399" s="5">
        <v>12.1</v>
      </c>
      <c r="Q399" s="5">
        <f t="shared" si="3"/>
        <v>82.5</v>
      </c>
      <c r="R399" s="18">
        <f>F399-3.3</f>
        <v>-0.29999999999999982</v>
      </c>
    </row>
    <row r="400" spans="1:18" ht="14.25" customHeight="1" x14ac:dyDescent="0.25">
      <c r="A400" s="11" t="s">
        <v>457</v>
      </c>
      <c r="B400" s="5" t="s">
        <v>446</v>
      </c>
      <c r="C400" s="5" t="s">
        <v>428</v>
      </c>
      <c r="D400" s="5">
        <v>4.13</v>
      </c>
      <c r="E400">
        <v>3</v>
      </c>
      <c r="F400" s="12">
        <v>3</v>
      </c>
      <c r="G400">
        <v>0.3</v>
      </c>
      <c r="H400" s="5">
        <v>0.3</v>
      </c>
      <c r="I400">
        <v>13.75</v>
      </c>
      <c r="J400" s="5">
        <v>13.75</v>
      </c>
      <c r="L400" s="5">
        <v>12.38</v>
      </c>
      <c r="M400" s="5">
        <v>12.38</v>
      </c>
      <c r="N400" s="5">
        <v>12.38</v>
      </c>
      <c r="Q400" s="5">
        <f t="shared" si="3"/>
        <v>84.300000000000011</v>
      </c>
      <c r="R400" s="18">
        <f>F400-3.3</f>
        <v>-0.29999999999999982</v>
      </c>
    </row>
    <row r="401" spans="1:19" x14ac:dyDescent="0.25">
      <c r="A401" s="11" t="s">
        <v>457</v>
      </c>
      <c r="B401" s="5" t="s">
        <v>446</v>
      </c>
      <c r="C401" s="5" t="s">
        <v>428</v>
      </c>
      <c r="D401" s="5">
        <v>4.93</v>
      </c>
      <c r="E401">
        <v>3.8</v>
      </c>
      <c r="F401" s="12">
        <v>3.8</v>
      </c>
      <c r="G401">
        <v>0.3</v>
      </c>
      <c r="H401" s="5">
        <v>0.3</v>
      </c>
      <c r="I401">
        <v>16.43</v>
      </c>
      <c r="J401" s="5">
        <v>16.43</v>
      </c>
      <c r="L401" s="5">
        <v>15.36</v>
      </c>
      <c r="M401" s="5">
        <v>15.36</v>
      </c>
      <c r="N401" s="5">
        <v>15.36</v>
      </c>
      <c r="Q401" s="5">
        <f>104.268</f>
        <v>104.268</v>
      </c>
      <c r="R401" s="16">
        <f>F401-3.3</f>
        <v>0.5</v>
      </c>
    </row>
    <row r="402" spans="1:19" x14ac:dyDescent="0.25">
      <c r="A402" s="11" t="s">
        <v>457</v>
      </c>
      <c r="B402" s="5" t="s">
        <v>446</v>
      </c>
      <c r="C402" s="5" t="s">
        <v>428</v>
      </c>
      <c r="D402" s="5">
        <v>5.19</v>
      </c>
      <c r="E402">
        <v>0.26500000000000001</v>
      </c>
      <c r="F402" s="12">
        <v>0.26500000000000001</v>
      </c>
      <c r="G402">
        <v>0.3</v>
      </c>
      <c r="H402" s="5">
        <v>0.3</v>
      </c>
      <c r="I402">
        <v>17.3</v>
      </c>
      <c r="J402" s="5">
        <v>17.3</v>
      </c>
      <c r="L402" s="5">
        <v>1.38</v>
      </c>
      <c r="M402" s="5">
        <v>1.38</v>
      </c>
      <c r="N402" s="5">
        <v>1.38</v>
      </c>
      <c r="Q402" s="5">
        <f>(I402+G402)*E402*2</f>
        <v>9.3280000000000012</v>
      </c>
      <c r="R402" s="17">
        <f t="shared" ref="R402:R406" si="7">E402-3.3</f>
        <v>-3.0349999999999997</v>
      </c>
    </row>
    <row r="403" spans="1:19" x14ac:dyDescent="0.25">
      <c r="A403" s="11" t="s">
        <v>457</v>
      </c>
      <c r="B403" s="5" t="s">
        <v>446</v>
      </c>
      <c r="C403" s="5" t="s">
        <v>428</v>
      </c>
      <c r="D403" s="5">
        <v>6.19</v>
      </c>
      <c r="E403">
        <v>1.52</v>
      </c>
      <c r="F403" s="12">
        <v>1.52</v>
      </c>
      <c r="G403">
        <v>0.3</v>
      </c>
      <c r="H403" s="5">
        <v>0.3</v>
      </c>
      <c r="I403">
        <v>20.65</v>
      </c>
      <c r="J403" s="5">
        <v>20.65</v>
      </c>
      <c r="L403" s="5">
        <v>9.39</v>
      </c>
      <c r="M403" s="5">
        <v>9.39</v>
      </c>
      <c r="N403" s="5">
        <v>9.39</v>
      </c>
      <c r="Q403" s="5">
        <f>(I403+G403)*E403*2</f>
        <v>63.687999999999995</v>
      </c>
      <c r="R403" s="17">
        <f t="shared" si="7"/>
        <v>-1.7799999999999998</v>
      </c>
    </row>
    <row r="404" spans="1:19" x14ac:dyDescent="0.25">
      <c r="A404" s="11" t="s">
        <v>457</v>
      </c>
      <c r="B404" s="5" t="s">
        <v>446</v>
      </c>
      <c r="C404" s="5" t="s">
        <v>428</v>
      </c>
      <c r="D404" s="5">
        <v>8.39</v>
      </c>
      <c r="E404">
        <v>2.4700000000000002</v>
      </c>
      <c r="F404" s="12">
        <v>2.4700000000000002</v>
      </c>
      <c r="G404">
        <v>0.3</v>
      </c>
      <c r="H404" s="5">
        <v>0.3</v>
      </c>
      <c r="I404">
        <v>27.96</v>
      </c>
      <c r="J404" s="5">
        <v>27.96</v>
      </c>
      <c r="L404" s="5">
        <v>20.68</v>
      </c>
      <c r="M404" s="5">
        <v>20.68</v>
      </c>
      <c r="N404" s="5">
        <v>20.68</v>
      </c>
      <c r="Q404" s="5">
        <f t="shared" si="3"/>
        <v>139.60440000000003</v>
      </c>
      <c r="R404" s="17">
        <f t="shared" si="7"/>
        <v>-0.82999999999999963</v>
      </c>
    </row>
    <row r="405" spans="1:19" x14ac:dyDescent="0.25">
      <c r="A405" s="11" t="s">
        <v>457</v>
      </c>
      <c r="B405" s="5" t="s">
        <v>446</v>
      </c>
      <c r="C405" s="5" t="s">
        <v>428</v>
      </c>
      <c r="D405" s="5">
        <v>9.67</v>
      </c>
      <c r="E405">
        <v>3</v>
      </c>
      <c r="F405" s="12">
        <v>3</v>
      </c>
      <c r="G405">
        <v>0.3</v>
      </c>
      <c r="H405" s="5">
        <v>0.3</v>
      </c>
      <c r="I405">
        <v>32.229999999999997</v>
      </c>
      <c r="J405" s="5">
        <v>32.229999999999997</v>
      </c>
      <c r="L405" s="5">
        <v>29.01</v>
      </c>
      <c r="M405" s="5">
        <v>29.01</v>
      </c>
      <c r="N405" s="5">
        <v>29.01</v>
      </c>
      <c r="Q405" s="5">
        <f t="shared" si="3"/>
        <v>195.17999999999995</v>
      </c>
      <c r="R405" s="18">
        <f t="shared" si="7"/>
        <v>-0.29999999999999982</v>
      </c>
    </row>
    <row r="406" spans="1:19" x14ac:dyDescent="0.25">
      <c r="A406" s="11" t="s">
        <v>457</v>
      </c>
      <c r="B406" s="5" t="s">
        <v>446</v>
      </c>
      <c r="C406" s="5" t="s">
        <v>428</v>
      </c>
      <c r="D406" s="5">
        <v>13.84</v>
      </c>
      <c r="E406">
        <v>3.1</v>
      </c>
      <c r="F406" s="12">
        <v>3.1</v>
      </c>
      <c r="G406">
        <v>0.3</v>
      </c>
      <c r="H406" s="5">
        <v>0.3</v>
      </c>
      <c r="I406">
        <v>46.13</v>
      </c>
      <c r="J406" s="5">
        <v>46.13</v>
      </c>
      <c r="L406" s="5">
        <v>41.46</v>
      </c>
      <c r="Q406" s="5">
        <f>278.18</f>
        <v>278.18</v>
      </c>
      <c r="R406" s="18">
        <f t="shared" si="7"/>
        <v>-0.19999999999999973</v>
      </c>
    </row>
    <row r="407" spans="1:19" x14ac:dyDescent="0.25">
      <c r="H407" s="5"/>
      <c r="N407" s="6">
        <f>SUM(N366:N393,L394,N395:N405,L406)</f>
        <v>219.80999999999997</v>
      </c>
      <c r="Q407" s="17">
        <f>SUM(Q366:Q381,Q384:Q389,Q391:Q393,Q396,Q402:Q404)</f>
        <v>429.4162</v>
      </c>
      <c r="R407" s="20">
        <f>SUM(Q401,Q398,Q383,Q382)</f>
        <v>245.4024</v>
      </c>
      <c r="S407" s="18">
        <f>SUM(Q406,Q405,Q399,Q400,Q397,Q395,Q394,Q390)</f>
        <v>847.22799999999995</v>
      </c>
    </row>
    <row r="408" spans="1:19" x14ac:dyDescent="0.25">
      <c r="A408" s="11" t="s">
        <v>458</v>
      </c>
      <c r="B408" s="5" t="s">
        <v>447</v>
      </c>
      <c r="C408" s="5" t="s">
        <v>430</v>
      </c>
      <c r="D408" s="5">
        <v>0.08</v>
      </c>
      <c r="E408">
        <v>4.46</v>
      </c>
      <c r="F408" s="5">
        <v>4.46</v>
      </c>
      <c r="G408">
        <v>0.25</v>
      </c>
      <c r="H408" s="12">
        <v>0.25</v>
      </c>
      <c r="I408">
        <v>0.35299999999999998</v>
      </c>
      <c r="J408" s="5">
        <v>0.35299999999999998</v>
      </c>
      <c r="L408" s="5">
        <v>0.38</v>
      </c>
      <c r="M408" s="5">
        <v>0.39</v>
      </c>
      <c r="N408" s="5">
        <v>0.38</v>
      </c>
      <c r="Q408" s="10">
        <v>5.1100000000000003</v>
      </c>
      <c r="R408" s="20">
        <f>E408-3.3</f>
        <v>1.1600000000000001</v>
      </c>
    </row>
    <row r="409" spans="1:19" x14ac:dyDescent="0.25">
      <c r="A409" s="11" t="s">
        <v>458</v>
      </c>
      <c r="B409" s="5" t="s">
        <v>447</v>
      </c>
      <c r="C409" s="5" t="s">
        <v>430</v>
      </c>
      <c r="D409" s="5">
        <v>0.12</v>
      </c>
      <c r="E409">
        <v>4.8099999999999996</v>
      </c>
      <c r="F409" s="5">
        <v>4.8099999999999996</v>
      </c>
      <c r="G409">
        <v>0.25</v>
      </c>
      <c r="H409" s="12">
        <v>0.25</v>
      </c>
      <c r="I409">
        <v>0.5</v>
      </c>
      <c r="J409" s="5">
        <v>0.5</v>
      </c>
      <c r="L409" s="5">
        <v>0.59</v>
      </c>
      <c r="M409" s="5">
        <v>0.6</v>
      </c>
      <c r="N409" s="5">
        <v>0.59</v>
      </c>
      <c r="Q409" s="5">
        <v>6.9649999999999999</v>
      </c>
      <c r="R409" s="20">
        <f>E409-3.3</f>
        <v>1.5099999999999998</v>
      </c>
    </row>
    <row r="410" spans="1:19" x14ac:dyDescent="0.25">
      <c r="A410" s="11" t="s">
        <v>458</v>
      </c>
      <c r="B410" s="5" t="s">
        <v>447</v>
      </c>
      <c r="C410" s="5" t="s">
        <v>430</v>
      </c>
      <c r="D410" s="5">
        <v>0.19</v>
      </c>
      <c r="E410">
        <v>3.37</v>
      </c>
      <c r="F410" s="5">
        <v>3.37</v>
      </c>
      <c r="G410">
        <v>0.25</v>
      </c>
      <c r="H410" s="12">
        <v>0.25</v>
      </c>
      <c r="I410">
        <v>0.75</v>
      </c>
      <c r="J410" s="5">
        <v>0.75</v>
      </c>
      <c r="L410" s="5">
        <v>0.63</v>
      </c>
      <c r="M410" s="5">
        <v>0.63</v>
      </c>
      <c r="N410" s="5">
        <v>0.63</v>
      </c>
      <c r="Q410" s="5">
        <f t="shared" ref="Q410:Q419" si="8">(I410+G410)*E410*2</f>
        <v>6.74</v>
      </c>
      <c r="R410" s="20">
        <f t="shared" ref="R410:R473" si="9">E410-3.3</f>
        <v>7.0000000000000284E-2</v>
      </c>
    </row>
    <row r="411" spans="1:19" x14ac:dyDescent="0.25">
      <c r="A411" s="11" t="s">
        <v>458</v>
      </c>
      <c r="B411" s="5" t="s">
        <v>447</v>
      </c>
      <c r="C411" s="5" t="s">
        <v>430</v>
      </c>
      <c r="D411" s="5">
        <v>0.27</v>
      </c>
      <c r="E411">
        <v>3.37</v>
      </c>
      <c r="F411" s="5">
        <v>3.37</v>
      </c>
      <c r="G411">
        <v>0.25</v>
      </c>
      <c r="H411" s="12">
        <v>0.25</v>
      </c>
      <c r="I411">
        <v>1.08</v>
      </c>
      <c r="J411" s="5">
        <v>1.08</v>
      </c>
      <c r="L411" s="5">
        <v>0.91</v>
      </c>
      <c r="M411" s="5">
        <v>0.91</v>
      </c>
      <c r="N411" s="5">
        <v>0.91</v>
      </c>
      <c r="Q411" s="5">
        <f t="shared" si="8"/>
        <v>8.9641999999999999</v>
      </c>
      <c r="R411" s="20">
        <f t="shared" si="9"/>
        <v>7.0000000000000284E-2</v>
      </c>
    </row>
    <row r="412" spans="1:19" x14ac:dyDescent="0.25">
      <c r="A412" s="11" t="s">
        <v>458</v>
      </c>
      <c r="B412" s="5" t="s">
        <v>447</v>
      </c>
      <c r="C412" s="5" t="s">
        <v>430</v>
      </c>
      <c r="D412" s="5">
        <v>0.27</v>
      </c>
      <c r="E412">
        <v>4.53</v>
      </c>
      <c r="F412" s="5">
        <v>4.53</v>
      </c>
      <c r="G412">
        <v>0.25</v>
      </c>
      <c r="H412" s="12">
        <v>0.25</v>
      </c>
      <c r="I412">
        <v>1.1000000000000001</v>
      </c>
      <c r="J412" s="5">
        <v>1.1000000000000001</v>
      </c>
      <c r="L412" s="5">
        <v>1.25</v>
      </c>
      <c r="M412" s="5">
        <v>1.25</v>
      </c>
      <c r="N412" s="5">
        <v>1.25</v>
      </c>
      <c r="Q412" s="5">
        <f t="shared" si="8"/>
        <v>12.231000000000002</v>
      </c>
      <c r="R412" s="20">
        <f t="shared" si="9"/>
        <v>1.2300000000000004</v>
      </c>
    </row>
    <row r="413" spans="1:19" x14ac:dyDescent="0.25">
      <c r="A413" s="11" t="s">
        <v>458</v>
      </c>
      <c r="B413" s="5" t="s">
        <v>447</v>
      </c>
      <c r="C413" s="5" t="s">
        <v>430</v>
      </c>
      <c r="D413" s="5">
        <v>0.28999999999999998</v>
      </c>
      <c r="E413">
        <v>4.3099999999999996</v>
      </c>
      <c r="F413" s="5">
        <v>4.3099999999999996</v>
      </c>
      <c r="G413">
        <v>0.25</v>
      </c>
      <c r="H413" s="12">
        <v>0.25</v>
      </c>
      <c r="I413">
        <v>1.1499999999999999</v>
      </c>
      <c r="J413" s="5">
        <v>1.1499999999999999</v>
      </c>
      <c r="L413" s="5">
        <v>1.24</v>
      </c>
      <c r="M413" s="5">
        <v>1.24</v>
      </c>
      <c r="N413" s="5">
        <v>1.24</v>
      </c>
      <c r="Q413" s="5">
        <f t="shared" si="8"/>
        <v>12.067999999999998</v>
      </c>
      <c r="R413" s="20">
        <f t="shared" si="9"/>
        <v>1.0099999999999998</v>
      </c>
    </row>
    <row r="414" spans="1:19" x14ac:dyDescent="0.25">
      <c r="A414" s="11" t="s">
        <v>458</v>
      </c>
      <c r="B414" s="5" t="s">
        <v>447</v>
      </c>
      <c r="C414" s="5" t="s">
        <v>430</v>
      </c>
      <c r="D414" s="5">
        <v>0.36</v>
      </c>
      <c r="E414">
        <v>1.96</v>
      </c>
      <c r="F414" s="5">
        <v>1.96</v>
      </c>
      <c r="G414">
        <v>0.25</v>
      </c>
      <c r="H414" s="12">
        <v>0.25</v>
      </c>
      <c r="I414">
        <v>1.45</v>
      </c>
      <c r="J414" s="5">
        <v>1.45</v>
      </c>
      <c r="L414" s="5">
        <v>0.71</v>
      </c>
      <c r="M414" s="5">
        <v>0.71</v>
      </c>
      <c r="N414" s="5">
        <v>0.71</v>
      </c>
      <c r="Q414" s="5">
        <f t="shared" si="8"/>
        <v>6.6639999999999997</v>
      </c>
      <c r="R414" s="26">
        <f t="shared" si="9"/>
        <v>-1.3399999999999999</v>
      </c>
    </row>
    <row r="415" spans="1:19" x14ac:dyDescent="0.25">
      <c r="A415" s="11" t="s">
        <v>458</v>
      </c>
      <c r="B415" s="5" t="s">
        <v>447</v>
      </c>
      <c r="C415" s="5" t="s">
        <v>430</v>
      </c>
      <c r="D415" s="5">
        <v>0.42</v>
      </c>
      <c r="E415">
        <v>3.37</v>
      </c>
      <c r="F415" s="5">
        <v>3.37</v>
      </c>
      <c r="G415">
        <v>0.25</v>
      </c>
      <c r="H415" s="12">
        <v>0.25</v>
      </c>
      <c r="I415">
        <v>1.68</v>
      </c>
      <c r="J415" s="5">
        <v>1.68</v>
      </c>
      <c r="L415" s="5">
        <v>1.41</v>
      </c>
      <c r="M415" s="5">
        <v>1.41</v>
      </c>
      <c r="N415" s="5">
        <v>1.41</v>
      </c>
      <c r="Q415" s="5">
        <f t="shared" si="8"/>
        <v>13.0082</v>
      </c>
      <c r="R415" s="20">
        <f t="shared" si="9"/>
        <v>7.0000000000000284E-2</v>
      </c>
    </row>
    <row r="416" spans="1:19" x14ac:dyDescent="0.25">
      <c r="A416" s="11" t="s">
        <v>458</v>
      </c>
      <c r="B416" s="5" t="s">
        <v>447</v>
      </c>
      <c r="C416" s="5" t="s">
        <v>430</v>
      </c>
      <c r="D416" s="5">
        <v>0.42</v>
      </c>
      <c r="E416">
        <v>4.53</v>
      </c>
      <c r="F416" s="5">
        <v>4.53</v>
      </c>
      <c r="G416">
        <v>0.25</v>
      </c>
      <c r="H416" s="12">
        <v>0.25</v>
      </c>
      <c r="I416">
        <v>1.68</v>
      </c>
      <c r="J416" s="5">
        <v>1.68</v>
      </c>
      <c r="L416" s="5">
        <v>1.9</v>
      </c>
      <c r="M416" s="5">
        <v>1.9</v>
      </c>
      <c r="N416" s="5">
        <v>1.9</v>
      </c>
      <c r="Q416" s="5">
        <f t="shared" si="8"/>
        <v>17.485800000000001</v>
      </c>
      <c r="R416" s="20">
        <f t="shared" si="9"/>
        <v>1.2300000000000004</v>
      </c>
    </row>
    <row r="417" spans="1:18" x14ac:dyDescent="0.25">
      <c r="A417" s="11" t="s">
        <v>458</v>
      </c>
      <c r="B417" s="5" t="s">
        <v>447</v>
      </c>
      <c r="C417" s="5" t="s">
        <v>430</v>
      </c>
      <c r="D417" s="5">
        <v>0.48</v>
      </c>
      <c r="E417">
        <v>3.37</v>
      </c>
      <c r="F417" s="5">
        <v>3.37</v>
      </c>
      <c r="G417">
        <v>0.25</v>
      </c>
      <c r="H417" s="12">
        <v>0.25</v>
      </c>
      <c r="I417">
        <v>1.93</v>
      </c>
      <c r="J417" s="5">
        <v>1.93</v>
      </c>
      <c r="L417" s="5">
        <v>1.62</v>
      </c>
      <c r="M417" s="5">
        <v>1.62</v>
      </c>
      <c r="N417" s="5">
        <v>1.62</v>
      </c>
      <c r="Q417" s="5">
        <f t="shared" si="8"/>
        <v>14.693199999999999</v>
      </c>
      <c r="R417" s="20">
        <f t="shared" si="9"/>
        <v>7.0000000000000284E-2</v>
      </c>
    </row>
    <row r="418" spans="1:18" x14ac:dyDescent="0.25">
      <c r="A418" s="11" t="s">
        <v>458</v>
      </c>
      <c r="B418" s="5" t="s">
        <v>447</v>
      </c>
      <c r="C418" s="5" t="s">
        <v>430</v>
      </c>
      <c r="D418" s="5">
        <v>0.48</v>
      </c>
      <c r="E418">
        <v>3.37</v>
      </c>
      <c r="F418" s="5">
        <v>3.37</v>
      </c>
      <c r="G418">
        <v>0.25</v>
      </c>
      <c r="H418" s="12">
        <v>0.25</v>
      </c>
      <c r="I418">
        <v>1.93</v>
      </c>
      <c r="J418" s="5">
        <v>1.93</v>
      </c>
      <c r="L418" s="5">
        <v>1.62</v>
      </c>
      <c r="M418" s="5">
        <v>1.62</v>
      </c>
      <c r="N418" s="5">
        <v>1.62</v>
      </c>
      <c r="Q418" s="5">
        <f t="shared" si="8"/>
        <v>14.693199999999999</v>
      </c>
      <c r="R418" s="20">
        <f t="shared" si="9"/>
        <v>7.0000000000000284E-2</v>
      </c>
    </row>
    <row r="419" spans="1:18" x14ac:dyDescent="0.25">
      <c r="A419" s="11" t="s">
        <v>458</v>
      </c>
      <c r="B419" s="5" t="s">
        <v>447</v>
      </c>
      <c r="C419" s="5" t="s">
        <v>430</v>
      </c>
      <c r="D419" s="5">
        <v>0.48</v>
      </c>
      <c r="E419">
        <v>4.53</v>
      </c>
      <c r="F419" s="5">
        <v>4.53</v>
      </c>
      <c r="G419">
        <v>0.25</v>
      </c>
      <c r="H419" s="12">
        <v>0.25</v>
      </c>
      <c r="I419">
        <v>1.93</v>
      </c>
      <c r="J419" s="5">
        <v>1.93</v>
      </c>
      <c r="L419" s="5">
        <v>2.1800000000000002</v>
      </c>
      <c r="M419" s="5">
        <v>2.1800000000000002</v>
      </c>
      <c r="N419" s="5">
        <v>2.1800000000000002</v>
      </c>
      <c r="Q419" s="5">
        <f t="shared" si="8"/>
        <v>19.750799999999998</v>
      </c>
      <c r="R419" s="20">
        <f t="shared" si="9"/>
        <v>1.2300000000000004</v>
      </c>
    </row>
    <row r="420" spans="1:18" x14ac:dyDescent="0.25">
      <c r="A420" s="11" t="s">
        <v>458</v>
      </c>
      <c r="B420" s="5" t="s">
        <v>447</v>
      </c>
      <c r="C420" s="5" t="s">
        <v>430</v>
      </c>
      <c r="D420" s="5">
        <v>0.51</v>
      </c>
      <c r="E420">
        <v>3.37</v>
      </c>
      <c r="F420" s="5">
        <v>3.37</v>
      </c>
      <c r="G420">
        <v>0.25</v>
      </c>
      <c r="H420" s="12">
        <v>0.25</v>
      </c>
      <c r="I420">
        <v>2.0499999999999998</v>
      </c>
      <c r="J420" s="5">
        <v>2.0499999999999998</v>
      </c>
      <c r="L420" s="5">
        <v>1.03</v>
      </c>
      <c r="M420" s="5">
        <v>1.03</v>
      </c>
      <c r="N420" s="5">
        <v>1.03</v>
      </c>
      <c r="Q420" s="5">
        <f>9.945</f>
        <v>9.9450000000000003</v>
      </c>
      <c r="R420" s="20">
        <f t="shared" si="9"/>
        <v>7.0000000000000284E-2</v>
      </c>
    </row>
    <row r="421" spans="1:18" x14ac:dyDescent="0.25">
      <c r="A421" s="11" t="s">
        <v>458</v>
      </c>
      <c r="B421" s="5" t="s">
        <v>447</v>
      </c>
      <c r="C421" s="5" t="s">
        <v>430</v>
      </c>
      <c r="D421" s="5">
        <v>0.51</v>
      </c>
      <c r="E421">
        <v>3.37</v>
      </c>
      <c r="F421" s="5">
        <v>3.37</v>
      </c>
      <c r="G421">
        <v>0.25</v>
      </c>
      <c r="H421" s="12">
        <v>0.25</v>
      </c>
      <c r="I421">
        <v>2.0499999999999998</v>
      </c>
      <c r="J421" s="5">
        <v>2.0499999999999998</v>
      </c>
      <c r="L421" s="5">
        <v>1.73</v>
      </c>
      <c r="M421" s="5">
        <v>1.73</v>
      </c>
      <c r="N421" s="5">
        <v>1.73</v>
      </c>
      <c r="Q421" s="5">
        <f>(I421+G421)*E421*2</f>
        <v>15.501999999999999</v>
      </c>
      <c r="R421" s="20">
        <f t="shared" si="9"/>
        <v>7.0000000000000284E-2</v>
      </c>
    </row>
    <row r="422" spans="1:18" x14ac:dyDescent="0.25">
      <c r="A422" s="11" t="s">
        <v>458</v>
      </c>
      <c r="B422" s="5" t="s">
        <v>447</v>
      </c>
      <c r="C422" s="5" t="s">
        <v>430</v>
      </c>
      <c r="D422" s="5">
        <v>0.55000000000000004</v>
      </c>
      <c r="E422">
        <v>0.89</v>
      </c>
      <c r="F422" s="5">
        <v>0.89</v>
      </c>
      <c r="G422">
        <v>0.25</v>
      </c>
      <c r="H422" s="12">
        <v>0.25</v>
      </c>
      <c r="I422">
        <v>2.2000000000000002</v>
      </c>
      <c r="J422" s="5">
        <v>2.2000000000000002</v>
      </c>
      <c r="L422" s="5">
        <v>0.49</v>
      </c>
      <c r="M422" s="5">
        <v>0.49</v>
      </c>
      <c r="N422" s="5">
        <v>0.49</v>
      </c>
      <c r="Q422" s="5">
        <f>(I422+G422)*E422*2</f>
        <v>4.3610000000000007</v>
      </c>
      <c r="R422" s="26">
        <f t="shared" si="9"/>
        <v>-2.4099999999999997</v>
      </c>
    </row>
    <row r="423" spans="1:18" x14ac:dyDescent="0.25">
      <c r="A423" s="11" t="s">
        <v>458</v>
      </c>
      <c r="B423" s="5" t="s">
        <v>447</v>
      </c>
      <c r="C423" s="5" t="s">
        <v>430</v>
      </c>
      <c r="D423" s="5">
        <v>0.55000000000000004</v>
      </c>
      <c r="E423">
        <v>3.37</v>
      </c>
      <c r="F423" s="5">
        <v>3.37</v>
      </c>
      <c r="G423">
        <v>0.25</v>
      </c>
      <c r="H423" s="12">
        <v>0.25</v>
      </c>
      <c r="I423">
        <v>2.2000000000000002</v>
      </c>
      <c r="J423" s="5">
        <v>2.2000000000000002</v>
      </c>
      <c r="L423" s="5">
        <v>1.1299999999999999</v>
      </c>
      <c r="M423" s="5">
        <v>1.1299999999999999</v>
      </c>
      <c r="N423" s="5">
        <v>1.1299999999999999</v>
      </c>
      <c r="Q423" s="5">
        <v>10.705</v>
      </c>
      <c r="R423" s="20">
        <f t="shared" si="9"/>
        <v>7.0000000000000284E-2</v>
      </c>
    </row>
    <row r="424" spans="1:18" x14ac:dyDescent="0.25">
      <c r="A424" s="11" t="s">
        <v>458</v>
      </c>
      <c r="B424" s="5" t="s">
        <v>447</v>
      </c>
      <c r="C424" s="5" t="s">
        <v>430</v>
      </c>
      <c r="D424" s="5">
        <v>0.55000000000000004</v>
      </c>
      <c r="E424">
        <v>3.37</v>
      </c>
      <c r="F424" s="5">
        <v>3.37</v>
      </c>
      <c r="G424">
        <v>0.25</v>
      </c>
      <c r="H424" s="12">
        <v>0.25</v>
      </c>
      <c r="I424">
        <v>2.2000000000000002</v>
      </c>
      <c r="J424" s="5">
        <v>2.2000000000000002</v>
      </c>
      <c r="L424" s="5">
        <v>1.1299999999999999</v>
      </c>
      <c r="M424" s="5">
        <v>1.1299999999999999</v>
      </c>
      <c r="N424" s="5">
        <v>1.1299999999999999</v>
      </c>
      <c r="Q424" s="5">
        <v>10.705</v>
      </c>
      <c r="R424" s="20">
        <f t="shared" si="9"/>
        <v>7.0000000000000284E-2</v>
      </c>
    </row>
    <row r="425" spans="1:18" x14ac:dyDescent="0.25">
      <c r="A425" s="11" t="s">
        <v>458</v>
      </c>
      <c r="B425" s="5" t="s">
        <v>447</v>
      </c>
      <c r="C425" s="5" t="s">
        <v>430</v>
      </c>
      <c r="D425" s="5">
        <v>0.55000000000000004</v>
      </c>
      <c r="E425">
        <v>3.37</v>
      </c>
      <c r="F425" s="5">
        <v>3.37</v>
      </c>
      <c r="G425">
        <v>0.25</v>
      </c>
      <c r="H425" s="12">
        <v>0.25</v>
      </c>
      <c r="I425">
        <v>2.2000000000000002</v>
      </c>
      <c r="J425" s="5">
        <v>2.2000000000000002</v>
      </c>
      <c r="L425" s="5">
        <v>1.37</v>
      </c>
      <c r="M425" s="5">
        <v>1.37</v>
      </c>
      <c r="N425" s="5">
        <v>1.37</v>
      </c>
      <c r="Q425" s="5">
        <v>12.664999999999999</v>
      </c>
      <c r="R425" s="20">
        <f t="shared" si="9"/>
        <v>7.0000000000000284E-2</v>
      </c>
    </row>
    <row r="426" spans="1:18" x14ac:dyDescent="0.25">
      <c r="A426" s="11" t="s">
        <v>458</v>
      </c>
      <c r="B426" s="5" t="s">
        <v>447</v>
      </c>
      <c r="C426" s="5" t="s">
        <v>430</v>
      </c>
      <c r="D426" s="5">
        <v>0.55000000000000004</v>
      </c>
      <c r="E426">
        <v>3.37</v>
      </c>
      <c r="F426" s="5">
        <v>3.37</v>
      </c>
      <c r="G426">
        <v>0.25</v>
      </c>
      <c r="H426" s="12">
        <v>0.25</v>
      </c>
      <c r="I426">
        <v>2.2000000000000002</v>
      </c>
      <c r="J426" s="5">
        <v>2.2000000000000002</v>
      </c>
      <c r="L426" s="5">
        <v>1.85</v>
      </c>
      <c r="M426" s="5">
        <v>1.85</v>
      </c>
      <c r="N426" s="5">
        <v>1.85</v>
      </c>
      <c r="Q426" s="5">
        <f>(I426+G426)*E426*2</f>
        <v>16.513000000000002</v>
      </c>
      <c r="R426" s="20">
        <f t="shared" si="9"/>
        <v>7.0000000000000284E-2</v>
      </c>
    </row>
    <row r="427" spans="1:18" x14ac:dyDescent="0.25">
      <c r="A427" s="11" t="s">
        <v>458</v>
      </c>
      <c r="B427" s="5" t="s">
        <v>447</v>
      </c>
      <c r="C427" s="5" t="s">
        <v>430</v>
      </c>
      <c r="D427" s="5">
        <v>0.55000000000000004</v>
      </c>
      <c r="E427">
        <v>3.37</v>
      </c>
      <c r="F427" s="5">
        <v>3.37</v>
      </c>
      <c r="G427">
        <v>0.25</v>
      </c>
      <c r="H427" s="12">
        <v>0.25</v>
      </c>
      <c r="I427">
        <v>2.2000000000000002</v>
      </c>
      <c r="J427" s="5">
        <v>2.2000000000000002</v>
      </c>
      <c r="L427" s="5">
        <v>1.85</v>
      </c>
      <c r="M427" s="5">
        <v>1.85</v>
      </c>
      <c r="N427" s="5">
        <v>1.85</v>
      </c>
      <c r="Q427" s="5">
        <f>(I427+G427)*E427*2</f>
        <v>16.513000000000002</v>
      </c>
      <c r="R427" s="20">
        <f t="shared" si="9"/>
        <v>7.0000000000000284E-2</v>
      </c>
    </row>
    <row r="428" spans="1:18" x14ac:dyDescent="0.25">
      <c r="A428" s="11" t="s">
        <v>458</v>
      </c>
      <c r="B428" s="5" t="s">
        <v>447</v>
      </c>
      <c r="C428" s="5" t="s">
        <v>430</v>
      </c>
      <c r="D428" s="5">
        <v>0.55000000000000004</v>
      </c>
      <c r="E428">
        <v>3.37</v>
      </c>
      <c r="F428" s="5">
        <v>3.37</v>
      </c>
      <c r="G428">
        <v>0.25</v>
      </c>
      <c r="H428" s="12">
        <v>0.25</v>
      </c>
      <c r="I428">
        <v>2.2000000000000002</v>
      </c>
      <c r="J428" s="5">
        <v>2.2000000000000002</v>
      </c>
      <c r="L428" s="5">
        <v>1.85</v>
      </c>
      <c r="M428" s="5">
        <v>1.85</v>
      </c>
      <c r="N428" s="5">
        <v>1.85</v>
      </c>
      <c r="Q428" s="5">
        <f t="shared" ref="Q428:Q435" si="10">(I428+G428)*E428*2</f>
        <v>16.513000000000002</v>
      </c>
      <c r="R428" s="20">
        <f t="shared" si="9"/>
        <v>7.0000000000000284E-2</v>
      </c>
    </row>
    <row r="429" spans="1:18" x14ac:dyDescent="0.25">
      <c r="A429" s="11" t="s">
        <v>458</v>
      </c>
      <c r="B429" s="5" t="s">
        <v>447</v>
      </c>
      <c r="C429" s="5" t="s">
        <v>430</v>
      </c>
      <c r="D429" s="5">
        <v>0.55000000000000004</v>
      </c>
      <c r="E429">
        <v>3.37</v>
      </c>
      <c r="F429" s="5">
        <v>3.37</v>
      </c>
      <c r="G429">
        <v>0.25</v>
      </c>
      <c r="H429" s="12">
        <v>0.25</v>
      </c>
      <c r="I429">
        <v>2.2000000000000002</v>
      </c>
      <c r="J429" s="5">
        <v>2.2000000000000002</v>
      </c>
      <c r="L429" s="5">
        <v>1.85</v>
      </c>
      <c r="M429" s="5">
        <v>1.85</v>
      </c>
      <c r="N429" s="5">
        <v>1.85</v>
      </c>
      <c r="Q429" s="5">
        <f t="shared" si="10"/>
        <v>16.513000000000002</v>
      </c>
      <c r="R429" s="20">
        <f t="shared" si="9"/>
        <v>7.0000000000000284E-2</v>
      </c>
    </row>
    <row r="430" spans="1:18" x14ac:dyDescent="0.25">
      <c r="A430" s="11" t="s">
        <v>458</v>
      </c>
      <c r="B430" s="5" t="s">
        <v>447</v>
      </c>
      <c r="C430" s="5" t="s">
        <v>430</v>
      </c>
      <c r="D430" s="5">
        <v>0.55000000000000004</v>
      </c>
      <c r="E430">
        <v>3.37</v>
      </c>
      <c r="F430" s="5">
        <v>3.37</v>
      </c>
      <c r="G430">
        <v>0.25</v>
      </c>
      <c r="H430" s="12">
        <v>0.25</v>
      </c>
      <c r="I430">
        <v>2.2000000000000002</v>
      </c>
      <c r="J430" s="5">
        <v>2.2000000000000002</v>
      </c>
      <c r="L430" s="5">
        <v>1.85</v>
      </c>
      <c r="M430" s="5">
        <v>1.85</v>
      </c>
      <c r="N430" s="5">
        <v>1.85</v>
      </c>
      <c r="Q430" s="5">
        <f t="shared" si="10"/>
        <v>16.513000000000002</v>
      </c>
      <c r="R430" s="20">
        <f t="shared" si="9"/>
        <v>7.0000000000000284E-2</v>
      </c>
    </row>
    <row r="431" spans="1:18" x14ac:dyDescent="0.25">
      <c r="A431" s="11" t="s">
        <v>458</v>
      </c>
      <c r="B431" s="5" t="s">
        <v>447</v>
      </c>
      <c r="C431" s="5" t="s">
        <v>430</v>
      </c>
      <c r="D431" s="5">
        <v>0.55000000000000004</v>
      </c>
      <c r="E431">
        <v>3.37</v>
      </c>
      <c r="F431" s="5">
        <v>3.37</v>
      </c>
      <c r="G431">
        <v>0.25</v>
      </c>
      <c r="H431" s="12">
        <v>0.25</v>
      </c>
      <c r="I431">
        <v>2.2000000000000002</v>
      </c>
      <c r="J431" s="5">
        <v>2.2000000000000002</v>
      </c>
      <c r="L431" s="5">
        <v>1.85</v>
      </c>
      <c r="M431" s="5">
        <v>1.85</v>
      </c>
      <c r="N431" s="5">
        <v>1.85</v>
      </c>
      <c r="Q431" s="5">
        <f t="shared" si="10"/>
        <v>16.513000000000002</v>
      </c>
      <c r="R431" s="20">
        <f t="shared" si="9"/>
        <v>7.0000000000000284E-2</v>
      </c>
    </row>
    <row r="432" spans="1:18" x14ac:dyDescent="0.25">
      <c r="A432" s="11" t="s">
        <v>458</v>
      </c>
      <c r="B432" s="5" t="s">
        <v>447</v>
      </c>
      <c r="C432" s="5" t="s">
        <v>430</v>
      </c>
      <c r="D432" s="5">
        <v>0.55000000000000004</v>
      </c>
      <c r="E432">
        <v>4.53</v>
      </c>
      <c r="F432" s="5">
        <v>4.53</v>
      </c>
      <c r="G432">
        <v>0.25</v>
      </c>
      <c r="H432" s="12">
        <v>0.25</v>
      </c>
      <c r="I432">
        <v>2.2000000000000002</v>
      </c>
      <c r="J432" s="5">
        <v>2.2000000000000002</v>
      </c>
      <c r="L432" s="5">
        <v>2.4900000000000002</v>
      </c>
      <c r="M432" s="5">
        <v>2.4900000000000002</v>
      </c>
      <c r="N432" s="5">
        <v>2.4900000000000002</v>
      </c>
      <c r="Q432" s="5">
        <f t="shared" si="10"/>
        <v>22.197000000000003</v>
      </c>
      <c r="R432" s="20">
        <f t="shared" si="9"/>
        <v>1.2300000000000004</v>
      </c>
    </row>
    <row r="433" spans="1:18" x14ac:dyDescent="0.25">
      <c r="A433" s="11" t="s">
        <v>458</v>
      </c>
      <c r="B433" s="5" t="s">
        <v>447</v>
      </c>
      <c r="C433" s="5" t="s">
        <v>430</v>
      </c>
      <c r="D433" s="5">
        <v>0.55000000000000004</v>
      </c>
      <c r="E433">
        <v>4.53</v>
      </c>
      <c r="F433" s="5">
        <v>4.53</v>
      </c>
      <c r="G433">
        <v>0.25</v>
      </c>
      <c r="H433" s="12">
        <v>0.25</v>
      </c>
      <c r="I433">
        <v>2.2000000000000002</v>
      </c>
      <c r="J433" s="5">
        <v>2.2000000000000002</v>
      </c>
      <c r="L433" s="5">
        <v>2.4900000000000002</v>
      </c>
      <c r="M433" s="5">
        <v>2.4900000000000002</v>
      </c>
      <c r="N433" s="5">
        <v>2.4900000000000002</v>
      </c>
      <c r="Q433" s="5">
        <f t="shared" si="10"/>
        <v>22.197000000000003</v>
      </c>
      <c r="R433" s="20">
        <f t="shared" si="9"/>
        <v>1.2300000000000004</v>
      </c>
    </row>
    <row r="434" spans="1:18" x14ac:dyDescent="0.25">
      <c r="A434" s="11" t="s">
        <v>458</v>
      </c>
      <c r="B434" s="5" t="s">
        <v>447</v>
      </c>
      <c r="C434" s="5" t="s">
        <v>430</v>
      </c>
      <c r="D434" s="5">
        <v>0.57999999999999996</v>
      </c>
      <c r="E434">
        <v>3.37</v>
      </c>
      <c r="F434" s="5">
        <v>3.37</v>
      </c>
      <c r="G434">
        <v>0.25</v>
      </c>
      <c r="H434" s="12">
        <v>0.25</v>
      </c>
      <c r="I434">
        <v>2.2999999999999998</v>
      </c>
      <c r="J434" s="5">
        <v>2.2999999999999998</v>
      </c>
      <c r="L434" s="5">
        <v>1.94</v>
      </c>
      <c r="M434" s="5">
        <v>1.94</v>
      </c>
      <c r="N434" s="5">
        <v>1.94</v>
      </c>
      <c r="Q434" s="5">
        <f t="shared" si="10"/>
        <v>17.186999999999998</v>
      </c>
      <c r="R434" s="20">
        <f t="shared" si="9"/>
        <v>7.0000000000000284E-2</v>
      </c>
    </row>
    <row r="435" spans="1:18" x14ac:dyDescent="0.25">
      <c r="A435" s="11" t="s">
        <v>458</v>
      </c>
      <c r="B435" s="5" t="s">
        <v>447</v>
      </c>
      <c r="C435" s="5" t="s">
        <v>430</v>
      </c>
      <c r="D435" s="5">
        <v>0.61</v>
      </c>
      <c r="E435">
        <v>0.89</v>
      </c>
      <c r="F435" s="5">
        <v>0.89</v>
      </c>
      <c r="G435">
        <v>0.25</v>
      </c>
      <c r="H435" s="12">
        <v>0.25</v>
      </c>
      <c r="I435">
        <v>2.4500000000000002</v>
      </c>
      <c r="J435" s="5">
        <v>2.4500000000000002</v>
      </c>
      <c r="L435" s="5">
        <v>0.55000000000000004</v>
      </c>
      <c r="M435" s="5">
        <v>0.55000000000000004</v>
      </c>
      <c r="N435" s="5">
        <v>0.55000000000000004</v>
      </c>
      <c r="Q435" s="5">
        <f t="shared" si="10"/>
        <v>4.806</v>
      </c>
      <c r="R435" s="26">
        <f t="shared" si="9"/>
        <v>-2.4099999999999997</v>
      </c>
    </row>
    <row r="436" spans="1:18" x14ac:dyDescent="0.25">
      <c r="A436" s="11" t="s">
        <v>458</v>
      </c>
      <c r="B436" s="5" t="s">
        <v>447</v>
      </c>
      <c r="C436" s="5" t="s">
        <v>430</v>
      </c>
      <c r="D436" s="5">
        <v>0.61</v>
      </c>
      <c r="E436">
        <v>3.37</v>
      </c>
      <c r="F436" s="5">
        <v>3.37</v>
      </c>
      <c r="G436">
        <v>0.25</v>
      </c>
      <c r="H436" s="12">
        <v>0.25</v>
      </c>
      <c r="I436">
        <v>2.4500000000000002</v>
      </c>
      <c r="J436" s="5">
        <v>2.4500000000000002</v>
      </c>
      <c r="L436" s="5">
        <v>1.34</v>
      </c>
      <c r="M436" s="5">
        <v>1.34</v>
      </c>
      <c r="N436" s="5">
        <v>1.34</v>
      </c>
      <c r="Q436" s="5">
        <v>12.39</v>
      </c>
      <c r="R436" s="20">
        <f t="shared" si="9"/>
        <v>7.0000000000000284E-2</v>
      </c>
    </row>
    <row r="437" spans="1:18" x14ac:dyDescent="0.25">
      <c r="A437" s="11" t="s">
        <v>458</v>
      </c>
      <c r="B437" s="5" t="s">
        <v>447</v>
      </c>
      <c r="C437" s="5" t="s">
        <v>430</v>
      </c>
      <c r="D437" s="5">
        <v>0.61</v>
      </c>
      <c r="E437">
        <v>4.3099999999999996</v>
      </c>
      <c r="F437" s="5">
        <v>4.3099999999999996</v>
      </c>
      <c r="G437">
        <v>0.25</v>
      </c>
      <c r="H437" s="12">
        <v>0.25</v>
      </c>
      <c r="I437">
        <v>2.4500000000000002</v>
      </c>
      <c r="J437" s="5">
        <v>2.4500000000000002</v>
      </c>
      <c r="L437" s="5">
        <v>1.9</v>
      </c>
      <c r="M437" s="5">
        <v>1.9</v>
      </c>
      <c r="N437" s="5">
        <v>1.9</v>
      </c>
      <c r="Q437" s="5">
        <v>17.315000000000001</v>
      </c>
      <c r="R437" s="20">
        <f t="shared" si="9"/>
        <v>1.0099999999999998</v>
      </c>
    </row>
    <row r="438" spans="1:18" x14ac:dyDescent="0.25">
      <c r="A438" s="11" t="s">
        <v>458</v>
      </c>
      <c r="B438" s="5" t="s">
        <v>447</v>
      </c>
      <c r="C438" s="5" t="s">
        <v>430</v>
      </c>
      <c r="D438" s="5">
        <v>0.64</v>
      </c>
      <c r="E438">
        <v>3.37</v>
      </c>
      <c r="F438" s="5">
        <v>3.37</v>
      </c>
      <c r="G438">
        <v>0.25</v>
      </c>
      <c r="H438" s="12">
        <v>0.25</v>
      </c>
      <c r="I438">
        <v>2.5499999999999998</v>
      </c>
      <c r="J438" s="5">
        <v>2.5499999999999998</v>
      </c>
      <c r="L438" s="5">
        <v>1.67</v>
      </c>
      <c r="M438" s="5">
        <v>1.67</v>
      </c>
      <c r="N438" s="5">
        <v>1.67</v>
      </c>
      <c r="Q438" s="5">
        <v>15.025</v>
      </c>
      <c r="R438" s="20">
        <f t="shared" si="9"/>
        <v>7.0000000000000284E-2</v>
      </c>
    </row>
    <row r="439" spans="1:18" x14ac:dyDescent="0.25">
      <c r="A439" s="11" t="s">
        <v>458</v>
      </c>
      <c r="B439" s="5" t="s">
        <v>447</v>
      </c>
      <c r="C439" s="5" t="s">
        <v>430</v>
      </c>
      <c r="D439" s="5">
        <v>0.64</v>
      </c>
      <c r="E439">
        <v>3.37</v>
      </c>
      <c r="F439" s="5">
        <v>3.37</v>
      </c>
      <c r="G439">
        <v>0.25</v>
      </c>
      <c r="H439" s="12">
        <v>0.25</v>
      </c>
      <c r="I439">
        <v>2.5499999999999998</v>
      </c>
      <c r="J439" s="5">
        <v>2.5499999999999998</v>
      </c>
      <c r="L439" s="5">
        <v>2.15</v>
      </c>
      <c r="M439" s="5">
        <v>2.15</v>
      </c>
      <c r="N439" s="5">
        <v>2.15</v>
      </c>
      <c r="Q439" s="5">
        <f>(I439+G439)*E439*2</f>
        <v>18.872</v>
      </c>
      <c r="R439" s="20">
        <f t="shared" si="9"/>
        <v>7.0000000000000284E-2</v>
      </c>
    </row>
    <row r="440" spans="1:18" x14ac:dyDescent="0.25">
      <c r="A440" s="11" t="s">
        <v>458</v>
      </c>
      <c r="B440" s="5" t="s">
        <v>447</v>
      </c>
      <c r="C440" s="5" t="s">
        <v>430</v>
      </c>
      <c r="D440" s="5">
        <v>0.64</v>
      </c>
      <c r="E440">
        <v>4.53</v>
      </c>
      <c r="F440" s="5">
        <v>4.53</v>
      </c>
      <c r="G440">
        <v>0.25</v>
      </c>
      <c r="H440" s="12">
        <v>0.25</v>
      </c>
      <c r="I440">
        <v>2.5499999999999998</v>
      </c>
      <c r="J440" s="5">
        <v>2.5499999999999998</v>
      </c>
      <c r="L440" s="5">
        <v>2.17</v>
      </c>
      <c r="M440" s="5">
        <v>2.17</v>
      </c>
      <c r="N440" s="5">
        <v>2.17</v>
      </c>
      <c r="Q440" s="5">
        <v>19.664999999999999</v>
      </c>
      <c r="R440" s="20">
        <f t="shared" si="9"/>
        <v>1.2300000000000004</v>
      </c>
    </row>
    <row r="441" spans="1:18" x14ac:dyDescent="0.25">
      <c r="A441" s="11" t="s">
        <v>458</v>
      </c>
      <c r="B441" s="5" t="s">
        <v>447</v>
      </c>
      <c r="C441" s="5" t="s">
        <v>430</v>
      </c>
      <c r="D441" s="5">
        <v>0.64</v>
      </c>
      <c r="E441">
        <v>4.53</v>
      </c>
      <c r="F441" s="5">
        <v>4.53</v>
      </c>
      <c r="G441">
        <v>0.25</v>
      </c>
      <c r="H441" s="12">
        <v>0.25</v>
      </c>
      <c r="I441">
        <v>2.5499999999999998</v>
      </c>
      <c r="J441" s="5">
        <v>2.5499999999999998</v>
      </c>
      <c r="L441" s="5">
        <v>2.89</v>
      </c>
      <c r="M441" s="5">
        <v>2.89</v>
      </c>
      <c r="N441" s="5">
        <v>2.89</v>
      </c>
      <c r="Q441" s="5">
        <f t="shared" ref="Q441" si="11">(I441+G441)*E441*2</f>
        <v>25.367999999999999</v>
      </c>
      <c r="R441" s="20">
        <f t="shared" si="9"/>
        <v>1.2300000000000004</v>
      </c>
    </row>
    <row r="442" spans="1:18" x14ac:dyDescent="0.25">
      <c r="A442" s="11" t="s">
        <v>458</v>
      </c>
      <c r="B442" s="5" t="s">
        <v>447</v>
      </c>
      <c r="C442" s="5" t="s">
        <v>430</v>
      </c>
      <c r="D442" s="5">
        <v>0.65</v>
      </c>
      <c r="E442">
        <v>2.75</v>
      </c>
      <c r="F442" s="5">
        <v>2.75</v>
      </c>
      <c r="G442">
        <v>0.25</v>
      </c>
      <c r="H442" s="12">
        <v>0.25</v>
      </c>
      <c r="I442">
        <v>2.6</v>
      </c>
      <c r="J442" s="5">
        <v>2.6</v>
      </c>
      <c r="L442" s="5">
        <v>1.79</v>
      </c>
      <c r="M442" s="5">
        <v>1.79</v>
      </c>
      <c r="N442" s="5">
        <v>1.79</v>
      </c>
      <c r="Q442" s="5">
        <f>(I442+G442)*E442*2</f>
        <v>15.675000000000001</v>
      </c>
      <c r="R442" s="18">
        <f t="shared" si="9"/>
        <v>-0.54999999999999982</v>
      </c>
    </row>
    <row r="443" spans="1:18" x14ac:dyDescent="0.25">
      <c r="A443" s="11" t="s">
        <v>458</v>
      </c>
      <c r="B443" s="5" t="s">
        <v>447</v>
      </c>
      <c r="C443" s="5" t="s">
        <v>430</v>
      </c>
      <c r="D443" s="5">
        <v>0.65</v>
      </c>
      <c r="E443">
        <v>3.37</v>
      </c>
      <c r="F443" s="5">
        <v>3.37</v>
      </c>
      <c r="G443">
        <v>0.25</v>
      </c>
      <c r="H443" s="12">
        <v>0.25</v>
      </c>
      <c r="I443">
        <v>2.6</v>
      </c>
      <c r="J443" s="5">
        <v>2.6</v>
      </c>
      <c r="L443" s="5">
        <v>2.19</v>
      </c>
      <c r="M443" s="5">
        <v>2.19</v>
      </c>
      <c r="N443" s="5">
        <v>2.19</v>
      </c>
      <c r="Q443" s="5">
        <f>(I443+G443)*E443*2</f>
        <v>19.209</v>
      </c>
      <c r="R443" s="20">
        <f t="shared" si="9"/>
        <v>7.0000000000000284E-2</v>
      </c>
    </row>
    <row r="444" spans="1:18" x14ac:dyDescent="0.25">
      <c r="A444" s="11" t="s">
        <v>458</v>
      </c>
      <c r="B444" s="5" t="s">
        <v>447</v>
      </c>
      <c r="C444" s="5" t="s">
        <v>430</v>
      </c>
      <c r="D444" s="5">
        <v>0.65</v>
      </c>
      <c r="E444">
        <v>3.37</v>
      </c>
      <c r="F444" s="5">
        <v>3.37</v>
      </c>
      <c r="G444">
        <v>0.25</v>
      </c>
      <c r="H444" s="12">
        <v>0.25</v>
      </c>
      <c r="I444">
        <v>2.6</v>
      </c>
      <c r="J444" s="5">
        <v>2.6</v>
      </c>
      <c r="L444" s="5">
        <v>2.19</v>
      </c>
      <c r="M444" s="5">
        <v>2.19</v>
      </c>
      <c r="N444" s="5">
        <v>2.19</v>
      </c>
      <c r="Q444" s="5">
        <f t="shared" ref="Q444:Q452" si="12">(I444+G444)*E444*2</f>
        <v>19.209</v>
      </c>
      <c r="R444" s="20">
        <f t="shared" si="9"/>
        <v>7.0000000000000284E-2</v>
      </c>
    </row>
    <row r="445" spans="1:18" x14ac:dyDescent="0.25">
      <c r="A445" s="11" t="s">
        <v>458</v>
      </c>
      <c r="B445" s="5" t="s">
        <v>447</v>
      </c>
      <c r="C445" s="5" t="s">
        <v>430</v>
      </c>
      <c r="D445" s="5">
        <v>0.65</v>
      </c>
      <c r="E445">
        <v>3.37</v>
      </c>
      <c r="F445" s="5">
        <v>3.37</v>
      </c>
      <c r="G445">
        <v>0.25</v>
      </c>
      <c r="H445" s="12">
        <v>0.25</v>
      </c>
      <c r="I445">
        <v>2.6</v>
      </c>
      <c r="J445" s="5">
        <v>2.6</v>
      </c>
      <c r="L445" s="5">
        <v>2.19</v>
      </c>
      <c r="M445" s="5">
        <v>2.19</v>
      </c>
      <c r="N445" s="5">
        <v>2.19</v>
      </c>
      <c r="Q445" s="5">
        <f t="shared" si="12"/>
        <v>19.209</v>
      </c>
      <c r="R445" s="20">
        <f t="shared" si="9"/>
        <v>7.0000000000000284E-2</v>
      </c>
    </row>
    <row r="446" spans="1:18" x14ac:dyDescent="0.25">
      <c r="A446" s="11" t="s">
        <v>458</v>
      </c>
      <c r="B446" s="5" t="s">
        <v>447</v>
      </c>
      <c r="C446" s="5" t="s">
        <v>430</v>
      </c>
      <c r="D446" s="5">
        <v>0.65</v>
      </c>
      <c r="E446">
        <v>3.37</v>
      </c>
      <c r="F446" s="5">
        <v>3.37</v>
      </c>
      <c r="G446">
        <v>0.25</v>
      </c>
      <c r="H446" s="12">
        <v>0.25</v>
      </c>
      <c r="I446">
        <v>2.6</v>
      </c>
      <c r="J446" s="5">
        <v>2.6</v>
      </c>
      <c r="L446" s="5">
        <v>2.19</v>
      </c>
      <c r="M446" s="5">
        <v>2.19</v>
      </c>
      <c r="N446" s="5">
        <v>2.19</v>
      </c>
      <c r="Q446" s="5">
        <f t="shared" si="12"/>
        <v>19.209</v>
      </c>
      <c r="R446" s="20">
        <f t="shared" si="9"/>
        <v>7.0000000000000284E-2</v>
      </c>
    </row>
    <row r="447" spans="1:18" x14ac:dyDescent="0.25">
      <c r="A447" s="11" t="s">
        <v>458</v>
      </c>
      <c r="B447" s="5" t="s">
        <v>447</v>
      </c>
      <c r="C447" s="5" t="s">
        <v>430</v>
      </c>
      <c r="D447" s="5">
        <v>0.65</v>
      </c>
      <c r="E447">
        <v>3.37</v>
      </c>
      <c r="F447" s="5">
        <v>3.37</v>
      </c>
      <c r="G447">
        <v>0.25</v>
      </c>
      <c r="H447" s="12">
        <v>0.25</v>
      </c>
      <c r="I447">
        <v>2.6</v>
      </c>
      <c r="J447" s="5">
        <v>2.6</v>
      </c>
      <c r="L447" s="5">
        <v>2.19</v>
      </c>
      <c r="M447" s="5">
        <v>2.19</v>
      </c>
      <c r="N447" s="5">
        <v>2.19</v>
      </c>
      <c r="Q447" s="5">
        <f t="shared" si="12"/>
        <v>19.209</v>
      </c>
      <c r="R447" s="20">
        <f t="shared" si="9"/>
        <v>7.0000000000000284E-2</v>
      </c>
    </row>
    <row r="448" spans="1:18" x14ac:dyDescent="0.25">
      <c r="A448" s="11" t="s">
        <v>458</v>
      </c>
      <c r="B448" s="5" t="s">
        <v>447</v>
      </c>
      <c r="C448" s="5" t="s">
        <v>430</v>
      </c>
      <c r="D448" s="5">
        <v>0.65</v>
      </c>
      <c r="E448">
        <v>3.37</v>
      </c>
      <c r="F448" s="5">
        <v>3.37</v>
      </c>
      <c r="G448">
        <v>0.25</v>
      </c>
      <c r="H448" s="12">
        <v>0.25</v>
      </c>
      <c r="I448">
        <v>2.6</v>
      </c>
      <c r="J448" s="5">
        <v>2.6</v>
      </c>
      <c r="L448" s="5">
        <v>2.19</v>
      </c>
      <c r="M448" s="5">
        <v>2.19</v>
      </c>
      <c r="N448" s="5">
        <v>2.19</v>
      </c>
      <c r="Q448" s="5">
        <f t="shared" si="12"/>
        <v>19.209</v>
      </c>
      <c r="R448" s="20">
        <f t="shared" si="9"/>
        <v>7.0000000000000284E-2</v>
      </c>
    </row>
    <row r="449" spans="1:18" x14ac:dyDescent="0.25">
      <c r="A449" s="11" t="s">
        <v>458</v>
      </c>
      <c r="B449" s="5" t="s">
        <v>447</v>
      </c>
      <c r="C449" s="5" t="s">
        <v>430</v>
      </c>
      <c r="D449" s="5">
        <v>0.65</v>
      </c>
      <c r="E449">
        <v>3.37</v>
      </c>
      <c r="F449" s="5">
        <v>3.37</v>
      </c>
      <c r="G449">
        <v>0.25</v>
      </c>
      <c r="H449" s="12">
        <v>0.25</v>
      </c>
      <c r="I449">
        <v>2.6</v>
      </c>
      <c r="J449" s="5">
        <v>2.6</v>
      </c>
      <c r="L449" s="5">
        <v>2.19</v>
      </c>
      <c r="M449" s="5">
        <v>2.19</v>
      </c>
      <c r="N449" s="5">
        <v>2.19</v>
      </c>
      <c r="Q449" s="5">
        <f t="shared" si="12"/>
        <v>19.209</v>
      </c>
      <c r="R449" s="20">
        <f t="shared" si="9"/>
        <v>7.0000000000000284E-2</v>
      </c>
    </row>
    <row r="450" spans="1:18" x14ac:dyDescent="0.25">
      <c r="A450" s="11" t="s">
        <v>458</v>
      </c>
      <c r="B450" s="5" t="s">
        <v>447</v>
      </c>
      <c r="C450" s="5" t="s">
        <v>430</v>
      </c>
      <c r="D450" s="5">
        <v>0.65</v>
      </c>
      <c r="E450">
        <v>3.37</v>
      </c>
      <c r="F450" s="5">
        <v>3.37</v>
      </c>
      <c r="G450">
        <v>0.25</v>
      </c>
      <c r="H450" s="12">
        <v>0.25</v>
      </c>
      <c r="I450">
        <v>2.6</v>
      </c>
      <c r="J450" s="5">
        <v>2.6</v>
      </c>
      <c r="L450" s="5">
        <v>2.19</v>
      </c>
      <c r="M450" s="5">
        <v>2.19</v>
      </c>
      <c r="N450" s="5">
        <v>2.19</v>
      </c>
      <c r="Q450" s="5">
        <f t="shared" si="12"/>
        <v>19.209</v>
      </c>
      <c r="R450" s="20">
        <f t="shared" si="9"/>
        <v>7.0000000000000284E-2</v>
      </c>
    </row>
    <row r="451" spans="1:18" x14ac:dyDescent="0.25">
      <c r="A451" s="11" t="s">
        <v>458</v>
      </c>
      <c r="B451" s="5" t="s">
        <v>447</v>
      </c>
      <c r="C451" s="5" t="s">
        <v>430</v>
      </c>
      <c r="D451" s="5">
        <v>0.65</v>
      </c>
      <c r="E451">
        <v>3.37</v>
      </c>
      <c r="F451" s="5">
        <v>3.37</v>
      </c>
      <c r="G451">
        <v>0.25</v>
      </c>
      <c r="H451" s="12">
        <v>0.25</v>
      </c>
      <c r="I451">
        <v>2.6</v>
      </c>
      <c r="J451" s="5">
        <v>2.6</v>
      </c>
      <c r="L451" s="5">
        <v>2.19</v>
      </c>
      <c r="M451" s="5">
        <v>2.19</v>
      </c>
      <c r="N451" s="5">
        <v>2.19</v>
      </c>
      <c r="Q451" s="5">
        <f t="shared" si="12"/>
        <v>19.209</v>
      </c>
      <c r="R451" s="20">
        <f t="shared" si="9"/>
        <v>7.0000000000000284E-2</v>
      </c>
    </row>
    <row r="452" spans="1:18" x14ac:dyDescent="0.25">
      <c r="A452" s="11" t="s">
        <v>458</v>
      </c>
      <c r="B452" s="5" t="s">
        <v>447</v>
      </c>
      <c r="C452" s="5" t="s">
        <v>430</v>
      </c>
      <c r="D452" s="5">
        <v>0.65</v>
      </c>
      <c r="E452">
        <v>3.37</v>
      </c>
      <c r="F452" s="5">
        <v>3.37</v>
      </c>
      <c r="G452">
        <v>0.25</v>
      </c>
      <c r="H452" s="12">
        <v>0.25</v>
      </c>
      <c r="I452">
        <v>2.6</v>
      </c>
      <c r="J452" s="5">
        <v>2.6</v>
      </c>
      <c r="L452" s="5">
        <v>2.19</v>
      </c>
      <c r="M452" s="5">
        <v>2.19</v>
      </c>
      <c r="N452" s="5">
        <v>2.19</v>
      </c>
      <c r="Q452" s="5">
        <f t="shared" si="12"/>
        <v>19.209</v>
      </c>
      <c r="R452" s="20">
        <f t="shared" si="9"/>
        <v>7.0000000000000284E-2</v>
      </c>
    </row>
    <row r="453" spans="1:18" x14ac:dyDescent="0.25">
      <c r="A453" s="11" t="s">
        <v>458</v>
      </c>
      <c r="B453" s="5" t="s">
        <v>447</v>
      </c>
      <c r="C453" s="5" t="s">
        <v>430</v>
      </c>
      <c r="D453" s="5">
        <v>0.65</v>
      </c>
      <c r="E453">
        <v>4.53</v>
      </c>
      <c r="F453" s="5">
        <v>4.53</v>
      </c>
      <c r="G453">
        <v>0.25</v>
      </c>
      <c r="H453" s="12">
        <v>0.25</v>
      </c>
      <c r="I453">
        <v>2.6</v>
      </c>
      <c r="J453" s="5">
        <v>2.6</v>
      </c>
      <c r="L453" s="5">
        <v>2.94</v>
      </c>
      <c r="M453" s="5">
        <v>2.94</v>
      </c>
      <c r="N453" s="5">
        <v>2.94</v>
      </c>
      <c r="Q453" s="5">
        <f>(I453+G453)*E453*2</f>
        <v>25.821000000000002</v>
      </c>
      <c r="R453" s="20">
        <f t="shared" si="9"/>
        <v>1.2300000000000004</v>
      </c>
    </row>
    <row r="454" spans="1:18" x14ac:dyDescent="0.25">
      <c r="A454" s="11" t="s">
        <v>458</v>
      </c>
      <c r="B454" s="5" t="s">
        <v>447</v>
      </c>
      <c r="C454" s="5" t="s">
        <v>430</v>
      </c>
      <c r="D454" s="5">
        <v>0.67</v>
      </c>
      <c r="E454">
        <v>0.89</v>
      </c>
      <c r="F454" s="5">
        <v>0.89</v>
      </c>
      <c r="G454">
        <v>0.25</v>
      </c>
      <c r="H454" s="12">
        <v>0.25</v>
      </c>
      <c r="I454">
        <v>2.7</v>
      </c>
      <c r="J454" s="5">
        <v>2.7</v>
      </c>
      <c r="L454" s="5">
        <v>0.6</v>
      </c>
      <c r="M454" s="5">
        <v>0.6</v>
      </c>
      <c r="N454" s="5">
        <v>0.6</v>
      </c>
      <c r="Q454" s="5">
        <f>(I454+G454)*E454*2</f>
        <v>5.2510000000000003</v>
      </c>
      <c r="R454" s="26">
        <f t="shared" si="9"/>
        <v>-2.4099999999999997</v>
      </c>
    </row>
    <row r="455" spans="1:18" x14ac:dyDescent="0.25">
      <c r="A455" s="11" t="s">
        <v>458</v>
      </c>
      <c r="B455" s="5" t="s">
        <v>447</v>
      </c>
      <c r="C455" s="5" t="s">
        <v>430</v>
      </c>
      <c r="D455" s="5">
        <v>0.69</v>
      </c>
      <c r="E455">
        <v>2.75</v>
      </c>
      <c r="F455" s="5">
        <v>2.75</v>
      </c>
      <c r="G455">
        <v>0.25</v>
      </c>
      <c r="H455" s="12">
        <v>0.25</v>
      </c>
      <c r="I455">
        <v>2.75</v>
      </c>
      <c r="J455" s="5">
        <v>2.75</v>
      </c>
      <c r="L455" s="5">
        <v>1.89</v>
      </c>
      <c r="M455" s="5">
        <v>1.89</v>
      </c>
      <c r="N455" s="5">
        <v>1.89</v>
      </c>
      <c r="Q455" s="5">
        <f>(I455+G455)*E455*2</f>
        <v>16.5</v>
      </c>
      <c r="R455" s="18">
        <f t="shared" si="9"/>
        <v>-0.54999999999999982</v>
      </c>
    </row>
    <row r="456" spans="1:18" x14ac:dyDescent="0.25">
      <c r="A456" s="11" t="s">
        <v>458</v>
      </c>
      <c r="B456" s="5" t="s">
        <v>447</v>
      </c>
      <c r="C456" s="5" t="s">
        <v>430</v>
      </c>
      <c r="D456" s="5">
        <v>0.7</v>
      </c>
      <c r="E456">
        <v>3.37</v>
      </c>
      <c r="F456" s="5">
        <v>3.37</v>
      </c>
      <c r="G456">
        <v>0.25</v>
      </c>
      <c r="H456" s="12">
        <v>0.25</v>
      </c>
      <c r="I456">
        <v>2.8</v>
      </c>
      <c r="J456" s="5">
        <v>2.8</v>
      </c>
      <c r="L456" s="5">
        <v>1.66</v>
      </c>
      <c r="M456" s="5">
        <v>1.66</v>
      </c>
      <c r="N456" s="5">
        <v>1.66</v>
      </c>
      <c r="Q456" s="5">
        <v>14.991</v>
      </c>
      <c r="R456" s="20">
        <f t="shared" si="9"/>
        <v>7.0000000000000284E-2</v>
      </c>
    </row>
    <row r="457" spans="1:18" x14ac:dyDescent="0.25">
      <c r="A457" s="11" t="s">
        <v>458</v>
      </c>
      <c r="B457" s="5" t="s">
        <v>447</v>
      </c>
      <c r="C457" s="5" t="s">
        <v>430</v>
      </c>
      <c r="D457" s="5">
        <v>0.7</v>
      </c>
      <c r="E457">
        <v>3.37</v>
      </c>
      <c r="F457" s="5">
        <v>3.37</v>
      </c>
      <c r="G457">
        <v>0.25</v>
      </c>
      <c r="H457" s="12">
        <v>0.25</v>
      </c>
      <c r="I457">
        <v>2.8</v>
      </c>
      <c r="J457" s="5">
        <v>2.8</v>
      </c>
      <c r="L457" s="5">
        <v>1.66</v>
      </c>
      <c r="M457" s="5">
        <v>1.66</v>
      </c>
      <c r="N457" s="5">
        <v>1.66</v>
      </c>
      <c r="Q457" s="5">
        <v>14.991</v>
      </c>
      <c r="R457" s="20">
        <f t="shared" si="9"/>
        <v>7.0000000000000284E-2</v>
      </c>
    </row>
    <row r="458" spans="1:18" x14ac:dyDescent="0.25">
      <c r="A458" s="11" t="s">
        <v>458</v>
      </c>
      <c r="B458" s="5" t="s">
        <v>447</v>
      </c>
      <c r="C458" s="5" t="s">
        <v>430</v>
      </c>
      <c r="D458" s="5">
        <v>0.75</v>
      </c>
      <c r="E458">
        <v>3.37</v>
      </c>
      <c r="F458" s="5">
        <v>3.37</v>
      </c>
      <c r="G458">
        <v>0.25</v>
      </c>
      <c r="H458" s="12">
        <v>0.25</v>
      </c>
      <c r="I458">
        <v>3</v>
      </c>
      <c r="J458" s="5">
        <v>3</v>
      </c>
      <c r="L458" s="5">
        <v>2.5299999999999998</v>
      </c>
      <c r="M458" s="5">
        <v>2.5299999999999998</v>
      </c>
      <c r="N458" s="5">
        <v>2.5299999999999998</v>
      </c>
      <c r="Q458" s="5">
        <f>(I458+G458)*E458*2</f>
        <v>21.905000000000001</v>
      </c>
      <c r="R458" s="20">
        <f t="shared" si="9"/>
        <v>7.0000000000000284E-2</v>
      </c>
    </row>
    <row r="459" spans="1:18" x14ac:dyDescent="0.25">
      <c r="A459" s="11" t="s">
        <v>458</v>
      </c>
      <c r="B459" s="5" t="s">
        <v>447</v>
      </c>
      <c r="C459" s="5" t="s">
        <v>430</v>
      </c>
      <c r="D459" s="5">
        <v>0.77</v>
      </c>
      <c r="E459">
        <v>2.75</v>
      </c>
      <c r="F459" s="5">
        <v>2.75</v>
      </c>
      <c r="G459">
        <v>0.25</v>
      </c>
      <c r="H459" s="12">
        <v>0.25</v>
      </c>
      <c r="I459">
        <v>3.08</v>
      </c>
      <c r="J459" s="5">
        <v>3.08</v>
      </c>
      <c r="L459" s="5">
        <v>2.11</v>
      </c>
      <c r="M459" s="5">
        <v>2.11</v>
      </c>
      <c r="N459" s="5">
        <v>2.11</v>
      </c>
      <c r="Q459" s="5">
        <f>(I459+G459)*E459*2</f>
        <v>18.315000000000001</v>
      </c>
      <c r="R459" s="18">
        <f t="shared" si="9"/>
        <v>-0.54999999999999982</v>
      </c>
    </row>
    <row r="460" spans="1:18" x14ac:dyDescent="0.25">
      <c r="A460" s="11" t="s">
        <v>458</v>
      </c>
      <c r="B460" s="5" t="s">
        <v>447</v>
      </c>
      <c r="C460" s="5" t="s">
        <v>430</v>
      </c>
      <c r="D460" s="5">
        <v>0.77</v>
      </c>
      <c r="E460">
        <v>3.37</v>
      </c>
      <c r="F460" s="5">
        <v>3.37</v>
      </c>
      <c r="G460">
        <v>0.25</v>
      </c>
      <c r="H460" s="12">
        <v>0.25</v>
      </c>
      <c r="I460">
        <v>3.08</v>
      </c>
      <c r="J460" s="5">
        <v>3.08</v>
      </c>
      <c r="L460" s="5">
        <v>2.59</v>
      </c>
      <c r="M460" s="5">
        <v>2.59</v>
      </c>
      <c r="N460" s="5">
        <v>2.59</v>
      </c>
      <c r="Q460" s="5">
        <f t="shared" ref="Q460:Q462" si="13">(I460+G460)*E460*2</f>
        <v>22.444200000000002</v>
      </c>
      <c r="R460" s="20">
        <f t="shared" si="9"/>
        <v>7.0000000000000284E-2</v>
      </c>
    </row>
    <row r="461" spans="1:18" x14ac:dyDescent="0.25">
      <c r="A461" s="11" t="s">
        <v>458</v>
      </c>
      <c r="B461" s="5" t="s">
        <v>447</v>
      </c>
      <c r="C461" s="5" t="s">
        <v>430</v>
      </c>
      <c r="D461" s="5">
        <v>0.77</v>
      </c>
      <c r="E461">
        <v>4.53</v>
      </c>
      <c r="F461" s="5">
        <v>4.53</v>
      </c>
      <c r="G461">
        <v>0.25</v>
      </c>
      <c r="H461" s="12">
        <v>0.25</v>
      </c>
      <c r="I461">
        <v>3.09</v>
      </c>
      <c r="J461" s="5">
        <v>3.09</v>
      </c>
      <c r="L461" s="5">
        <v>3.49</v>
      </c>
      <c r="M461" s="5">
        <v>3.49</v>
      </c>
      <c r="N461" s="5">
        <v>3.49</v>
      </c>
      <c r="Q461" s="5">
        <f t="shared" si="13"/>
        <v>30.260400000000001</v>
      </c>
      <c r="R461" s="20">
        <f t="shared" si="9"/>
        <v>1.2300000000000004</v>
      </c>
    </row>
    <row r="462" spans="1:18" x14ac:dyDescent="0.25">
      <c r="A462" s="11" t="s">
        <v>458</v>
      </c>
      <c r="B462" s="5" t="s">
        <v>447</v>
      </c>
      <c r="C462" s="5" t="s">
        <v>430</v>
      </c>
      <c r="D462" s="5">
        <v>0.82</v>
      </c>
      <c r="E462">
        <v>0.89</v>
      </c>
      <c r="F462" s="5">
        <v>0.89</v>
      </c>
      <c r="G462">
        <v>0.25</v>
      </c>
      <c r="H462" s="12">
        <v>0.25</v>
      </c>
      <c r="I462">
        <v>3.27</v>
      </c>
      <c r="J462" s="5">
        <v>3.27</v>
      </c>
      <c r="L462" s="5">
        <v>0.73</v>
      </c>
      <c r="M462" s="5">
        <v>0.73</v>
      </c>
      <c r="N462" s="5">
        <v>0.73</v>
      </c>
      <c r="Q462" s="5">
        <f t="shared" si="13"/>
        <v>6.2656000000000001</v>
      </c>
      <c r="R462" s="26">
        <f t="shared" si="9"/>
        <v>-2.4099999999999997</v>
      </c>
    </row>
    <row r="463" spans="1:18" x14ac:dyDescent="0.25">
      <c r="A463" s="11" t="s">
        <v>458</v>
      </c>
      <c r="B463" s="5" t="s">
        <v>447</v>
      </c>
      <c r="C463" s="5" t="s">
        <v>430</v>
      </c>
      <c r="D463" s="5">
        <v>0.84</v>
      </c>
      <c r="E463">
        <v>3.37</v>
      </c>
      <c r="F463" s="5">
        <v>3.37</v>
      </c>
      <c r="G463">
        <v>0.25</v>
      </c>
      <c r="H463" s="12">
        <v>0.25</v>
      </c>
      <c r="I463">
        <v>3.35</v>
      </c>
      <c r="J463" s="5">
        <v>3.35</v>
      </c>
      <c r="L463" s="5">
        <v>1.24</v>
      </c>
      <c r="M463" s="5">
        <v>1.24</v>
      </c>
      <c r="N463" s="5">
        <v>1.24</v>
      </c>
      <c r="Q463" s="5">
        <v>11.625</v>
      </c>
      <c r="R463" s="20">
        <f t="shared" si="9"/>
        <v>7.0000000000000284E-2</v>
      </c>
    </row>
    <row r="464" spans="1:18" x14ac:dyDescent="0.25">
      <c r="A464" s="11" t="s">
        <v>458</v>
      </c>
      <c r="B464" s="5" t="s">
        <v>447</v>
      </c>
      <c r="C464" s="5" t="s">
        <v>430</v>
      </c>
      <c r="D464" s="5">
        <v>0.84</v>
      </c>
      <c r="E464">
        <v>3.37</v>
      </c>
      <c r="F464" s="5">
        <v>3.37</v>
      </c>
      <c r="G464">
        <v>0.25</v>
      </c>
      <c r="H464" s="12">
        <v>0.25</v>
      </c>
      <c r="I464">
        <v>3.35</v>
      </c>
      <c r="J464" s="5">
        <v>3.35</v>
      </c>
      <c r="L464" s="5">
        <v>1.24</v>
      </c>
      <c r="M464" s="5">
        <v>1.24</v>
      </c>
      <c r="N464" s="5">
        <v>1.24</v>
      </c>
      <c r="Q464" s="5">
        <v>11.625</v>
      </c>
      <c r="R464" s="20">
        <f t="shared" si="9"/>
        <v>7.0000000000000284E-2</v>
      </c>
    </row>
    <row r="465" spans="1:18" x14ac:dyDescent="0.25">
      <c r="A465" s="11" t="s">
        <v>458</v>
      </c>
      <c r="B465" s="5" t="s">
        <v>447</v>
      </c>
      <c r="C465" s="5" t="s">
        <v>430</v>
      </c>
      <c r="D465" s="5">
        <v>0.84</v>
      </c>
      <c r="E465">
        <v>3.37</v>
      </c>
      <c r="F465" s="5">
        <v>3.37</v>
      </c>
      <c r="G465">
        <v>0.25</v>
      </c>
      <c r="H465" s="12">
        <v>0.25</v>
      </c>
      <c r="I465">
        <v>3.35</v>
      </c>
      <c r="J465" s="5">
        <v>3.35</v>
      </c>
      <c r="L465" s="5">
        <v>1.24</v>
      </c>
      <c r="M465" s="5">
        <v>1.24</v>
      </c>
      <c r="N465" s="5">
        <v>1.24</v>
      </c>
      <c r="Q465" s="5">
        <v>11.625</v>
      </c>
      <c r="R465" s="20">
        <f t="shared" si="9"/>
        <v>7.0000000000000284E-2</v>
      </c>
    </row>
    <row r="466" spans="1:18" x14ac:dyDescent="0.25">
      <c r="A466" s="11" t="s">
        <v>458</v>
      </c>
      <c r="B466" s="5" t="s">
        <v>447</v>
      </c>
      <c r="C466" s="5" t="s">
        <v>430</v>
      </c>
      <c r="D466" s="5">
        <v>0.84</v>
      </c>
      <c r="E466">
        <v>3.37</v>
      </c>
      <c r="F466" s="5">
        <v>3.37</v>
      </c>
      <c r="G466">
        <v>0.25</v>
      </c>
      <c r="H466" s="12">
        <v>0.25</v>
      </c>
      <c r="I466">
        <v>3.35</v>
      </c>
      <c r="J466" s="5">
        <v>3.35</v>
      </c>
      <c r="L466" s="5">
        <v>2.82</v>
      </c>
      <c r="M466" s="5">
        <v>2.82</v>
      </c>
      <c r="N466" s="5">
        <v>2.82</v>
      </c>
      <c r="Q466" s="5">
        <f t="shared" ref="Q466:Q488" si="14">(I466+G466)*E466*2</f>
        <v>24.264000000000003</v>
      </c>
      <c r="R466" s="20">
        <f t="shared" si="9"/>
        <v>7.0000000000000284E-2</v>
      </c>
    </row>
    <row r="467" spans="1:18" x14ac:dyDescent="0.25">
      <c r="A467" s="11" t="s">
        <v>458</v>
      </c>
      <c r="B467" s="5" t="s">
        <v>447</v>
      </c>
      <c r="C467" s="5" t="s">
        <v>430</v>
      </c>
      <c r="D467" s="5">
        <v>0.84</v>
      </c>
      <c r="E467">
        <v>4.53</v>
      </c>
      <c r="F467" s="5">
        <v>4.53</v>
      </c>
      <c r="G467">
        <v>0.25</v>
      </c>
      <c r="H467" s="12">
        <v>0.25</v>
      </c>
      <c r="I467">
        <v>3.35</v>
      </c>
      <c r="J467" s="5">
        <v>3.35</v>
      </c>
      <c r="L467" s="5">
        <v>2.17</v>
      </c>
      <c r="M467" s="5">
        <v>2.17</v>
      </c>
      <c r="N467" s="5">
        <v>2.17</v>
      </c>
      <c r="Q467" s="5">
        <v>19.645</v>
      </c>
      <c r="R467" s="20">
        <f t="shared" si="9"/>
        <v>1.2300000000000004</v>
      </c>
    </row>
    <row r="468" spans="1:18" x14ac:dyDescent="0.25">
      <c r="A468" s="11" t="s">
        <v>458</v>
      </c>
      <c r="B468" s="5" t="s">
        <v>447</v>
      </c>
      <c r="C468" s="5" t="s">
        <v>430</v>
      </c>
      <c r="D468" s="5">
        <v>0.88</v>
      </c>
      <c r="E468">
        <v>0.89</v>
      </c>
      <c r="F468" s="5">
        <v>0.89</v>
      </c>
      <c r="G468">
        <v>0.25</v>
      </c>
      <c r="H468" s="12">
        <v>0.25</v>
      </c>
      <c r="I468">
        <v>3.52</v>
      </c>
      <c r="J468" s="5">
        <v>3.52</v>
      </c>
      <c r="L468" s="5">
        <v>0.78</v>
      </c>
      <c r="M468" s="5">
        <v>0.78</v>
      </c>
      <c r="N468" s="5">
        <v>0.78</v>
      </c>
      <c r="Q468" s="5">
        <f t="shared" si="14"/>
        <v>6.7106000000000003</v>
      </c>
      <c r="R468" s="26">
        <f t="shared" si="9"/>
        <v>-2.4099999999999997</v>
      </c>
    </row>
    <row r="469" spans="1:18" x14ac:dyDescent="0.25">
      <c r="A469" s="11" t="s">
        <v>458</v>
      </c>
      <c r="B469" s="5" t="s">
        <v>447</v>
      </c>
      <c r="C469" s="5" t="s">
        <v>430</v>
      </c>
      <c r="D469" s="5">
        <v>0.98</v>
      </c>
      <c r="E469">
        <v>4.53</v>
      </c>
      <c r="F469" s="5">
        <v>4.53</v>
      </c>
      <c r="G469">
        <v>0.25</v>
      </c>
      <c r="H469" s="12">
        <v>0.25</v>
      </c>
      <c r="I469">
        <v>3.94</v>
      </c>
      <c r="J469" s="5">
        <v>3.94</v>
      </c>
      <c r="L469" s="5">
        <v>4.46</v>
      </c>
      <c r="M469" s="5">
        <v>4.46</v>
      </c>
      <c r="N469" s="5">
        <v>4.46</v>
      </c>
      <c r="Q469" s="5">
        <f t="shared" si="14"/>
        <v>37.961399999999998</v>
      </c>
      <c r="R469" s="20">
        <f t="shared" si="9"/>
        <v>1.2300000000000004</v>
      </c>
    </row>
    <row r="470" spans="1:18" x14ac:dyDescent="0.25">
      <c r="A470" s="11" t="s">
        <v>458</v>
      </c>
      <c r="B470" s="5" t="s">
        <v>447</v>
      </c>
      <c r="C470" s="5" t="s">
        <v>430</v>
      </c>
      <c r="D470" s="5">
        <v>1</v>
      </c>
      <c r="E470">
        <v>4.3099999999999996</v>
      </c>
      <c r="F470" s="5">
        <v>4.3099999999999996</v>
      </c>
      <c r="G470">
        <v>0.25</v>
      </c>
      <c r="H470" s="12">
        <v>0.25</v>
      </c>
      <c r="I470">
        <v>4.0199999999999996</v>
      </c>
      <c r="J470" s="5">
        <v>4.0199999999999996</v>
      </c>
      <c r="L470" s="5">
        <v>3.73</v>
      </c>
      <c r="M470" s="5">
        <v>3.74</v>
      </c>
      <c r="N470" s="5">
        <v>3.73</v>
      </c>
      <c r="Q470" s="5">
        <v>32.075000000000003</v>
      </c>
      <c r="R470" s="20">
        <f t="shared" si="9"/>
        <v>1.0099999999999998</v>
      </c>
    </row>
    <row r="471" spans="1:18" x14ac:dyDescent="0.25">
      <c r="A471" s="11" t="s">
        <v>458</v>
      </c>
      <c r="B471" s="5" t="s">
        <v>447</v>
      </c>
      <c r="C471" s="5" t="s">
        <v>430</v>
      </c>
      <c r="D471" s="5">
        <v>1.06</v>
      </c>
      <c r="E471">
        <v>4.3099999999999996</v>
      </c>
      <c r="F471" s="5">
        <v>4.3099999999999996</v>
      </c>
      <c r="G471">
        <v>0.2</v>
      </c>
      <c r="H471" s="12">
        <v>0.2</v>
      </c>
      <c r="I471">
        <v>5.28</v>
      </c>
      <c r="J471" s="5">
        <v>5.28</v>
      </c>
      <c r="L471" s="5">
        <v>3.93</v>
      </c>
      <c r="M471" s="5">
        <v>3.93</v>
      </c>
      <c r="N471" s="5">
        <v>3.93</v>
      </c>
      <c r="Q471" s="5">
        <v>41.414999999999999</v>
      </c>
      <c r="R471" s="20">
        <f t="shared" si="9"/>
        <v>1.0099999999999998</v>
      </c>
    </row>
    <row r="472" spans="1:18" x14ac:dyDescent="0.25">
      <c r="A472" s="11" t="s">
        <v>458</v>
      </c>
      <c r="B472" s="5" t="s">
        <v>447</v>
      </c>
      <c r="C472" s="5" t="s">
        <v>430</v>
      </c>
      <c r="D472" s="5">
        <v>1.07</v>
      </c>
      <c r="E472">
        <v>4.53</v>
      </c>
      <c r="F472" s="5">
        <v>4.53</v>
      </c>
      <c r="G472">
        <v>0.25</v>
      </c>
      <c r="H472" s="12">
        <v>0.25</v>
      </c>
      <c r="I472">
        <v>4.2699999999999996</v>
      </c>
      <c r="J472" s="5">
        <v>4.2699999999999996</v>
      </c>
      <c r="L472" s="5">
        <v>4.83</v>
      </c>
      <c r="M472" s="5">
        <v>4.83</v>
      </c>
      <c r="N472" s="5">
        <v>4.83</v>
      </c>
      <c r="Q472" s="5">
        <f t="shared" si="14"/>
        <v>40.9512</v>
      </c>
      <c r="R472" s="20">
        <f t="shared" si="9"/>
        <v>1.2300000000000004</v>
      </c>
    </row>
    <row r="473" spans="1:18" x14ac:dyDescent="0.25">
      <c r="A473" s="11" t="s">
        <v>458</v>
      </c>
      <c r="B473" s="5" t="s">
        <v>447</v>
      </c>
      <c r="C473" s="5" t="s">
        <v>430</v>
      </c>
      <c r="D473" s="5">
        <v>1.08</v>
      </c>
      <c r="E473">
        <v>4.3099999999999996</v>
      </c>
      <c r="F473" s="5">
        <v>4.3099999999999996</v>
      </c>
      <c r="G473">
        <v>0.25</v>
      </c>
      <c r="H473" s="12">
        <v>0.25</v>
      </c>
      <c r="I473">
        <v>4.32</v>
      </c>
      <c r="J473" s="5">
        <v>4.32</v>
      </c>
      <c r="L473" s="5">
        <v>4.66</v>
      </c>
      <c r="M473" s="5">
        <v>4.66</v>
      </c>
      <c r="N473" s="5">
        <v>4.66</v>
      </c>
      <c r="Q473" s="5">
        <f t="shared" si="14"/>
        <v>39.3934</v>
      </c>
      <c r="R473" s="20">
        <f t="shared" si="9"/>
        <v>1.0099999999999998</v>
      </c>
    </row>
    <row r="474" spans="1:18" x14ac:dyDescent="0.25">
      <c r="A474" s="11" t="s">
        <v>458</v>
      </c>
      <c r="B474" s="5" t="s">
        <v>447</v>
      </c>
      <c r="C474" s="5" t="s">
        <v>430</v>
      </c>
      <c r="D474" s="5">
        <v>1.1299999999999999</v>
      </c>
      <c r="E474">
        <v>2.75</v>
      </c>
      <c r="F474" s="5">
        <v>2.75</v>
      </c>
      <c r="G474">
        <v>0.25</v>
      </c>
      <c r="H474" s="12">
        <v>0.25</v>
      </c>
      <c r="I474">
        <v>4.53</v>
      </c>
      <c r="J474" s="5">
        <v>4.53</v>
      </c>
      <c r="L474" s="5">
        <v>3.11</v>
      </c>
      <c r="M474" s="5">
        <v>3.11</v>
      </c>
      <c r="N474" s="5">
        <v>3.11</v>
      </c>
      <c r="Q474" s="5">
        <f t="shared" si="14"/>
        <v>26.290000000000003</v>
      </c>
      <c r="R474" s="18">
        <f t="shared" ref="R474:R523" si="15">E474-3.3</f>
        <v>-0.54999999999999982</v>
      </c>
    </row>
    <row r="475" spans="1:18" x14ac:dyDescent="0.25">
      <c r="A475" s="11" t="s">
        <v>458</v>
      </c>
      <c r="B475" s="5" t="s">
        <v>447</v>
      </c>
      <c r="C475" s="5" t="s">
        <v>430</v>
      </c>
      <c r="D475" s="5">
        <v>1.19</v>
      </c>
      <c r="E475">
        <v>2.75</v>
      </c>
      <c r="F475" s="5">
        <v>2.75</v>
      </c>
      <c r="G475">
        <v>0.25</v>
      </c>
      <c r="H475" s="12">
        <v>0.25</v>
      </c>
      <c r="I475">
        <v>4.78</v>
      </c>
      <c r="J475" s="5">
        <v>4.78</v>
      </c>
      <c r="L475" s="5">
        <v>2.57</v>
      </c>
      <c r="M475" s="5">
        <v>3.28</v>
      </c>
      <c r="N475" s="5">
        <v>2.57</v>
      </c>
      <c r="Q475" s="5">
        <v>21.934999999999999</v>
      </c>
      <c r="R475" s="18">
        <f t="shared" si="15"/>
        <v>-0.54999999999999982</v>
      </c>
    </row>
    <row r="476" spans="1:18" x14ac:dyDescent="0.25">
      <c r="A476" s="11" t="s">
        <v>458</v>
      </c>
      <c r="B476" s="5" t="s">
        <v>447</v>
      </c>
      <c r="C476" s="5" t="s">
        <v>430</v>
      </c>
      <c r="D476" s="5">
        <v>1.19</v>
      </c>
      <c r="E476">
        <v>3.37</v>
      </c>
      <c r="F476" s="5">
        <v>3.37</v>
      </c>
      <c r="G476">
        <v>0.25</v>
      </c>
      <c r="H476" s="12">
        <v>0.25</v>
      </c>
      <c r="I476">
        <v>4.78</v>
      </c>
      <c r="J476" s="5">
        <v>4.78</v>
      </c>
      <c r="L476" s="5">
        <v>4.0199999999999996</v>
      </c>
      <c r="M476" s="5">
        <v>4.0199999999999996</v>
      </c>
      <c r="N476" s="5">
        <v>4.0199999999999996</v>
      </c>
      <c r="Q476" s="5">
        <f t="shared" si="14"/>
        <v>33.902200000000001</v>
      </c>
      <c r="R476" s="20">
        <f t="shared" si="15"/>
        <v>7.0000000000000284E-2</v>
      </c>
    </row>
    <row r="477" spans="1:18" x14ac:dyDescent="0.25">
      <c r="A477" s="11" t="s">
        <v>458</v>
      </c>
      <c r="B477" s="5" t="s">
        <v>447</v>
      </c>
      <c r="C477" s="5" t="s">
        <v>430</v>
      </c>
      <c r="D477" s="5">
        <v>1.25</v>
      </c>
      <c r="E477">
        <v>3.37</v>
      </c>
      <c r="F477" s="5">
        <v>3.37</v>
      </c>
      <c r="G477">
        <v>0.25</v>
      </c>
      <c r="H477" s="12">
        <v>0.25</v>
      </c>
      <c r="I477">
        <v>5.0199999999999996</v>
      </c>
      <c r="J477" s="5">
        <v>5.0199999999999996</v>
      </c>
      <c r="L477" s="5">
        <v>4.2300000000000004</v>
      </c>
      <c r="M477" s="5">
        <v>4.2300000000000004</v>
      </c>
      <c r="N477" s="5">
        <v>4.2300000000000004</v>
      </c>
      <c r="Q477" s="5">
        <f t="shared" si="14"/>
        <v>35.519799999999996</v>
      </c>
      <c r="R477" s="20">
        <f t="shared" si="15"/>
        <v>7.0000000000000284E-2</v>
      </c>
    </row>
    <row r="478" spans="1:18" x14ac:dyDescent="0.25">
      <c r="A478" s="11" t="s">
        <v>458</v>
      </c>
      <c r="B478" s="5" t="s">
        <v>447</v>
      </c>
      <c r="C478" s="5" t="s">
        <v>430</v>
      </c>
      <c r="D478" s="5">
        <v>1.26</v>
      </c>
      <c r="E478">
        <v>4.53</v>
      </c>
      <c r="F478" s="5">
        <v>4.53</v>
      </c>
      <c r="G478">
        <v>0.25</v>
      </c>
      <c r="H478" s="12">
        <v>0.25</v>
      </c>
      <c r="I478">
        <v>5.0199999999999996</v>
      </c>
      <c r="J478" s="5">
        <v>5.0199999999999996</v>
      </c>
      <c r="L478" s="5">
        <v>5.69</v>
      </c>
      <c r="M478" s="5">
        <v>5.69</v>
      </c>
      <c r="N478" s="5">
        <v>5.69</v>
      </c>
      <c r="Q478" s="5">
        <f t="shared" si="14"/>
        <v>47.746200000000002</v>
      </c>
      <c r="R478" s="20">
        <f t="shared" si="15"/>
        <v>1.2300000000000004</v>
      </c>
    </row>
    <row r="479" spans="1:18" x14ac:dyDescent="0.25">
      <c r="A479" s="11" t="s">
        <v>458</v>
      </c>
      <c r="B479" s="5" t="s">
        <v>447</v>
      </c>
      <c r="C479" s="5" t="s">
        <v>430</v>
      </c>
      <c r="D479" s="5">
        <v>1.32</v>
      </c>
      <c r="E479">
        <v>3.37</v>
      </c>
      <c r="F479" s="5">
        <v>3.37</v>
      </c>
      <c r="G479">
        <v>0.25</v>
      </c>
      <c r="H479" s="12">
        <v>0.25</v>
      </c>
      <c r="I479">
        <v>5.27</v>
      </c>
      <c r="J479" s="5">
        <v>5.27</v>
      </c>
      <c r="L479" s="5">
        <v>4.4400000000000004</v>
      </c>
      <c r="M479" s="5">
        <v>4.4400000000000004</v>
      </c>
      <c r="N479" s="5">
        <v>4.4400000000000004</v>
      </c>
      <c r="Q479" s="5">
        <f t="shared" si="14"/>
        <v>37.204799999999999</v>
      </c>
      <c r="R479" s="20">
        <f t="shared" si="15"/>
        <v>7.0000000000000284E-2</v>
      </c>
    </row>
    <row r="480" spans="1:18" x14ac:dyDescent="0.25">
      <c r="A480" s="11" t="s">
        <v>458</v>
      </c>
      <c r="B480" s="5" t="s">
        <v>447</v>
      </c>
      <c r="C480" s="5" t="s">
        <v>430</v>
      </c>
      <c r="D480" s="5">
        <v>1.32</v>
      </c>
      <c r="E480">
        <v>3.37</v>
      </c>
      <c r="F480" s="5">
        <v>3.37</v>
      </c>
      <c r="G480">
        <v>0.25</v>
      </c>
      <c r="H480" s="12">
        <v>0.25</v>
      </c>
      <c r="I480">
        <v>5.27</v>
      </c>
      <c r="J480" s="5">
        <v>5.27</v>
      </c>
      <c r="L480" s="5">
        <v>4.4400000000000004</v>
      </c>
      <c r="M480" s="5">
        <v>4.4400000000000004</v>
      </c>
      <c r="N480" s="5">
        <v>4.4400000000000004</v>
      </c>
      <c r="Q480" s="5">
        <f t="shared" si="14"/>
        <v>37.204799999999999</v>
      </c>
      <c r="R480" s="20">
        <f t="shared" si="15"/>
        <v>7.0000000000000284E-2</v>
      </c>
    </row>
    <row r="481" spans="1:18" x14ac:dyDescent="0.25">
      <c r="A481" s="11" t="s">
        <v>458</v>
      </c>
      <c r="B481" s="5" t="s">
        <v>447</v>
      </c>
      <c r="C481" s="5" t="s">
        <v>430</v>
      </c>
      <c r="D481" s="5">
        <v>1.32</v>
      </c>
      <c r="E481">
        <v>4.53</v>
      </c>
      <c r="F481" s="5">
        <v>4.53</v>
      </c>
      <c r="G481">
        <v>0.25</v>
      </c>
      <c r="H481" s="12">
        <v>0.25</v>
      </c>
      <c r="I481">
        <v>5.27</v>
      </c>
      <c r="J481" s="5">
        <v>5.27</v>
      </c>
      <c r="L481" s="5">
        <v>5.97</v>
      </c>
      <c r="M481" s="5">
        <v>5.97</v>
      </c>
      <c r="N481" s="5">
        <v>5.97</v>
      </c>
      <c r="Q481" s="5">
        <f t="shared" si="14"/>
        <v>50.011200000000002</v>
      </c>
      <c r="R481" s="20">
        <f t="shared" si="15"/>
        <v>1.2300000000000004</v>
      </c>
    </row>
    <row r="482" spans="1:18" x14ac:dyDescent="0.25">
      <c r="A482" s="11" t="s">
        <v>458</v>
      </c>
      <c r="B482" s="5" t="s">
        <v>447</v>
      </c>
      <c r="C482" s="5" t="s">
        <v>430</v>
      </c>
      <c r="D482" s="5">
        <v>1.39</v>
      </c>
      <c r="E482">
        <v>3.37</v>
      </c>
      <c r="F482" s="5">
        <v>3.37</v>
      </c>
      <c r="G482">
        <v>0.25</v>
      </c>
      <c r="H482" s="12">
        <v>0.25</v>
      </c>
      <c r="I482">
        <v>5.55</v>
      </c>
      <c r="J482" s="5">
        <v>5.55</v>
      </c>
      <c r="L482" s="5">
        <v>4.2</v>
      </c>
      <c r="M482" s="5">
        <v>4.2</v>
      </c>
      <c r="N482" s="5">
        <v>4.2</v>
      </c>
      <c r="Q482" s="5">
        <v>35.244999999999997</v>
      </c>
      <c r="R482" s="20">
        <f t="shared" si="15"/>
        <v>7.0000000000000284E-2</v>
      </c>
    </row>
    <row r="483" spans="1:18" x14ac:dyDescent="0.25">
      <c r="A483" s="11" t="s">
        <v>458</v>
      </c>
      <c r="B483" s="5" t="s">
        <v>447</v>
      </c>
      <c r="C483" s="5" t="s">
        <v>430</v>
      </c>
      <c r="D483" s="5">
        <v>1.42</v>
      </c>
      <c r="E483">
        <v>3.37</v>
      </c>
      <c r="F483" s="5">
        <v>3.37</v>
      </c>
      <c r="G483">
        <v>0.25</v>
      </c>
      <c r="H483" s="12">
        <v>0.25</v>
      </c>
      <c r="I483">
        <v>5.68</v>
      </c>
      <c r="J483" s="5">
        <v>5.68</v>
      </c>
      <c r="L483" s="5">
        <v>4.78</v>
      </c>
      <c r="M483" s="5">
        <v>4.78</v>
      </c>
      <c r="N483" s="5">
        <v>4.78</v>
      </c>
      <c r="Q483" s="5">
        <f t="shared" si="14"/>
        <v>39.968199999999996</v>
      </c>
      <c r="R483" s="20">
        <f t="shared" si="15"/>
        <v>7.0000000000000284E-2</v>
      </c>
    </row>
    <row r="484" spans="1:18" x14ac:dyDescent="0.25">
      <c r="A484" s="11" t="s">
        <v>458</v>
      </c>
      <c r="B484" s="5" t="s">
        <v>447</v>
      </c>
      <c r="C484" s="5" t="s">
        <v>430</v>
      </c>
      <c r="D484" s="5">
        <v>1.42</v>
      </c>
      <c r="E484">
        <v>3.37</v>
      </c>
      <c r="F484" s="5">
        <v>3.37</v>
      </c>
      <c r="G484">
        <v>0.25</v>
      </c>
      <c r="H484" s="12">
        <v>0.25</v>
      </c>
      <c r="I484">
        <v>5.69</v>
      </c>
      <c r="J484" s="5">
        <v>5.69</v>
      </c>
      <c r="L484" s="5">
        <v>4.79</v>
      </c>
      <c r="M484" s="5">
        <v>4.79</v>
      </c>
      <c r="N484" s="5">
        <v>4.79</v>
      </c>
      <c r="Q484" s="5">
        <f t="shared" si="14"/>
        <v>40.035600000000002</v>
      </c>
      <c r="R484" s="20">
        <f t="shared" si="15"/>
        <v>7.0000000000000284E-2</v>
      </c>
    </row>
    <row r="485" spans="1:18" x14ac:dyDescent="0.25">
      <c r="A485" s="11" t="s">
        <v>458</v>
      </c>
      <c r="B485" s="5" t="s">
        <v>447</v>
      </c>
      <c r="C485" s="5" t="s">
        <v>430</v>
      </c>
      <c r="D485" s="5">
        <v>1.42</v>
      </c>
      <c r="E485">
        <v>3.37</v>
      </c>
      <c r="F485" s="5">
        <v>3.37</v>
      </c>
      <c r="G485">
        <v>0.25</v>
      </c>
      <c r="H485" s="12">
        <v>0.25</v>
      </c>
      <c r="I485">
        <v>5.69</v>
      </c>
      <c r="J485" s="5">
        <v>5.69</v>
      </c>
      <c r="L485" s="5">
        <v>4.79</v>
      </c>
      <c r="M485" s="5">
        <v>4.79</v>
      </c>
      <c r="N485" s="5">
        <v>4.79</v>
      </c>
      <c r="Q485" s="5">
        <f t="shared" si="14"/>
        <v>40.035600000000002</v>
      </c>
      <c r="R485" s="20">
        <f t="shared" si="15"/>
        <v>7.0000000000000284E-2</v>
      </c>
    </row>
    <row r="486" spans="1:18" x14ac:dyDescent="0.25">
      <c r="A486" s="11" t="s">
        <v>458</v>
      </c>
      <c r="B486" s="5" t="s">
        <v>447</v>
      </c>
      <c r="C486" s="5" t="s">
        <v>430</v>
      </c>
      <c r="D486" s="5">
        <v>1.42</v>
      </c>
      <c r="E486">
        <v>3.37</v>
      </c>
      <c r="F486" s="5">
        <v>3.37</v>
      </c>
      <c r="G486">
        <v>0.25</v>
      </c>
      <c r="H486" s="12">
        <v>0.25</v>
      </c>
      <c r="I486">
        <v>5.7</v>
      </c>
      <c r="J486" s="5">
        <v>5.7</v>
      </c>
      <c r="L486" s="5">
        <v>4.8</v>
      </c>
      <c r="M486" s="5">
        <v>4.8</v>
      </c>
      <c r="N486" s="5">
        <v>4.8</v>
      </c>
      <c r="Q486" s="5">
        <f t="shared" si="14"/>
        <v>40.103000000000002</v>
      </c>
      <c r="R486" s="20">
        <f t="shared" si="15"/>
        <v>7.0000000000000284E-2</v>
      </c>
    </row>
    <row r="487" spans="1:18" x14ac:dyDescent="0.25">
      <c r="A487" s="11" t="s">
        <v>458</v>
      </c>
      <c r="B487" s="5" t="s">
        <v>447</v>
      </c>
      <c r="C487" s="5" t="s">
        <v>430</v>
      </c>
      <c r="D487" s="5">
        <v>1.42</v>
      </c>
      <c r="E487">
        <v>4.3099999999999996</v>
      </c>
      <c r="F487" s="5">
        <v>4.3099999999999996</v>
      </c>
      <c r="G487">
        <v>0.25</v>
      </c>
      <c r="H487" s="12">
        <v>0.25</v>
      </c>
      <c r="I487">
        <v>5.68</v>
      </c>
      <c r="J487" s="5">
        <v>5.68</v>
      </c>
      <c r="L487" s="5">
        <v>4.84</v>
      </c>
      <c r="M487" s="5">
        <v>4.84</v>
      </c>
      <c r="N487" s="5">
        <v>4.84</v>
      </c>
      <c r="Q487" s="5">
        <v>40.895000000000003</v>
      </c>
      <c r="R487" s="20">
        <f t="shared" si="15"/>
        <v>1.0099999999999998</v>
      </c>
    </row>
    <row r="488" spans="1:18" x14ac:dyDescent="0.25">
      <c r="A488" s="11" t="s">
        <v>458</v>
      </c>
      <c r="B488" s="5" t="s">
        <v>447</v>
      </c>
      <c r="C488" s="5" t="s">
        <v>430</v>
      </c>
      <c r="D488" s="5">
        <v>1.43</v>
      </c>
      <c r="E488">
        <v>3.37</v>
      </c>
      <c r="F488" s="5">
        <v>3.37</v>
      </c>
      <c r="G488">
        <v>0.25</v>
      </c>
      <c r="H488" s="12">
        <v>0.25</v>
      </c>
      <c r="I488">
        <v>5.71</v>
      </c>
      <c r="J488" s="5">
        <v>5.71</v>
      </c>
      <c r="L488" s="5">
        <v>4.8099999999999996</v>
      </c>
      <c r="M488" s="5">
        <v>4.8099999999999996</v>
      </c>
      <c r="N488" s="5">
        <v>4.8099999999999996</v>
      </c>
      <c r="Q488" s="5">
        <f t="shared" si="14"/>
        <v>40.170400000000001</v>
      </c>
      <c r="R488" s="20">
        <f t="shared" si="15"/>
        <v>7.0000000000000284E-2</v>
      </c>
    </row>
    <row r="489" spans="1:18" x14ac:dyDescent="0.25">
      <c r="A489" s="11" t="s">
        <v>458</v>
      </c>
      <c r="B489" s="5" t="s">
        <v>447</v>
      </c>
      <c r="C489" s="5" t="s">
        <v>430</v>
      </c>
      <c r="D489" s="5">
        <v>1.45</v>
      </c>
      <c r="E489">
        <v>3.37</v>
      </c>
      <c r="F489" s="5">
        <v>3.37</v>
      </c>
      <c r="G489">
        <v>0.25</v>
      </c>
      <c r="H489" s="12">
        <v>0.25</v>
      </c>
      <c r="I489">
        <v>5.8</v>
      </c>
      <c r="J489" s="5">
        <v>5.8</v>
      </c>
      <c r="L489" s="5">
        <v>3.31</v>
      </c>
      <c r="M489" s="5">
        <v>3.31</v>
      </c>
      <c r="N489" s="5">
        <v>3.31</v>
      </c>
      <c r="Q489" s="5">
        <v>28.125</v>
      </c>
      <c r="R489" s="20">
        <f t="shared" si="15"/>
        <v>7.0000000000000284E-2</v>
      </c>
    </row>
    <row r="490" spans="1:18" x14ac:dyDescent="0.25">
      <c r="A490" s="11" t="s">
        <v>458</v>
      </c>
      <c r="B490" s="5" t="s">
        <v>447</v>
      </c>
      <c r="C490" s="5" t="s">
        <v>430</v>
      </c>
      <c r="D490" s="5">
        <v>1.45</v>
      </c>
      <c r="E490">
        <v>3.37</v>
      </c>
      <c r="F490" s="5">
        <v>3.37</v>
      </c>
      <c r="G490">
        <v>0.25</v>
      </c>
      <c r="H490" s="12">
        <v>0.25</v>
      </c>
      <c r="I490">
        <v>5.8</v>
      </c>
      <c r="J490" s="5">
        <v>5.8</v>
      </c>
      <c r="L490" s="5">
        <v>3.31</v>
      </c>
      <c r="M490" s="5">
        <v>3.31</v>
      </c>
      <c r="N490" s="5">
        <v>3.31</v>
      </c>
      <c r="Q490" s="5">
        <v>28.125</v>
      </c>
      <c r="R490" s="20">
        <f t="shared" si="15"/>
        <v>7.0000000000000284E-2</v>
      </c>
    </row>
    <row r="491" spans="1:18" x14ac:dyDescent="0.25">
      <c r="A491" s="11" t="s">
        <v>458</v>
      </c>
      <c r="B491" s="5" t="s">
        <v>447</v>
      </c>
      <c r="C491" s="5" t="s">
        <v>430</v>
      </c>
      <c r="D491" s="5">
        <v>1.45</v>
      </c>
      <c r="E491">
        <v>3.37</v>
      </c>
      <c r="F491" s="5">
        <v>3.37</v>
      </c>
      <c r="G491">
        <v>0.25</v>
      </c>
      <c r="H491" s="12">
        <v>0.25</v>
      </c>
      <c r="I491">
        <v>5.8</v>
      </c>
      <c r="J491" s="5">
        <v>5.8</v>
      </c>
      <c r="L491" s="5">
        <v>3.31</v>
      </c>
      <c r="M491" s="5">
        <v>3.31</v>
      </c>
      <c r="N491" s="5">
        <v>3.31</v>
      </c>
      <c r="Q491" s="5">
        <v>28.125</v>
      </c>
      <c r="R491" s="20">
        <f t="shared" si="15"/>
        <v>7.0000000000000284E-2</v>
      </c>
    </row>
    <row r="492" spans="1:18" x14ac:dyDescent="0.25">
      <c r="A492" s="11" t="s">
        <v>458</v>
      </c>
      <c r="B492" s="5" t="s">
        <v>447</v>
      </c>
      <c r="C492" s="5" t="s">
        <v>430</v>
      </c>
      <c r="D492" s="5">
        <v>1.45</v>
      </c>
      <c r="E492">
        <v>3.37</v>
      </c>
      <c r="F492" s="5">
        <v>3.37</v>
      </c>
      <c r="G492">
        <v>0.25</v>
      </c>
      <c r="H492" s="12">
        <v>0.25</v>
      </c>
      <c r="I492">
        <v>5.8</v>
      </c>
      <c r="J492" s="5">
        <v>5.8</v>
      </c>
      <c r="L492" s="5">
        <v>3.31</v>
      </c>
      <c r="M492" s="5">
        <v>3.31</v>
      </c>
      <c r="N492" s="5">
        <v>3.31</v>
      </c>
      <c r="Q492" s="5">
        <v>28.125</v>
      </c>
      <c r="R492" s="20">
        <f t="shared" si="15"/>
        <v>7.0000000000000284E-2</v>
      </c>
    </row>
    <row r="493" spans="1:18" x14ac:dyDescent="0.25">
      <c r="A493" s="11" t="s">
        <v>458</v>
      </c>
      <c r="B493" s="5" t="s">
        <v>447</v>
      </c>
      <c r="C493" s="5" t="s">
        <v>430</v>
      </c>
      <c r="D493" s="5">
        <v>1.45</v>
      </c>
      <c r="E493">
        <v>3.37</v>
      </c>
      <c r="F493" s="5">
        <v>3.37</v>
      </c>
      <c r="G493">
        <v>0.25</v>
      </c>
      <c r="H493" s="12">
        <v>0.25</v>
      </c>
      <c r="I493">
        <v>5.8</v>
      </c>
      <c r="J493" s="5">
        <v>5.8</v>
      </c>
      <c r="L493" s="5">
        <v>4.41</v>
      </c>
      <c r="M493" s="5">
        <v>4.41</v>
      </c>
      <c r="N493" s="5">
        <v>4.41</v>
      </c>
      <c r="Q493" s="5">
        <v>36.945</v>
      </c>
      <c r="R493" s="20">
        <f t="shared" si="15"/>
        <v>7.0000000000000284E-2</v>
      </c>
    </row>
    <row r="494" spans="1:18" x14ac:dyDescent="0.25">
      <c r="A494" s="11" t="s">
        <v>458</v>
      </c>
      <c r="B494" s="5" t="s">
        <v>447</v>
      </c>
      <c r="C494" s="5" t="s">
        <v>430</v>
      </c>
      <c r="D494" s="5">
        <v>1.45</v>
      </c>
      <c r="E494">
        <v>3.37</v>
      </c>
      <c r="F494" s="5">
        <v>3.37</v>
      </c>
      <c r="G494">
        <v>0.25</v>
      </c>
      <c r="H494" s="12">
        <v>0.25</v>
      </c>
      <c r="I494">
        <v>5.8</v>
      </c>
      <c r="J494" s="5">
        <v>5.8</v>
      </c>
      <c r="L494" s="5">
        <v>4.41</v>
      </c>
      <c r="M494" s="5">
        <v>4.41</v>
      </c>
      <c r="N494" s="5">
        <v>4.41</v>
      </c>
      <c r="Q494" s="5">
        <v>36.945</v>
      </c>
      <c r="R494" s="20">
        <f t="shared" si="15"/>
        <v>7.0000000000000284E-2</v>
      </c>
    </row>
    <row r="495" spans="1:18" x14ac:dyDescent="0.25">
      <c r="A495" s="11" t="s">
        <v>458</v>
      </c>
      <c r="B495" s="5" t="s">
        <v>447</v>
      </c>
      <c r="C495" s="5" t="s">
        <v>430</v>
      </c>
      <c r="D495" s="5">
        <v>1.45</v>
      </c>
      <c r="E495">
        <v>3.37</v>
      </c>
      <c r="F495" s="5">
        <v>3.37</v>
      </c>
      <c r="G495">
        <v>0.25</v>
      </c>
      <c r="H495" s="12">
        <v>0.25</v>
      </c>
      <c r="I495">
        <v>5.8</v>
      </c>
      <c r="J495" s="5">
        <v>5.8</v>
      </c>
      <c r="L495" s="5">
        <v>4.41</v>
      </c>
      <c r="M495" s="5">
        <v>4.41</v>
      </c>
      <c r="N495" s="5">
        <v>4.41</v>
      </c>
      <c r="Q495" s="5">
        <v>36.945</v>
      </c>
      <c r="R495" s="20">
        <f t="shared" si="15"/>
        <v>7.0000000000000284E-2</v>
      </c>
    </row>
    <row r="496" spans="1:18" x14ac:dyDescent="0.25">
      <c r="A496" s="11" t="s">
        <v>458</v>
      </c>
      <c r="B496" s="5" t="s">
        <v>447</v>
      </c>
      <c r="C496" s="5" t="s">
        <v>430</v>
      </c>
      <c r="D496" s="5">
        <v>1.45</v>
      </c>
      <c r="E496">
        <v>3.37</v>
      </c>
      <c r="F496" s="5">
        <v>3.37</v>
      </c>
      <c r="G496">
        <v>0.25</v>
      </c>
      <c r="H496" s="12">
        <v>0.25</v>
      </c>
      <c r="I496">
        <v>5.8</v>
      </c>
      <c r="J496" s="5">
        <v>5.8</v>
      </c>
      <c r="L496" s="5">
        <v>4.8899999999999997</v>
      </c>
      <c r="M496" s="5">
        <v>4.8899999999999997</v>
      </c>
      <c r="N496" s="5">
        <v>4.8899999999999997</v>
      </c>
      <c r="Q496" s="5">
        <f>(I495+G495)*E495*2</f>
        <v>40.777000000000001</v>
      </c>
      <c r="R496" s="20">
        <f t="shared" si="15"/>
        <v>7.0000000000000284E-2</v>
      </c>
    </row>
    <row r="497" spans="1:18" x14ac:dyDescent="0.25">
      <c r="A497" s="11" t="s">
        <v>458</v>
      </c>
      <c r="B497" s="5" t="s">
        <v>447</v>
      </c>
      <c r="C497" s="5" t="s">
        <v>430</v>
      </c>
      <c r="D497" s="5">
        <v>1.45</v>
      </c>
      <c r="E497">
        <v>4.53</v>
      </c>
      <c r="F497" s="5">
        <v>4.53</v>
      </c>
      <c r="G497">
        <v>0.25</v>
      </c>
      <c r="H497" s="12">
        <v>0.25</v>
      </c>
      <c r="I497">
        <v>5.8</v>
      </c>
      <c r="J497" s="5">
        <v>5.8</v>
      </c>
      <c r="L497" s="5">
        <v>6.09</v>
      </c>
      <c r="M497" s="5">
        <v>6.57</v>
      </c>
      <c r="N497" s="5">
        <v>6.09</v>
      </c>
      <c r="Q497" s="5">
        <v>50.965000000000003</v>
      </c>
      <c r="R497" s="20">
        <f t="shared" si="15"/>
        <v>1.2300000000000004</v>
      </c>
    </row>
    <row r="498" spans="1:18" x14ac:dyDescent="0.25">
      <c r="A498" s="11" t="s">
        <v>458</v>
      </c>
      <c r="B498" s="5" t="s">
        <v>447</v>
      </c>
      <c r="C498" s="5" t="s">
        <v>430</v>
      </c>
      <c r="D498" s="5">
        <v>1.48</v>
      </c>
      <c r="E498">
        <v>3.37</v>
      </c>
      <c r="F498" s="5">
        <v>3.37</v>
      </c>
      <c r="G498">
        <v>0.25</v>
      </c>
      <c r="H498" s="12">
        <v>0.25</v>
      </c>
      <c r="I498">
        <v>5.92</v>
      </c>
      <c r="J498" s="5">
        <v>5.92</v>
      </c>
      <c r="L498" s="5">
        <v>4.99</v>
      </c>
      <c r="M498" s="5">
        <v>4.99</v>
      </c>
      <c r="N498" s="5">
        <v>4.99</v>
      </c>
      <c r="Q498" s="5">
        <f t="shared" ref="Q498:Q504" si="16">(I497+G497)*E497*2</f>
        <v>54.813000000000002</v>
      </c>
      <c r="R498" s="20">
        <f t="shared" si="15"/>
        <v>7.0000000000000284E-2</v>
      </c>
    </row>
    <row r="499" spans="1:18" x14ac:dyDescent="0.25">
      <c r="A499" s="11" t="s">
        <v>458</v>
      </c>
      <c r="B499" s="5" t="s">
        <v>447</v>
      </c>
      <c r="C499" s="5" t="s">
        <v>430</v>
      </c>
      <c r="D499" s="5">
        <v>1.48</v>
      </c>
      <c r="E499">
        <v>3.37</v>
      </c>
      <c r="F499" s="5">
        <v>3.37</v>
      </c>
      <c r="G499">
        <v>0.25</v>
      </c>
      <c r="H499" s="12">
        <v>0.25</v>
      </c>
      <c r="I499">
        <v>5.94</v>
      </c>
      <c r="J499" s="5">
        <v>5.94</v>
      </c>
      <c r="L499" s="5">
        <v>5</v>
      </c>
      <c r="M499" s="5">
        <v>5</v>
      </c>
      <c r="N499" s="5">
        <v>5</v>
      </c>
      <c r="Q499" s="5">
        <f t="shared" si="16"/>
        <v>41.585799999999999</v>
      </c>
      <c r="R499" s="20">
        <f t="shared" si="15"/>
        <v>7.0000000000000284E-2</v>
      </c>
    </row>
    <row r="500" spans="1:18" x14ac:dyDescent="0.25">
      <c r="A500" s="11" t="s">
        <v>458</v>
      </c>
      <c r="B500" s="5" t="s">
        <v>447</v>
      </c>
      <c r="C500" s="5" t="s">
        <v>430</v>
      </c>
      <c r="D500" s="5">
        <v>1.48</v>
      </c>
      <c r="E500">
        <v>3.37</v>
      </c>
      <c r="F500" s="5">
        <v>3.37</v>
      </c>
      <c r="G500">
        <v>0.25</v>
      </c>
      <c r="H500" s="12">
        <v>0.25</v>
      </c>
      <c r="I500">
        <v>5.94</v>
      </c>
      <c r="J500" s="5">
        <v>5.94</v>
      </c>
      <c r="L500" s="5">
        <v>5</v>
      </c>
      <c r="M500" s="5">
        <v>5</v>
      </c>
      <c r="N500" s="5">
        <v>5</v>
      </c>
      <c r="Q500" s="5">
        <f t="shared" si="16"/>
        <v>41.720600000000005</v>
      </c>
      <c r="R500" s="20">
        <f t="shared" si="15"/>
        <v>7.0000000000000284E-2</v>
      </c>
    </row>
    <row r="501" spans="1:18" x14ac:dyDescent="0.25">
      <c r="A501" s="11" t="s">
        <v>458</v>
      </c>
      <c r="B501" s="5" t="s">
        <v>447</v>
      </c>
      <c r="C501" s="5" t="s">
        <v>430</v>
      </c>
      <c r="D501" s="5">
        <v>1.48</v>
      </c>
      <c r="E501">
        <v>4.46</v>
      </c>
      <c r="F501" s="5">
        <v>4.46</v>
      </c>
      <c r="G501">
        <v>0.25</v>
      </c>
      <c r="H501" s="12">
        <v>0.25</v>
      </c>
      <c r="I501">
        <v>5.95</v>
      </c>
      <c r="J501" s="5">
        <v>5.95</v>
      </c>
      <c r="L501" s="5">
        <v>6.62</v>
      </c>
      <c r="M501" s="5">
        <v>6.64</v>
      </c>
      <c r="N501" s="5">
        <v>6.62</v>
      </c>
      <c r="Q501" s="5">
        <f t="shared" si="16"/>
        <v>41.720600000000005</v>
      </c>
      <c r="R501" s="20">
        <f t="shared" si="15"/>
        <v>1.1600000000000001</v>
      </c>
    </row>
    <row r="502" spans="1:18" x14ac:dyDescent="0.25">
      <c r="A502" s="11" t="s">
        <v>458</v>
      </c>
      <c r="B502" s="5" t="s">
        <v>447</v>
      </c>
      <c r="C502" s="5" t="s">
        <v>430</v>
      </c>
      <c r="D502" s="5">
        <v>1.49</v>
      </c>
      <c r="E502">
        <v>3.37</v>
      </c>
      <c r="F502" s="5">
        <v>3.37</v>
      </c>
      <c r="G502">
        <v>0.25</v>
      </c>
      <c r="H502" s="12">
        <v>0.25</v>
      </c>
      <c r="I502">
        <v>5.94</v>
      </c>
      <c r="J502" s="5">
        <v>5.94</v>
      </c>
      <c r="L502" s="5">
        <v>5</v>
      </c>
      <c r="M502" s="5">
        <v>5</v>
      </c>
      <c r="N502" s="5">
        <v>5</v>
      </c>
      <c r="Q502" s="5">
        <f t="shared" si="16"/>
        <v>55.304000000000002</v>
      </c>
      <c r="R502" s="20">
        <f t="shared" si="15"/>
        <v>7.0000000000000284E-2</v>
      </c>
    </row>
    <row r="503" spans="1:18" x14ac:dyDescent="0.25">
      <c r="A503" s="11" t="s">
        <v>458</v>
      </c>
      <c r="B503" s="5" t="s">
        <v>447</v>
      </c>
      <c r="C503" s="5" t="s">
        <v>430</v>
      </c>
      <c r="D503" s="5">
        <v>1.5</v>
      </c>
      <c r="E503">
        <v>3.37</v>
      </c>
      <c r="F503" s="5">
        <v>3.37</v>
      </c>
      <c r="G503">
        <v>0.25</v>
      </c>
      <c r="H503" s="12">
        <v>0.25</v>
      </c>
      <c r="I503">
        <v>6.01</v>
      </c>
      <c r="J503" s="5">
        <v>6.01</v>
      </c>
      <c r="L503" s="5">
        <v>5.0599999999999996</v>
      </c>
      <c r="M503" s="5">
        <v>5.0599999999999996</v>
      </c>
      <c r="N503" s="5">
        <v>5.0599999999999996</v>
      </c>
      <c r="Q503" s="5">
        <f t="shared" si="16"/>
        <v>41.720600000000005</v>
      </c>
      <c r="R503" s="20">
        <f t="shared" si="15"/>
        <v>7.0000000000000284E-2</v>
      </c>
    </row>
    <row r="504" spans="1:18" x14ac:dyDescent="0.25">
      <c r="A504" s="11" t="s">
        <v>458</v>
      </c>
      <c r="B504" s="5" t="s">
        <v>447</v>
      </c>
      <c r="C504" s="5" t="s">
        <v>430</v>
      </c>
      <c r="D504" s="5">
        <v>1.51</v>
      </c>
      <c r="E504">
        <v>2.75</v>
      </c>
      <c r="F504" s="5">
        <v>2.75</v>
      </c>
      <c r="G504">
        <v>0.25</v>
      </c>
      <c r="H504" s="12">
        <v>0.25</v>
      </c>
      <c r="I504">
        <v>6.05</v>
      </c>
      <c r="J504" s="5">
        <v>6.05</v>
      </c>
      <c r="L504" s="5">
        <v>4.16</v>
      </c>
      <c r="M504" s="5">
        <v>4.16</v>
      </c>
      <c r="N504" s="5">
        <v>4.16</v>
      </c>
      <c r="Q504" s="5">
        <f t="shared" si="16"/>
        <v>42.192399999999999</v>
      </c>
      <c r="R504" s="18">
        <f t="shared" si="15"/>
        <v>-0.54999999999999982</v>
      </c>
    </row>
    <row r="505" spans="1:18" x14ac:dyDescent="0.25">
      <c r="A505" s="11" t="s">
        <v>458</v>
      </c>
      <c r="B505" s="5" t="s">
        <v>447</v>
      </c>
      <c r="C505" s="5" t="s">
        <v>430</v>
      </c>
      <c r="D505" s="5">
        <v>1.51</v>
      </c>
      <c r="E505">
        <v>3.37</v>
      </c>
      <c r="F505" s="5">
        <v>3.37</v>
      </c>
      <c r="G505">
        <v>0.25</v>
      </c>
      <c r="H505" s="12">
        <v>0.25</v>
      </c>
      <c r="I505">
        <v>6.05</v>
      </c>
      <c r="J505" s="5">
        <v>6.05</v>
      </c>
      <c r="L505" s="5">
        <v>3.52</v>
      </c>
      <c r="M505" s="5">
        <v>3.52</v>
      </c>
      <c r="N505" s="5">
        <v>3.52</v>
      </c>
      <c r="Q505" s="5">
        <v>29.824999999999999</v>
      </c>
      <c r="R505" s="20">
        <f t="shared" si="15"/>
        <v>7.0000000000000284E-2</v>
      </c>
    </row>
    <row r="506" spans="1:18" x14ac:dyDescent="0.25">
      <c r="A506" s="11" t="s">
        <v>458</v>
      </c>
      <c r="B506" s="5" t="s">
        <v>447</v>
      </c>
      <c r="C506" s="5" t="s">
        <v>430</v>
      </c>
      <c r="D506" s="5">
        <v>1.51</v>
      </c>
      <c r="E506">
        <v>3.37</v>
      </c>
      <c r="F506" s="5">
        <v>3.37</v>
      </c>
      <c r="G506">
        <v>0.25</v>
      </c>
      <c r="H506" s="12">
        <v>0.25</v>
      </c>
      <c r="I506">
        <v>6.05</v>
      </c>
      <c r="J506" s="5">
        <v>6.05</v>
      </c>
      <c r="L506" s="5">
        <v>3.52</v>
      </c>
      <c r="M506" s="5">
        <v>3.52</v>
      </c>
      <c r="N506" s="5">
        <v>3.52</v>
      </c>
      <c r="Q506" s="5">
        <v>29.824999999999999</v>
      </c>
      <c r="R506" s="20">
        <f t="shared" si="15"/>
        <v>7.0000000000000284E-2</v>
      </c>
    </row>
    <row r="507" spans="1:18" x14ac:dyDescent="0.25">
      <c r="A507" s="11" t="s">
        <v>458</v>
      </c>
      <c r="B507" s="5" t="s">
        <v>447</v>
      </c>
      <c r="C507" s="5" t="s">
        <v>430</v>
      </c>
      <c r="D507" s="5">
        <v>1.51</v>
      </c>
      <c r="E507">
        <v>3.37</v>
      </c>
      <c r="F507" s="5">
        <v>3.37</v>
      </c>
      <c r="G507">
        <v>0.25</v>
      </c>
      <c r="H507" s="12">
        <v>0.25</v>
      </c>
      <c r="I507">
        <v>6.05</v>
      </c>
      <c r="J507" s="5">
        <v>6.05</v>
      </c>
      <c r="L507" s="5">
        <v>5.0999999999999996</v>
      </c>
      <c r="M507" s="5">
        <v>5.0999999999999996</v>
      </c>
      <c r="N507" s="5">
        <v>5.0999999999999996</v>
      </c>
      <c r="Q507" s="5">
        <f t="shared" ref="Q507:Q516" si="17">(I506+G506)*E506*2</f>
        <v>42.462000000000003</v>
      </c>
      <c r="R507" s="20">
        <f t="shared" si="15"/>
        <v>7.0000000000000284E-2</v>
      </c>
    </row>
    <row r="508" spans="1:18" x14ac:dyDescent="0.25">
      <c r="A508" s="11" t="s">
        <v>458</v>
      </c>
      <c r="B508" s="5" t="s">
        <v>447</v>
      </c>
      <c r="C508" s="5" t="s">
        <v>430</v>
      </c>
      <c r="D508" s="5">
        <v>1.51</v>
      </c>
      <c r="E508">
        <v>3.37</v>
      </c>
      <c r="F508" s="5">
        <v>3.37</v>
      </c>
      <c r="G508">
        <v>0.25</v>
      </c>
      <c r="H508" s="12">
        <v>0.25</v>
      </c>
      <c r="I508">
        <v>6.05</v>
      </c>
      <c r="J508" s="5">
        <v>6.05</v>
      </c>
      <c r="L508" s="5">
        <v>5.0999999999999996</v>
      </c>
      <c r="M508" s="5">
        <v>5.0999999999999996</v>
      </c>
      <c r="N508" s="5">
        <v>5.0999999999999996</v>
      </c>
      <c r="Q508" s="5">
        <f t="shared" si="17"/>
        <v>42.462000000000003</v>
      </c>
      <c r="R508" s="20">
        <f t="shared" si="15"/>
        <v>7.0000000000000284E-2</v>
      </c>
    </row>
    <row r="509" spans="1:18" x14ac:dyDescent="0.25">
      <c r="A509" s="11" t="s">
        <v>458</v>
      </c>
      <c r="B509" s="5" t="s">
        <v>447</v>
      </c>
      <c r="C509" s="5" t="s">
        <v>430</v>
      </c>
      <c r="D509" s="5">
        <v>1.51</v>
      </c>
      <c r="E509">
        <v>3.37</v>
      </c>
      <c r="F509" s="5">
        <v>3.37</v>
      </c>
      <c r="G509">
        <v>0.25</v>
      </c>
      <c r="H509" s="12">
        <v>0.25</v>
      </c>
      <c r="I509">
        <v>6.05</v>
      </c>
      <c r="J509" s="5">
        <v>6.05</v>
      </c>
      <c r="L509" s="5">
        <v>5.0999999999999996</v>
      </c>
      <c r="M509" s="5">
        <v>5.0999999999999996</v>
      </c>
      <c r="N509" s="5">
        <v>5.0999999999999996</v>
      </c>
      <c r="Q509" s="5">
        <f t="shared" si="17"/>
        <v>42.462000000000003</v>
      </c>
      <c r="R509" s="20">
        <f t="shared" si="15"/>
        <v>7.0000000000000284E-2</v>
      </c>
    </row>
    <row r="510" spans="1:18" x14ac:dyDescent="0.25">
      <c r="A510" s="11" t="s">
        <v>458</v>
      </c>
      <c r="B510" s="5" t="s">
        <v>447</v>
      </c>
      <c r="C510" s="5" t="s">
        <v>430</v>
      </c>
      <c r="D510" s="5">
        <v>1.51</v>
      </c>
      <c r="E510">
        <v>3.37</v>
      </c>
      <c r="F510" s="5">
        <v>3.37</v>
      </c>
      <c r="G510">
        <v>0.25</v>
      </c>
      <c r="H510" s="12">
        <v>0.25</v>
      </c>
      <c r="I510">
        <v>6.05</v>
      </c>
      <c r="J510" s="5">
        <v>6.05</v>
      </c>
      <c r="L510" s="5">
        <v>5.0999999999999996</v>
      </c>
      <c r="M510" s="5">
        <v>5.0999999999999996</v>
      </c>
      <c r="N510" s="5">
        <v>5.0999999999999996</v>
      </c>
      <c r="Q510" s="5">
        <f t="shared" si="17"/>
        <v>42.462000000000003</v>
      </c>
      <c r="R510" s="20">
        <f t="shared" si="15"/>
        <v>7.0000000000000284E-2</v>
      </c>
    </row>
    <row r="511" spans="1:18" x14ac:dyDescent="0.25">
      <c r="A511" s="11" t="s">
        <v>458</v>
      </c>
      <c r="B511" s="5" t="s">
        <v>447</v>
      </c>
      <c r="C511" s="5" t="s">
        <v>430</v>
      </c>
      <c r="D511" s="5">
        <v>1.51</v>
      </c>
      <c r="E511">
        <v>3.37</v>
      </c>
      <c r="F511" s="5">
        <v>3.37</v>
      </c>
      <c r="G511">
        <v>0.25</v>
      </c>
      <c r="H511" s="12">
        <v>0.25</v>
      </c>
      <c r="I511">
        <v>6.05</v>
      </c>
      <c r="J511" s="5">
        <v>6.05</v>
      </c>
      <c r="L511" s="5">
        <v>5.0999999999999996</v>
      </c>
      <c r="M511" s="5">
        <v>5.0999999999999996</v>
      </c>
      <c r="N511" s="5">
        <v>5.0999999999999996</v>
      </c>
      <c r="Q511" s="5">
        <f t="shared" si="17"/>
        <v>42.462000000000003</v>
      </c>
      <c r="R511" s="20">
        <f t="shared" si="15"/>
        <v>7.0000000000000284E-2</v>
      </c>
    </row>
    <row r="512" spans="1:18" x14ac:dyDescent="0.25">
      <c r="A512" s="11" t="s">
        <v>458</v>
      </c>
      <c r="B512" s="5" t="s">
        <v>447</v>
      </c>
      <c r="C512" s="5" t="s">
        <v>430</v>
      </c>
      <c r="D512" s="5">
        <v>1.51</v>
      </c>
      <c r="E512">
        <v>4.3099999999999996</v>
      </c>
      <c r="F512" s="5">
        <v>4.3099999999999996</v>
      </c>
      <c r="G512">
        <v>0.25</v>
      </c>
      <c r="H512" s="12">
        <v>0.25</v>
      </c>
      <c r="I512">
        <v>6.02</v>
      </c>
      <c r="J512" s="5">
        <v>6.02</v>
      </c>
      <c r="L512" s="5">
        <v>5.57</v>
      </c>
      <c r="M512" s="5">
        <v>5.57</v>
      </c>
      <c r="N512" s="5">
        <v>5.57</v>
      </c>
      <c r="Q512" s="5">
        <v>46.715000000000003</v>
      </c>
      <c r="R512" s="20">
        <f t="shared" si="15"/>
        <v>1.0099999999999998</v>
      </c>
    </row>
    <row r="513" spans="1:19" x14ac:dyDescent="0.25">
      <c r="A513" s="11" t="s">
        <v>458</v>
      </c>
      <c r="B513" s="5" t="s">
        <v>447</v>
      </c>
      <c r="C513" s="5" t="s">
        <v>430</v>
      </c>
      <c r="D513" s="5">
        <v>1.51</v>
      </c>
      <c r="E513">
        <v>4.46</v>
      </c>
      <c r="F513" s="5">
        <v>4.46</v>
      </c>
      <c r="G513">
        <v>0.25</v>
      </c>
      <c r="H513" s="12">
        <v>0.25</v>
      </c>
      <c r="I513">
        <v>6.05</v>
      </c>
      <c r="J513" s="5">
        <v>6.05</v>
      </c>
      <c r="L513" s="5">
        <v>6.75</v>
      </c>
      <c r="M513" s="5">
        <v>6.75</v>
      </c>
      <c r="N513" s="5">
        <v>6.75</v>
      </c>
      <c r="Q513" s="5">
        <f t="shared" si="17"/>
        <v>54.047399999999989</v>
      </c>
      <c r="R513" s="20">
        <f t="shared" si="15"/>
        <v>1.1600000000000001</v>
      </c>
    </row>
    <row r="514" spans="1:19" x14ac:dyDescent="0.25">
      <c r="A514" s="11" t="s">
        <v>458</v>
      </c>
      <c r="B514" s="5" t="s">
        <v>447</v>
      </c>
      <c r="C514" s="5" t="s">
        <v>430</v>
      </c>
      <c r="D514" s="5">
        <v>1.51</v>
      </c>
      <c r="E514">
        <v>4.53</v>
      </c>
      <c r="F514" s="5">
        <v>4.53</v>
      </c>
      <c r="G514">
        <v>0.25</v>
      </c>
      <c r="H514" s="12">
        <v>0.25</v>
      </c>
      <c r="I514">
        <v>6.05</v>
      </c>
      <c r="J514" s="5">
        <v>6.05</v>
      </c>
      <c r="L514" s="5">
        <v>6.37</v>
      </c>
      <c r="M514" s="5">
        <v>6.85</v>
      </c>
      <c r="N514" s="5">
        <v>6.37</v>
      </c>
      <c r="Q514" s="5">
        <v>53.244999999999997</v>
      </c>
      <c r="R514" s="20">
        <f t="shared" si="15"/>
        <v>1.2300000000000004</v>
      </c>
    </row>
    <row r="515" spans="1:19" x14ac:dyDescent="0.25">
      <c r="A515" s="11" t="s">
        <v>458</v>
      </c>
      <c r="B515" s="5" t="s">
        <v>447</v>
      </c>
      <c r="C515" s="5" t="s">
        <v>430</v>
      </c>
      <c r="D515" s="5">
        <v>1.53</v>
      </c>
      <c r="E515">
        <v>4.53</v>
      </c>
      <c r="F515" s="5">
        <v>4.53</v>
      </c>
      <c r="G515">
        <v>0.25</v>
      </c>
      <c r="H515" s="12">
        <v>0.25</v>
      </c>
      <c r="I515">
        <v>6.12</v>
      </c>
      <c r="J515" s="5">
        <v>6.12</v>
      </c>
      <c r="L515" s="5">
        <v>6.93</v>
      </c>
      <c r="M515" s="5">
        <v>6.93</v>
      </c>
      <c r="N515" s="5">
        <v>6.93</v>
      </c>
      <c r="Q515" s="5">
        <f t="shared" si="17"/>
        <v>57.078000000000003</v>
      </c>
      <c r="R515" s="20">
        <f t="shared" si="15"/>
        <v>1.2300000000000004</v>
      </c>
    </row>
    <row r="516" spans="1:19" x14ac:dyDescent="0.25">
      <c r="A516" s="11" t="s">
        <v>458</v>
      </c>
      <c r="B516" s="5" t="s">
        <v>447</v>
      </c>
      <c r="C516" s="5" t="s">
        <v>430</v>
      </c>
      <c r="D516" s="5">
        <v>1.58</v>
      </c>
      <c r="E516">
        <v>2.75</v>
      </c>
      <c r="F516" s="5">
        <v>2.75</v>
      </c>
      <c r="G516">
        <v>0.25</v>
      </c>
      <c r="H516" s="12">
        <v>0.25</v>
      </c>
      <c r="I516">
        <v>6.3</v>
      </c>
      <c r="J516" s="5">
        <v>6.3</v>
      </c>
      <c r="L516" s="5">
        <v>4.33</v>
      </c>
      <c r="M516" s="5">
        <v>4.33</v>
      </c>
      <c r="N516" s="5">
        <v>4.33</v>
      </c>
      <c r="Q516" s="5">
        <f t="shared" si="17"/>
        <v>57.712200000000003</v>
      </c>
      <c r="R516" s="18">
        <f t="shared" si="15"/>
        <v>-0.54999999999999982</v>
      </c>
    </row>
    <row r="517" spans="1:19" x14ac:dyDescent="0.25">
      <c r="A517" s="11" t="s">
        <v>458</v>
      </c>
      <c r="B517" s="5" t="s">
        <v>447</v>
      </c>
      <c r="C517" s="5" t="s">
        <v>430</v>
      </c>
      <c r="D517" s="5">
        <v>1.86</v>
      </c>
      <c r="E517">
        <v>4.53</v>
      </c>
      <c r="F517" s="5">
        <v>4.53</v>
      </c>
      <c r="G517">
        <v>0.25</v>
      </c>
      <c r="H517" s="12">
        <v>0.25</v>
      </c>
      <c r="I517">
        <v>7.43</v>
      </c>
      <c r="J517" s="5">
        <v>7.43</v>
      </c>
      <c r="L517" s="5">
        <v>7.79</v>
      </c>
      <c r="M517" s="5">
        <v>7.79</v>
      </c>
      <c r="N517" s="5">
        <v>7.79</v>
      </c>
      <c r="Q517" s="5">
        <v>64.545000000000002</v>
      </c>
      <c r="R517" s="20">
        <f t="shared" si="15"/>
        <v>1.2300000000000004</v>
      </c>
    </row>
    <row r="518" spans="1:19" x14ac:dyDescent="0.25">
      <c r="A518" s="11" t="s">
        <v>458</v>
      </c>
      <c r="B518" s="5" t="s">
        <v>447</v>
      </c>
      <c r="C518" s="5" t="s">
        <v>430</v>
      </c>
      <c r="D518" s="5">
        <v>2.0299999999999998</v>
      </c>
      <c r="E518">
        <v>3.37</v>
      </c>
      <c r="F518" s="5">
        <v>3.37</v>
      </c>
      <c r="G518">
        <v>0.25</v>
      </c>
      <c r="H518" s="12">
        <v>0.25</v>
      </c>
      <c r="I518">
        <v>8.1300000000000008</v>
      </c>
      <c r="J518" s="5">
        <v>8.1300000000000008</v>
      </c>
      <c r="L518" s="5">
        <v>5.26</v>
      </c>
      <c r="M518" s="5">
        <v>5.26</v>
      </c>
      <c r="N518" s="5">
        <v>5.26</v>
      </c>
      <c r="Q518" s="5">
        <v>43.805</v>
      </c>
      <c r="R518" s="20">
        <f t="shared" si="15"/>
        <v>7.0000000000000284E-2</v>
      </c>
    </row>
    <row r="519" spans="1:19" x14ac:dyDescent="0.25">
      <c r="A519" s="11" t="s">
        <v>458</v>
      </c>
      <c r="B519" s="5" t="s">
        <v>447</v>
      </c>
      <c r="C519" s="5" t="s">
        <v>430</v>
      </c>
      <c r="D519" s="5">
        <v>2.09</v>
      </c>
      <c r="E519">
        <v>3.37</v>
      </c>
      <c r="F519" s="5">
        <v>3.37</v>
      </c>
      <c r="G519">
        <v>0.25</v>
      </c>
      <c r="H519" s="12">
        <v>0.25</v>
      </c>
      <c r="I519">
        <v>8.3800000000000008</v>
      </c>
      <c r="J519" s="5">
        <v>8.3800000000000008</v>
      </c>
      <c r="L519" s="5">
        <v>5.48</v>
      </c>
      <c r="M519" s="5">
        <v>5.48</v>
      </c>
      <c r="N519" s="5">
        <v>5.48</v>
      </c>
      <c r="Q519" s="5">
        <v>45.484999999999999</v>
      </c>
      <c r="R519" s="20">
        <f t="shared" si="15"/>
        <v>7.0000000000000284E-2</v>
      </c>
    </row>
    <row r="520" spans="1:19" x14ac:dyDescent="0.25">
      <c r="A520" s="11" t="s">
        <v>458</v>
      </c>
      <c r="B520" s="5" t="s">
        <v>447</v>
      </c>
      <c r="C520" s="5" t="s">
        <v>430</v>
      </c>
      <c r="D520" s="5">
        <v>2.09</v>
      </c>
      <c r="E520">
        <v>3.37</v>
      </c>
      <c r="F520" s="5">
        <v>3.37</v>
      </c>
      <c r="G520">
        <v>0.25</v>
      </c>
      <c r="H520" s="12">
        <v>0.25</v>
      </c>
      <c r="I520">
        <v>8.3800000000000008</v>
      </c>
      <c r="J520" s="5">
        <v>8.3800000000000008</v>
      </c>
      <c r="L520" s="5">
        <v>5.48</v>
      </c>
      <c r="M520" s="5">
        <v>5.48</v>
      </c>
      <c r="N520" s="5">
        <v>5.48</v>
      </c>
      <c r="Q520" s="5">
        <v>45.484999999999999</v>
      </c>
      <c r="R520" s="20">
        <f t="shared" si="15"/>
        <v>7.0000000000000284E-2</v>
      </c>
    </row>
    <row r="521" spans="1:19" x14ac:dyDescent="0.25">
      <c r="A521" s="11" t="s">
        <v>458</v>
      </c>
      <c r="B521" s="5" t="s">
        <v>447</v>
      </c>
      <c r="C521" s="5" t="s">
        <v>430</v>
      </c>
      <c r="D521" s="5">
        <v>2.09</v>
      </c>
      <c r="E521">
        <v>3.37</v>
      </c>
      <c r="F521" s="5">
        <v>3.37</v>
      </c>
      <c r="G521">
        <v>0.25</v>
      </c>
      <c r="H521" s="12">
        <v>0.25</v>
      </c>
      <c r="I521">
        <v>8.3800000000000008</v>
      </c>
      <c r="J521" s="5">
        <v>8.3800000000000008</v>
      </c>
      <c r="L521" s="5">
        <v>7.06</v>
      </c>
      <c r="M521" s="5">
        <v>7.06</v>
      </c>
      <c r="N521" s="5">
        <v>7.06</v>
      </c>
      <c r="Q521" s="5">
        <f t="shared" ref="Q521:Q522" si="18">(I520+G520)*E520*2</f>
        <v>58.166200000000011</v>
      </c>
      <c r="R521" s="20">
        <f t="shared" si="15"/>
        <v>7.0000000000000284E-2</v>
      </c>
    </row>
    <row r="522" spans="1:19" x14ac:dyDescent="0.25">
      <c r="A522" s="11" t="s">
        <v>458</v>
      </c>
      <c r="B522" s="5" t="s">
        <v>447</v>
      </c>
      <c r="C522" s="5" t="s">
        <v>430</v>
      </c>
      <c r="D522" s="5">
        <v>2.09</v>
      </c>
      <c r="E522">
        <v>3.37</v>
      </c>
      <c r="F522" s="5">
        <v>3.37</v>
      </c>
      <c r="G522">
        <v>0.25</v>
      </c>
      <c r="H522" s="12">
        <v>0.25</v>
      </c>
      <c r="I522">
        <v>8.3800000000000008</v>
      </c>
      <c r="J522" s="5">
        <v>8.3800000000000008</v>
      </c>
      <c r="L522" s="5">
        <v>7.06</v>
      </c>
      <c r="M522" s="5">
        <v>7.06</v>
      </c>
      <c r="N522" s="5">
        <v>7.06</v>
      </c>
      <c r="Q522" s="5">
        <f t="shared" si="18"/>
        <v>58.166200000000011</v>
      </c>
      <c r="R522" s="20">
        <f t="shared" si="15"/>
        <v>7.0000000000000284E-2</v>
      </c>
    </row>
    <row r="523" spans="1:19" x14ac:dyDescent="0.25">
      <c r="A523" s="11" t="s">
        <v>458</v>
      </c>
      <c r="B523" s="5" t="s">
        <v>447</v>
      </c>
      <c r="C523" s="5" t="s">
        <v>430</v>
      </c>
      <c r="D523" s="5">
        <v>4.18</v>
      </c>
      <c r="E523">
        <v>4.53</v>
      </c>
      <c r="F523" s="5">
        <v>4.53</v>
      </c>
      <c r="G523">
        <v>0.25</v>
      </c>
      <c r="H523" s="12">
        <v>0.25</v>
      </c>
      <c r="I523">
        <v>16.71</v>
      </c>
      <c r="J523" s="5">
        <v>16.71</v>
      </c>
      <c r="L523" s="5">
        <v>16.899999999999999</v>
      </c>
      <c r="M523" s="5">
        <v>16.899999999999999</v>
      </c>
      <c r="N523" s="5">
        <v>16.899999999999999</v>
      </c>
      <c r="Q523" s="5">
        <v>137.44499999999999</v>
      </c>
      <c r="R523" s="20">
        <f t="shared" si="15"/>
        <v>1.2300000000000004</v>
      </c>
    </row>
    <row r="524" spans="1:19" x14ac:dyDescent="0.25">
      <c r="N524" s="6">
        <f>SUM(N408:N523)</f>
        <v>385.28000000000009</v>
      </c>
    </row>
    <row r="525" spans="1:19" x14ac:dyDescent="0.25">
      <c r="A525" s="11" t="s">
        <v>458</v>
      </c>
      <c r="B525" s="5" t="s">
        <v>447</v>
      </c>
      <c r="C525" s="5" t="s">
        <v>428</v>
      </c>
      <c r="D525" s="5">
        <v>0.2</v>
      </c>
      <c r="E525">
        <v>1.18</v>
      </c>
      <c r="F525" s="5">
        <v>1.18</v>
      </c>
      <c r="G525">
        <v>0.25</v>
      </c>
      <c r="H525" s="12">
        <v>0.25</v>
      </c>
      <c r="I525">
        <v>0.8</v>
      </c>
      <c r="J525" s="5">
        <v>0.8</v>
      </c>
      <c r="L525" s="5">
        <v>0.24</v>
      </c>
      <c r="M525" s="5">
        <v>0.24</v>
      </c>
      <c r="N525" s="5">
        <v>0.24</v>
      </c>
      <c r="Q525" s="5">
        <f t="shared" ref="Q525:Q527" si="19">(I525+G525)*E525*2</f>
        <v>2.4779999999999998</v>
      </c>
      <c r="R525" s="26">
        <f t="shared" ref="R525:R556" si="20">E525-3.3</f>
        <v>-2.12</v>
      </c>
      <c r="S525" s="5">
        <f t="shared" ref="S525:S556" si="21">G526-0.5</f>
        <v>-0.25</v>
      </c>
    </row>
    <row r="526" spans="1:19" x14ac:dyDescent="0.25">
      <c r="A526" s="11" t="s">
        <v>458</v>
      </c>
      <c r="B526" s="5" t="s">
        <v>447</v>
      </c>
      <c r="C526" s="5" t="s">
        <v>428</v>
      </c>
      <c r="D526" s="5">
        <v>0.3</v>
      </c>
      <c r="E526">
        <v>5.46</v>
      </c>
      <c r="F526" s="5">
        <v>5.46</v>
      </c>
      <c r="G526">
        <v>0.25</v>
      </c>
      <c r="H526" s="12">
        <v>0.25</v>
      </c>
      <c r="I526">
        <v>1.2</v>
      </c>
      <c r="J526" s="5">
        <v>1.2</v>
      </c>
      <c r="L526" s="5">
        <v>1.63</v>
      </c>
      <c r="M526" s="5">
        <v>1.63</v>
      </c>
      <c r="N526" s="5">
        <v>1.63</v>
      </c>
      <c r="Q526" s="5">
        <f t="shared" si="19"/>
        <v>15.834</v>
      </c>
      <c r="R526" s="20">
        <f t="shared" si="20"/>
        <v>2.16</v>
      </c>
      <c r="S526" s="5">
        <f t="shared" si="21"/>
        <v>-0.25</v>
      </c>
    </row>
    <row r="527" spans="1:19" x14ac:dyDescent="0.25">
      <c r="A527" s="11" t="s">
        <v>458</v>
      </c>
      <c r="B527" s="5" t="s">
        <v>447</v>
      </c>
      <c r="C527" s="5" t="s">
        <v>428</v>
      </c>
      <c r="D527" s="5">
        <v>0.32</v>
      </c>
      <c r="E527">
        <v>5.46</v>
      </c>
      <c r="F527" s="5">
        <v>5.46</v>
      </c>
      <c r="G527">
        <v>0.25</v>
      </c>
      <c r="H527" s="12">
        <v>0.25</v>
      </c>
      <c r="I527">
        <v>1.3</v>
      </c>
      <c r="J527" s="5">
        <v>1.3</v>
      </c>
      <c r="L527" s="5">
        <v>1.77</v>
      </c>
      <c r="M527" s="5">
        <v>1.77</v>
      </c>
      <c r="N527" s="5">
        <v>1.77</v>
      </c>
      <c r="Q527" s="5">
        <f t="shared" si="19"/>
        <v>16.926000000000002</v>
      </c>
      <c r="R527" s="20">
        <f t="shared" si="20"/>
        <v>2.16</v>
      </c>
      <c r="S527" s="5">
        <f t="shared" si="21"/>
        <v>-0.25</v>
      </c>
    </row>
    <row r="528" spans="1:19" x14ac:dyDescent="0.25">
      <c r="A528" s="11" t="s">
        <v>458</v>
      </c>
      <c r="B528" s="5" t="s">
        <v>447</v>
      </c>
      <c r="C528" s="5" t="s">
        <v>428</v>
      </c>
      <c r="D528" s="5">
        <v>0.36</v>
      </c>
      <c r="E528">
        <v>2.6</v>
      </c>
      <c r="F528" s="5">
        <v>2.6</v>
      </c>
      <c r="G528">
        <v>0.25</v>
      </c>
      <c r="H528" s="12">
        <v>0.25</v>
      </c>
      <c r="I528">
        <v>1.43</v>
      </c>
      <c r="J528" s="5">
        <v>1.43</v>
      </c>
      <c r="L528" s="5">
        <v>0.93</v>
      </c>
      <c r="M528" s="5">
        <v>0.93</v>
      </c>
      <c r="N528" s="5">
        <v>0.93</v>
      </c>
      <c r="Q528" s="5">
        <f t="shared" ref="Q528:Q531" si="22">(I528+G528)*E528*2</f>
        <v>8.7360000000000007</v>
      </c>
      <c r="R528" s="26">
        <f t="shared" si="20"/>
        <v>-0.69999999999999973</v>
      </c>
      <c r="S528" s="5">
        <f t="shared" si="21"/>
        <v>-0.25</v>
      </c>
    </row>
    <row r="529" spans="1:19" x14ac:dyDescent="0.25">
      <c r="A529" s="11" t="s">
        <v>458</v>
      </c>
      <c r="B529" s="5" t="s">
        <v>447</v>
      </c>
      <c r="C529" s="5" t="s">
        <v>428</v>
      </c>
      <c r="D529" s="5">
        <v>0.36</v>
      </c>
      <c r="E529">
        <v>2.6</v>
      </c>
      <c r="F529" s="5">
        <v>2.6</v>
      </c>
      <c r="G529">
        <v>0.25</v>
      </c>
      <c r="H529" s="12">
        <v>0.25</v>
      </c>
      <c r="I529">
        <v>1.43</v>
      </c>
      <c r="J529" s="5">
        <v>1.43</v>
      </c>
      <c r="L529" s="5">
        <v>0.93</v>
      </c>
      <c r="M529" s="5">
        <v>0.93</v>
      </c>
      <c r="N529" s="5">
        <v>0.93</v>
      </c>
      <c r="Q529" s="5">
        <f t="shared" si="22"/>
        <v>8.7360000000000007</v>
      </c>
      <c r="R529" s="26">
        <f t="shared" si="20"/>
        <v>-0.69999999999999973</v>
      </c>
      <c r="S529" s="5">
        <f t="shared" si="21"/>
        <v>-0.25</v>
      </c>
    </row>
    <row r="530" spans="1:19" x14ac:dyDescent="0.25">
      <c r="A530" s="11" t="s">
        <v>458</v>
      </c>
      <c r="B530" s="5" t="s">
        <v>447</v>
      </c>
      <c r="C530" s="5" t="s">
        <v>428</v>
      </c>
      <c r="D530" s="5">
        <v>0.36</v>
      </c>
      <c r="E530">
        <v>4.2</v>
      </c>
      <c r="F530" s="5">
        <v>4.2</v>
      </c>
      <c r="G530">
        <v>0.25</v>
      </c>
      <c r="H530" s="12">
        <v>0.25</v>
      </c>
      <c r="I530">
        <v>1.43</v>
      </c>
      <c r="J530" s="5">
        <v>1.43</v>
      </c>
      <c r="L530" s="5">
        <v>1.5</v>
      </c>
      <c r="M530" s="5">
        <v>1.5</v>
      </c>
      <c r="N530" s="5">
        <v>1.5</v>
      </c>
      <c r="Q530" s="5">
        <f t="shared" si="22"/>
        <v>14.112</v>
      </c>
      <c r="R530" s="20">
        <f t="shared" si="20"/>
        <v>0.90000000000000036</v>
      </c>
      <c r="S530" s="5">
        <f t="shared" si="21"/>
        <v>-0.25</v>
      </c>
    </row>
    <row r="531" spans="1:19" x14ac:dyDescent="0.25">
      <c r="A531" s="11" t="s">
        <v>458</v>
      </c>
      <c r="B531" s="5" t="s">
        <v>447</v>
      </c>
      <c r="C531" s="5" t="s">
        <v>428</v>
      </c>
      <c r="D531" s="5">
        <v>0.37</v>
      </c>
      <c r="E531">
        <v>3</v>
      </c>
      <c r="F531" s="5">
        <v>3</v>
      </c>
      <c r="G531">
        <v>0.25</v>
      </c>
      <c r="H531" s="12">
        <v>0.25</v>
      </c>
      <c r="I531">
        <v>1.46</v>
      </c>
      <c r="J531" s="5">
        <v>1.46</v>
      </c>
      <c r="L531" s="5">
        <v>1.1000000000000001</v>
      </c>
      <c r="M531" s="5">
        <v>1.1000000000000001</v>
      </c>
      <c r="N531" s="5">
        <v>1.1000000000000001</v>
      </c>
      <c r="Q531" s="5">
        <f t="shared" si="22"/>
        <v>10.26</v>
      </c>
      <c r="R531" s="18">
        <f t="shared" si="20"/>
        <v>-0.29999999999999982</v>
      </c>
      <c r="S531" s="5">
        <f t="shared" si="21"/>
        <v>-0.2</v>
      </c>
    </row>
    <row r="532" spans="1:19" x14ac:dyDescent="0.25">
      <c r="A532" s="11" t="s">
        <v>458</v>
      </c>
      <c r="B532" s="5" t="s">
        <v>447</v>
      </c>
      <c r="C532" s="5" t="s">
        <v>428</v>
      </c>
      <c r="D532" s="5">
        <v>0.41</v>
      </c>
      <c r="E532">
        <v>0.79400000000000004</v>
      </c>
      <c r="F532" s="5">
        <v>0.79400000000000004</v>
      </c>
      <c r="G532">
        <v>0.3</v>
      </c>
      <c r="H532" s="12">
        <v>0.3</v>
      </c>
      <c r="I532">
        <v>1.37</v>
      </c>
      <c r="J532" s="5">
        <v>1.37</v>
      </c>
      <c r="L532" s="5">
        <v>0.33</v>
      </c>
      <c r="M532" s="5">
        <v>0.33</v>
      </c>
      <c r="N532" s="5">
        <v>0.33</v>
      </c>
      <c r="Q532" s="5">
        <f t="shared" ref="Q532:Q536" si="23">(I532+G532)*E532*2</f>
        <v>2.6519600000000003</v>
      </c>
      <c r="R532" s="26">
        <f t="shared" si="20"/>
        <v>-2.5059999999999998</v>
      </c>
      <c r="S532" s="5">
        <f t="shared" si="21"/>
        <v>-0.2</v>
      </c>
    </row>
    <row r="533" spans="1:19" x14ac:dyDescent="0.25">
      <c r="A533" s="11" t="s">
        <v>458</v>
      </c>
      <c r="B533" s="5" t="s">
        <v>447</v>
      </c>
      <c r="C533" s="5" t="s">
        <v>428</v>
      </c>
      <c r="D533" s="5">
        <v>0.41</v>
      </c>
      <c r="E533">
        <v>0.79400000000000004</v>
      </c>
      <c r="F533" s="5">
        <v>0.79400000000000004</v>
      </c>
      <c r="G533">
        <v>0.3</v>
      </c>
      <c r="H533" s="12">
        <v>0.3</v>
      </c>
      <c r="I533">
        <v>1.37</v>
      </c>
      <c r="J533" s="5">
        <v>1.37</v>
      </c>
      <c r="L533" s="5">
        <v>0.33</v>
      </c>
      <c r="M533" s="5">
        <v>0.33</v>
      </c>
      <c r="N533" s="5">
        <v>0.33</v>
      </c>
      <c r="Q533" s="5">
        <f t="shared" si="23"/>
        <v>2.6519600000000003</v>
      </c>
      <c r="R533" s="26">
        <f t="shared" si="20"/>
        <v>-2.5059999999999998</v>
      </c>
      <c r="S533" s="5">
        <f t="shared" si="21"/>
        <v>-0.2</v>
      </c>
    </row>
    <row r="534" spans="1:19" x14ac:dyDescent="0.25">
      <c r="A534" s="11" t="s">
        <v>458</v>
      </c>
      <c r="B534" s="5" t="s">
        <v>447</v>
      </c>
      <c r="C534" s="5" t="s">
        <v>428</v>
      </c>
      <c r="D534" s="5">
        <v>0.41</v>
      </c>
      <c r="E534">
        <v>0.79400000000000004</v>
      </c>
      <c r="F534" s="5">
        <v>0.79400000000000004</v>
      </c>
      <c r="G534">
        <v>0.3</v>
      </c>
      <c r="H534" s="12">
        <v>0.3</v>
      </c>
      <c r="I534">
        <v>1.37</v>
      </c>
      <c r="J534" s="5">
        <v>1.37</v>
      </c>
      <c r="L534" s="5">
        <v>0.33</v>
      </c>
      <c r="M534" s="5">
        <v>0.33</v>
      </c>
      <c r="N534" s="5">
        <v>0.33</v>
      </c>
      <c r="Q534" s="5">
        <f t="shared" si="23"/>
        <v>2.6519600000000003</v>
      </c>
      <c r="R534" s="26">
        <f t="shared" si="20"/>
        <v>-2.5059999999999998</v>
      </c>
      <c r="S534" s="5">
        <f t="shared" si="21"/>
        <v>-0.25</v>
      </c>
    </row>
    <row r="535" spans="1:19" x14ac:dyDescent="0.25">
      <c r="A535" s="11" t="s">
        <v>458</v>
      </c>
      <c r="B535" s="5" t="s">
        <v>447</v>
      </c>
      <c r="C535" s="5" t="s">
        <v>428</v>
      </c>
      <c r="D535" s="5">
        <v>0.47</v>
      </c>
      <c r="E535">
        <v>3.19</v>
      </c>
      <c r="F535" s="5">
        <v>3.19</v>
      </c>
      <c r="G535">
        <v>0.25</v>
      </c>
      <c r="H535" s="12">
        <v>0.25</v>
      </c>
      <c r="I535">
        <v>1.88</v>
      </c>
      <c r="J535" s="5">
        <v>1.88</v>
      </c>
      <c r="L535" s="5">
        <v>1.2</v>
      </c>
      <c r="M535" s="5">
        <v>1.2</v>
      </c>
      <c r="N535" s="5">
        <v>1.2</v>
      </c>
      <c r="Q535" s="5">
        <v>11.215</v>
      </c>
      <c r="R535" s="18">
        <f t="shared" si="20"/>
        <v>-0.10999999999999988</v>
      </c>
      <c r="S535" s="5">
        <f t="shared" si="21"/>
        <v>-0.25</v>
      </c>
    </row>
    <row r="536" spans="1:19" x14ac:dyDescent="0.25">
      <c r="A536" s="11" t="s">
        <v>458</v>
      </c>
      <c r="B536" s="5" t="s">
        <v>447</v>
      </c>
      <c r="C536" s="5" t="s">
        <v>428</v>
      </c>
      <c r="D536" s="5">
        <v>0.48</v>
      </c>
      <c r="E536">
        <v>3</v>
      </c>
      <c r="F536" s="5">
        <v>3</v>
      </c>
      <c r="G536">
        <v>0.25</v>
      </c>
      <c r="H536" s="12">
        <v>0.25</v>
      </c>
      <c r="I536">
        <v>1.93</v>
      </c>
      <c r="J536" s="5">
        <v>1.93</v>
      </c>
      <c r="L536" s="5">
        <v>1.44</v>
      </c>
      <c r="M536" s="5">
        <v>1.44</v>
      </c>
      <c r="N536" s="5">
        <v>1.44</v>
      </c>
      <c r="Q536" s="5">
        <f t="shared" si="23"/>
        <v>13.079999999999998</v>
      </c>
      <c r="R536" s="18">
        <f t="shared" si="20"/>
        <v>-0.29999999999999982</v>
      </c>
      <c r="S536" s="5">
        <f t="shared" si="21"/>
        <v>-0.2</v>
      </c>
    </row>
    <row r="537" spans="1:19" x14ac:dyDescent="0.25">
      <c r="A537" s="11" t="s">
        <v>458</v>
      </c>
      <c r="B537" s="5" t="s">
        <v>447</v>
      </c>
      <c r="C537" s="5" t="s">
        <v>428</v>
      </c>
      <c r="D537" s="5">
        <v>0.5</v>
      </c>
      <c r="E537">
        <v>0.79400000000000004</v>
      </c>
      <c r="F537" s="5">
        <v>0.79400000000000004</v>
      </c>
      <c r="G537">
        <v>0.3</v>
      </c>
      <c r="H537" s="12">
        <v>0.3</v>
      </c>
      <c r="I537">
        <v>1.67</v>
      </c>
      <c r="J537" s="5">
        <v>1.67</v>
      </c>
      <c r="L537" s="5">
        <v>0.4</v>
      </c>
      <c r="M537" s="5">
        <v>0.4</v>
      </c>
      <c r="N537" s="5">
        <v>0.4</v>
      </c>
      <c r="Q537" s="5">
        <f t="shared" ref="Q537:Q546" si="24">(I537+G537)*E537*2</f>
        <v>3.1283600000000003</v>
      </c>
      <c r="R537" s="26">
        <f t="shared" si="20"/>
        <v>-2.5059999999999998</v>
      </c>
      <c r="S537" s="5">
        <f t="shared" si="21"/>
        <v>-0.2</v>
      </c>
    </row>
    <row r="538" spans="1:19" x14ac:dyDescent="0.25">
      <c r="A538" s="11" t="s">
        <v>458</v>
      </c>
      <c r="B538" s="5" t="s">
        <v>447</v>
      </c>
      <c r="C538" s="5" t="s">
        <v>428</v>
      </c>
      <c r="D538" s="5">
        <v>0.5</v>
      </c>
      <c r="E538">
        <v>0.79400000000000004</v>
      </c>
      <c r="F538" s="5">
        <v>0.79400000000000004</v>
      </c>
      <c r="G538">
        <v>0.3</v>
      </c>
      <c r="H538" s="12">
        <v>0.3</v>
      </c>
      <c r="I538">
        <v>1.68</v>
      </c>
      <c r="J538" s="5">
        <v>1.68</v>
      </c>
      <c r="L538" s="5">
        <v>0.4</v>
      </c>
      <c r="M538" s="5">
        <v>0.4</v>
      </c>
      <c r="N538" s="5">
        <v>0.4</v>
      </c>
      <c r="Q538" s="5">
        <f t="shared" si="24"/>
        <v>3.1442399999999999</v>
      </c>
      <c r="R538" s="26">
        <f t="shared" si="20"/>
        <v>-2.5059999999999998</v>
      </c>
      <c r="S538" s="5">
        <f t="shared" si="21"/>
        <v>-0.25</v>
      </c>
    </row>
    <row r="539" spans="1:19" x14ac:dyDescent="0.25">
      <c r="A539" s="11" t="s">
        <v>458</v>
      </c>
      <c r="B539" s="5" t="s">
        <v>447</v>
      </c>
      <c r="C539" s="5" t="s">
        <v>428</v>
      </c>
      <c r="D539" s="5">
        <v>0.5</v>
      </c>
      <c r="E539">
        <v>1.07</v>
      </c>
      <c r="F539" s="5">
        <v>1.07</v>
      </c>
      <c r="G539">
        <v>0.25</v>
      </c>
      <c r="H539" s="12">
        <v>0.25</v>
      </c>
      <c r="I539">
        <v>2</v>
      </c>
      <c r="J539" s="5">
        <v>2</v>
      </c>
      <c r="L539" s="5">
        <v>0.53</v>
      </c>
      <c r="M539" s="5">
        <v>0.53</v>
      </c>
      <c r="N539" s="5">
        <v>0.53</v>
      </c>
      <c r="Q539" s="5">
        <f t="shared" si="24"/>
        <v>4.8150000000000004</v>
      </c>
      <c r="R539" s="26">
        <f t="shared" si="20"/>
        <v>-2.2299999999999995</v>
      </c>
      <c r="S539" s="5">
        <f t="shared" si="21"/>
        <v>-0.25</v>
      </c>
    </row>
    <row r="540" spans="1:19" x14ac:dyDescent="0.25">
      <c r="A540" s="11" t="s">
        <v>458</v>
      </c>
      <c r="B540" s="5" t="s">
        <v>447</v>
      </c>
      <c r="C540" s="5" t="s">
        <v>428</v>
      </c>
      <c r="D540" s="5">
        <v>0.5</v>
      </c>
      <c r="E540">
        <v>2.6</v>
      </c>
      <c r="F540" s="5">
        <v>2.6</v>
      </c>
      <c r="G540">
        <v>0.25</v>
      </c>
      <c r="H540" s="12">
        <v>0.25</v>
      </c>
      <c r="I540">
        <v>2</v>
      </c>
      <c r="J540" s="5">
        <v>2</v>
      </c>
      <c r="L540" s="5">
        <v>1.3</v>
      </c>
      <c r="M540" s="5">
        <v>1.3</v>
      </c>
      <c r="N540" s="5">
        <v>1.3</v>
      </c>
      <c r="Q540" s="5">
        <f t="shared" si="24"/>
        <v>11.700000000000001</v>
      </c>
      <c r="R540" s="26">
        <f t="shared" si="20"/>
        <v>-0.69999999999999973</v>
      </c>
      <c r="S540" s="5">
        <f t="shared" si="21"/>
        <v>-0.25</v>
      </c>
    </row>
    <row r="541" spans="1:19" x14ac:dyDescent="0.25">
      <c r="A541" s="11" t="s">
        <v>458</v>
      </c>
      <c r="B541" s="5" t="s">
        <v>447</v>
      </c>
      <c r="C541" s="5" t="s">
        <v>428</v>
      </c>
      <c r="D541" s="5">
        <v>0.5</v>
      </c>
      <c r="E541">
        <v>2.6</v>
      </c>
      <c r="F541" s="5">
        <v>2.6</v>
      </c>
      <c r="G541">
        <v>0.25</v>
      </c>
      <c r="H541" s="12">
        <v>0.25</v>
      </c>
      <c r="I541">
        <v>2</v>
      </c>
      <c r="J541" s="5">
        <v>2</v>
      </c>
      <c r="L541" s="5">
        <v>1.3</v>
      </c>
      <c r="M541" s="5">
        <v>1.3</v>
      </c>
      <c r="N541" s="5">
        <v>1.3</v>
      </c>
      <c r="Q541" s="5">
        <f t="shared" si="24"/>
        <v>11.700000000000001</v>
      </c>
      <c r="R541" s="26">
        <f t="shared" si="20"/>
        <v>-0.69999999999999973</v>
      </c>
      <c r="S541" s="5">
        <f t="shared" si="21"/>
        <v>-0.25</v>
      </c>
    </row>
    <row r="542" spans="1:19" x14ac:dyDescent="0.25">
      <c r="A542" s="11" t="s">
        <v>458</v>
      </c>
      <c r="B542" s="5" t="s">
        <v>447</v>
      </c>
      <c r="C542" s="5" t="s">
        <v>428</v>
      </c>
      <c r="D542" s="5">
        <v>0.5</v>
      </c>
      <c r="E542">
        <v>2.6</v>
      </c>
      <c r="F542" s="5">
        <v>2.6</v>
      </c>
      <c r="G542">
        <v>0.25</v>
      </c>
      <c r="H542" s="12">
        <v>0.25</v>
      </c>
      <c r="I542">
        <v>2</v>
      </c>
      <c r="J542" s="5">
        <v>2</v>
      </c>
      <c r="L542" s="5">
        <v>1.3</v>
      </c>
      <c r="M542" s="5">
        <v>1.3</v>
      </c>
      <c r="N542" s="5">
        <v>1.3</v>
      </c>
      <c r="Q542" s="5">
        <f t="shared" si="24"/>
        <v>11.700000000000001</v>
      </c>
      <c r="R542" s="26">
        <f t="shared" si="20"/>
        <v>-0.69999999999999973</v>
      </c>
      <c r="S542" s="5">
        <f t="shared" si="21"/>
        <v>-0.25</v>
      </c>
    </row>
    <row r="543" spans="1:19" x14ac:dyDescent="0.25">
      <c r="A543" s="11" t="s">
        <v>458</v>
      </c>
      <c r="B543" s="5" t="s">
        <v>447</v>
      </c>
      <c r="C543" s="5" t="s">
        <v>428</v>
      </c>
      <c r="D543" s="5">
        <v>0.5</v>
      </c>
      <c r="E543">
        <v>2.6</v>
      </c>
      <c r="F543" s="5">
        <v>2.6</v>
      </c>
      <c r="G543">
        <v>0.25</v>
      </c>
      <c r="H543" s="12">
        <v>0.25</v>
      </c>
      <c r="I543">
        <v>2</v>
      </c>
      <c r="J543" s="5">
        <v>2</v>
      </c>
      <c r="L543" s="5">
        <v>1.3</v>
      </c>
      <c r="M543" s="5">
        <v>1.3</v>
      </c>
      <c r="N543" s="5">
        <v>1.3</v>
      </c>
      <c r="Q543" s="5">
        <f t="shared" si="24"/>
        <v>11.700000000000001</v>
      </c>
      <c r="R543" s="26">
        <f t="shared" si="20"/>
        <v>-0.69999999999999973</v>
      </c>
      <c r="S543" s="5">
        <f t="shared" si="21"/>
        <v>-0.25</v>
      </c>
    </row>
    <row r="544" spans="1:19" x14ac:dyDescent="0.25">
      <c r="A544" s="11" t="s">
        <v>458</v>
      </c>
      <c r="B544" s="5" t="s">
        <v>447</v>
      </c>
      <c r="C544" s="5" t="s">
        <v>428</v>
      </c>
      <c r="D544" s="5">
        <v>0.5</v>
      </c>
      <c r="E544">
        <v>4.2</v>
      </c>
      <c r="F544" s="5">
        <v>4.2</v>
      </c>
      <c r="G544">
        <v>0.25</v>
      </c>
      <c r="H544" s="12">
        <v>0.25</v>
      </c>
      <c r="I544">
        <v>2</v>
      </c>
      <c r="J544" s="5">
        <v>2</v>
      </c>
      <c r="L544" s="5">
        <v>2.1</v>
      </c>
      <c r="M544" s="5">
        <v>2.1</v>
      </c>
      <c r="N544" s="5">
        <v>2.1</v>
      </c>
      <c r="Q544" s="5">
        <f t="shared" si="24"/>
        <v>18.900000000000002</v>
      </c>
      <c r="R544" s="20">
        <f t="shared" si="20"/>
        <v>0.90000000000000036</v>
      </c>
      <c r="S544" s="5">
        <f t="shared" si="21"/>
        <v>-0.25</v>
      </c>
    </row>
    <row r="545" spans="1:19" x14ac:dyDescent="0.25">
      <c r="A545" s="11" t="s">
        <v>458</v>
      </c>
      <c r="B545" s="5" t="s">
        <v>447</v>
      </c>
      <c r="C545" s="5" t="s">
        <v>428</v>
      </c>
      <c r="D545" s="5">
        <v>0.57999999999999996</v>
      </c>
      <c r="E545">
        <v>2.8</v>
      </c>
      <c r="F545" s="5">
        <v>2.8</v>
      </c>
      <c r="G545">
        <v>0.25</v>
      </c>
      <c r="H545" s="12">
        <v>0.25</v>
      </c>
      <c r="I545">
        <v>2.33</v>
      </c>
      <c r="J545" s="5">
        <v>2.33</v>
      </c>
      <c r="L545" s="5">
        <v>1.63</v>
      </c>
      <c r="M545" s="5">
        <v>1.63</v>
      </c>
      <c r="N545" s="5">
        <v>1.63</v>
      </c>
      <c r="Q545" s="5">
        <f t="shared" si="24"/>
        <v>14.447999999999999</v>
      </c>
      <c r="R545" s="18">
        <f t="shared" si="20"/>
        <v>-0.5</v>
      </c>
      <c r="S545" s="5">
        <f t="shared" si="21"/>
        <v>-0.25</v>
      </c>
    </row>
    <row r="546" spans="1:19" x14ac:dyDescent="0.25">
      <c r="A546" s="11" t="s">
        <v>458</v>
      </c>
      <c r="B546" s="5" t="s">
        <v>447</v>
      </c>
      <c r="C546" s="5" t="s">
        <v>428</v>
      </c>
      <c r="D546" s="5">
        <v>0.57999999999999996</v>
      </c>
      <c r="E546">
        <v>3</v>
      </c>
      <c r="F546" s="5">
        <v>3</v>
      </c>
      <c r="G546">
        <v>0.25</v>
      </c>
      <c r="H546" s="12">
        <v>0.25</v>
      </c>
      <c r="I546">
        <v>2.2999999999999998</v>
      </c>
      <c r="J546" s="5">
        <v>2.2999999999999998</v>
      </c>
      <c r="L546" s="5">
        <v>1.73</v>
      </c>
      <c r="M546" s="5">
        <v>1.73</v>
      </c>
      <c r="N546" s="5">
        <v>1.73</v>
      </c>
      <c r="Q546" s="5">
        <f t="shared" si="24"/>
        <v>15.299999999999999</v>
      </c>
      <c r="R546" s="18">
        <f t="shared" si="20"/>
        <v>-0.29999999999999982</v>
      </c>
      <c r="S546" s="5">
        <f t="shared" si="21"/>
        <v>-0.25</v>
      </c>
    </row>
    <row r="547" spans="1:19" x14ac:dyDescent="0.25">
      <c r="A547" s="11" t="s">
        <v>458</v>
      </c>
      <c r="B547" s="5" t="s">
        <v>447</v>
      </c>
      <c r="C547" s="5" t="s">
        <v>428</v>
      </c>
      <c r="D547" s="5">
        <v>0.57999999999999996</v>
      </c>
      <c r="E547">
        <v>3.39</v>
      </c>
      <c r="F547" s="5">
        <v>3.39</v>
      </c>
      <c r="G547">
        <v>0.25</v>
      </c>
      <c r="H547" s="12">
        <v>0.25</v>
      </c>
      <c r="I547">
        <v>2.33</v>
      </c>
      <c r="J547" s="5">
        <v>2.33</v>
      </c>
      <c r="L547" s="5">
        <v>1.26</v>
      </c>
      <c r="Q547" s="5">
        <v>11.815</v>
      </c>
      <c r="R547" s="20">
        <f t="shared" si="20"/>
        <v>9.0000000000000302E-2</v>
      </c>
      <c r="S547" s="5">
        <f t="shared" si="21"/>
        <v>-0.2</v>
      </c>
    </row>
    <row r="548" spans="1:19" x14ac:dyDescent="0.25">
      <c r="A548" s="11" t="s">
        <v>458</v>
      </c>
      <c r="B548" s="5" t="s">
        <v>447</v>
      </c>
      <c r="C548" s="5" t="s">
        <v>428</v>
      </c>
      <c r="D548" s="5">
        <v>0.59</v>
      </c>
      <c r="E548">
        <v>0.79400000000000004</v>
      </c>
      <c r="F548" s="5">
        <v>0.79400000000000004</v>
      </c>
      <c r="G548">
        <v>0.3</v>
      </c>
      <c r="H548" s="12">
        <v>0.3</v>
      </c>
      <c r="I548">
        <v>1.97</v>
      </c>
      <c r="J548" s="5">
        <v>1.97</v>
      </c>
      <c r="L548" s="5">
        <v>0.47</v>
      </c>
      <c r="M548" s="5">
        <v>0.47</v>
      </c>
      <c r="N548" s="5">
        <v>0.47</v>
      </c>
      <c r="Q548" s="5">
        <f t="shared" ref="Q548:Q550" si="25">(I548+G548)*E548*2</f>
        <v>3.6047600000000002</v>
      </c>
      <c r="R548" s="26">
        <f t="shared" si="20"/>
        <v>-2.5059999999999998</v>
      </c>
      <c r="S548" s="5">
        <f t="shared" si="21"/>
        <v>-0.2</v>
      </c>
    </row>
    <row r="549" spans="1:19" x14ac:dyDescent="0.25">
      <c r="A549" s="11" t="s">
        <v>458</v>
      </c>
      <c r="B549" s="5" t="s">
        <v>447</v>
      </c>
      <c r="C549" s="5" t="s">
        <v>428</v>
      </c>
      <c r="D549" s="5">
        <v>0.59</v>
      </c>
      <c r="E549">
        <v>0.79400000000000004</v>
      </c>
      <c r="F549" s="5">
        <v>0.79400000000000004</v>
      </c>
      <c r="G549">
        <v>0.3</v>
      </c>
      <c r="H549" s="12">
        <v>0.3</v>
      </c>
      <c r="I549">
        <v>1.97</v>
      </c>
      <c r="J549" s="5">
        <v>1.97</v>
      </c>
      <c r="L549" s="5">
        <v>0.47</v>
      </c>
      <c r="M549" s="5">
        <v>0.47</v>
      </c>
      <c r="N549" s="5">
        <v>0.47</v>
      </c>
      <c r="Q549" s="5">
        <f t="shared" si="25"/>
        <v>3.6047600000000002</v>
      </c>
      <c r="R549" s="26">
        <f t="shared" si="20"/>
        <v>-2.5059999999999998</v>
      </c>
      <c r="S549" s="5">
        <f t="shared" si="21"/>
        <v>-0.2</v>
      </c>
    </row>
    <row r="550" spans="1:19" x14ac:dyDescent="0.25">
      <c r="A550" s="11" t="s">
        <v>458</v>
      </c>
      <c r="B550" s="5" t="s">
        <v>447</v>
      </c>
      <c r="C550" s="5" t="s">
        <v>428</v>
      </c>
      <c r="D550" s="5">
        <v>0.59</v>
      </c>
      <c r="E550">
        <v>0.95</v>
      </c>
      <c r="F550" s="5">
        <v>0.95</v>
      </c>
      <c r="G550">
        <v>0.3</v>
      </c>
      <c r="H550" s="12">
        <v>0.3</v>
      </c>
      <c r="I550">
        <v>1.97</v>
      </c>
      <c r="J550" s="5">
        <v>1.97</v>
      </c>
      <c r="L550" s="5">
        <v>0.56000000000000005</v>
      </c>
      <c r="M550" s="5">
        <v>0.56000000000000005</v>
      </c>
      <c r="N550" s="5">
        <v>0.56000000000000005</v>
      </c>
      <c r="Q550" s="5">
        <f t="shared" si="25"/>
        <v>4.3129999999999997</v>
      </c>
      <c r="R550" s="26">
        <f t="shared" si="20"/>
        <v>-2.3499999999999996</v>
      </c>
      <c r="S550" s="5">
        <f t="shared" si="21"/>
        <v>-0.25</v>
      </c>
    </row>
    <row r="551" spans="1:19" x14ac:dyDescent="0.25">
      <c r="A551" s="11" t="s">
        <v>458</v>
      </c>
      <c r="B551" s="5" t="s">
        <v>447</v>
      </c>
      <c r="C551" s="5" t="s">
        <v>428</v>
      </c>
      <c r="D551" s="5">
        <v>0.59</v>
      </c>
      <c r="E551">
        <v>5.46</v>
      </c>
      <c r="F551" s="5">
        <v>5.46</v>
      </c>
      <c r="G551">
        <v>0.25</v>
      </c>
      <c r="H551" s="12">
        <v>0.25</v>
      </c>
      <c r="I551">
        <v>2.34</v>
      </c>
      <c r="J551" s="5">
        <v>2.34</v>
      </c>
      <c r="L551" s="5">
        <v>3.09</v>
      </c>
      <c r="Q551" s="5">
        <v>27.47</v>
      </c>
      <c r="R551" s="20">
        <f t="shared" si="20"/>
        <v>2.16</v>
      </c>
      <c r="S551" s="5">
        <f t="shared" si="21"/>
        <v>-0.25</v>
      </c>
    </row>
    <row r="552" spans="1:19" x14ac:dyDescent="0.25">
      <c r="A552" s="11" t="s">
        <v>458</v>
      </c>
      <c r="B552" s="5" t="s">
        <v>447</v>
      </c>
      <c r="C552" s="5" t="s">
        <v>428</v>
      </c>
      <c r="D552" s="5">
        <v>0.59</v>
      </c>
      <c r="E552">
        <v>5.46</v>
      </c>
      <c r="F552" s="5">
        <v>5.46</v>
      </c>
      <c r="G552">
        <v>0.25</v>
      </c>
      <c r="H552" s="12">
        <v>0.25</v>
      </c>
      <c r="I552">
        <v>2.34</v>
      </c>
      <c r="J552" s="5">
        <v>2.34</v>
      </c>
      <c r="L552" s="5">
        <v>3.09</v>
      </c>
      <c r="Q552" s="5">
        <v>27.47</v>
      </c>
      <c r="R552" s="20">
        <f t="shared" si="20"/>
        <v>2.16</v>
      </c>
      <c r="S552" s="5">
        <f t="shared" si="21"/>
        <v>-0.25</v>
      </c>
    </row>
    <row r="553" spans="1:19" x14ac:dyDescent="0.25">
      <c r="A553" s="11" t="s">
        <v>458</v>
      </c>
      <c r="B553" s="5" t="s">
        <v>447</v>
      </c>
      <c r="C553" s="5" t="s">
        <v>428</v>
      </c>
      <c r="D553" s="5">
        <v>0.59</v>
      </c>
      <c r="E553">
        <v>5.46</v>
      </c>
      <c r="F553" s="5">
        <v>5.46</v>
      </c>
      <c r="G553">
        <v>0.25</v>
      </c>
      <c r="H553" s="12">
        <v>0.25</v>
      </c>
      <c r="I553">
        <v>2.34</v>
      </c>
      <c r="J553" s="5">
        <v>2.34</v>
      </c>
      <c r="L553" s="5">
        <v>3.09</v>
      </c>
      <c r="Q553" s="5">
        <v>27.47</v>
      </c>
      <c r="R553" s="20">
        <f t="shared" si="20"/>
        <v>2.16</v>
      </c>
      <c r="S553" s="5">
        <f t="shared" si="21"/>
        <v>-0.25</v>
      </c>
    </row>
    <row r="554" spans="1:19" x14ac:dyDescent="0.25">
      <c r="A554" s="11" t="s">
        <v>458</v>
      </c>
      <c r="B554" s="5" t="s">
        <v>447</v>
      </c>
      <c r="C554" s="5" t="s">
        <v>428</v>
      </c>
      <c r="D554" s="5">
        <v>0.61</v>
      </c>
      <c r="E554">
        <v>1.07</v>
      </c>
      <c r="F554" s="5">
        <v>1.07</v>
      </c>
      <c r="G554">
        <v>0.25</v>
      </c>
      <c r="H554" s="12">
        <v>0.25</v>
      </c>
      <c r="I554">
        <v>2.4500000000000002</v>
      </c>
      <c r="J554" s="5">
        <v>2.4500000000000002</v>
      </c>
      <c r="L554" s="5">
        <v>0.65</v>
      </c>
      <c r="M554" s="5">
        <v>0.65</v>
      </c>
      <c r="N554" s="5">
        <v>0.65</v>
      </c>
      <c r="Q554" s="5">
        <f t="shared" ref="Q554:Q555" si="26">(I554+G554)*E554*2</f>
        <v>5.7780000000000005</v>
      </c>
      <c r="R554" s="26">
        <f t="shared" si="20"/>
        <v>-2.2299999999999995</v>
      </c>
      <c r="S554" s="5">
        <f t="shared" si="21"/>
        <v>-0.25</v>
      </c>
    </row>
    <row r="555" spans="1:19" x14ac:dyDescent="0.25">
      <c r="A555" s="11" t="s">
        <v>458</v>
      </c>
      <c r="B555" s="5" t="s">
        <v>447</v>
      </c>
      <c r="C555" s="5" t="s">
        <v>428</v>
      </c>
      <c r="D555" s="5">
        <v>0.61</v>
      </c>
      <c r="E555">
        <v>1.07</v>
      </c>
      <c r="F555" s="5">
        <v>1.07</v>
      </c>
      <c r="G555">
        <v>0.25</v>
      </c>
      <c r="H555" s="12">
        <v>0.25</v>
      </c>
      <c r="I555">
        <v>2.4500000000000002</v>
      </c>
      <c r="J555" s="5">
        <v>2.4500000000000002</v>
      </c>
      <c r="L555" s="5">
        <v>0.65</v>
      </c>
      <c r="M555" s="5">
        <v>0.65</v>
      </c>
      <c r="N555" s="5">
        <v>0.65</v>
      </c>
      <c r="Q555" s="5">
        <f t="shared" si="26"/>
        <v>5.7780000000000005</v>
      </c>
      <c r="R555" s="26">
        <f t="shared" si="20"/>
        <v>-2.2299999999999995</v>
      </c>
      <c r="S555" s="5">
        <f t="shared" si="21"/>
        <v>-0.25</v>
      </c>
    </row>
    <row r="556" spans="1:19" x14ac:dyDescent="0.25">
      <c r="A556" s="11" t="s">
        <v>458</v>
      </c>
      <c r="B556" s="5" t="s">
        <v>447</v>
      </c>
      <c r="C556" s="5" t="s">
        <v>428</v>
      </c>
      <c r="D556" s="5">
        <v>0.61</v>
      </c>
      <c r="E556">
        <v>2.6</v>
      </c>
      <c r="F556" s="5">
        <v>2.6</v>
      </c>
      <c r="G556">
        <v>0.25</v>
      </c>
      <c r="H556" s="12">
        <v>0.25</v>
      </c>
      <c r="I556">
        <v>2.4500000000000002</v>
      </c>
      <c r="J556" s="5">
        <v>2.4500000000000002</v>
      </c>
      <c r="L556" s="5">
        <v>0.91</v>
      </c>
      <c r="Q556" s="5">
        <v>8.6159999999999997</v>
      </c>
      <c r="R556" s="26">
        <f t="shared" si="20"/>
        <v>-0.69999999999999973</v>
      </c>
      <c r="S556" s="5">
        <f t="shared" si="21"/>
        <v>-0.25</v>
      </c>
    </row>
    <row r="557" spans="1:19" x14ac:dyDescent="0.25">
      <c r="A557" s="11" t="s">
        <v>458</v>
      </c>
      <c r="B557" s="5" t="s">
        <v>447</v>
      </c>
      <c r="C557" s="5" t="s">
        <v>428</v>
      </c>
      <c r="D557" s="5">
        <v>0.61</v>
      </c>
      <c r="E557">
        <v>4.2</v>
      </c>
      <c r="F557" s="5">
        <v>4.2</v>
      </c>
      <c r="G557">
        <v>0.25</v>
      </c>
      <c r="H557" s="12">
        <v>0.25</v>
      </c>
      <c r="I557">
        <v>2.4500000000000002</v>
      </c>
      <c r="J557" s="5">
        <v>2.4500000000000002</v>
      </c>
      <c r="L557" s="5">
        <v>1.89</v>
      </c>
      <c r="Q557" s="5">
        <v>17.260000000000002</v>
      </c>
      <c r="R557" s="20">
        <f t="shared" ref="R557:R588" si="27">E557-3.3</f>
        <v>0.90000000000000036</v>
      </c>
      <c r="S557" s="5">
        <f t="shared" ref="S557:S588" si="28">G558-0.5</f>
        <v>-0.25</v>
      </c>
    </row>
    <row r="558" spans="1:19" x14ac:dyDescent="0.25">
      <c r="A558" s="11" t="s">
        <v>458</v>
      </c>
      <c r="B558" s="5" t="s">
        <v>447</v>
      </c>
      <c r="C558" s="5" t="s">
        <v>428</v>
      </c>
      <c r="D558" s="5">
        <v>0.62</v>
      </c>
      <c r="E558">
        <v>1.07</v>
      </c>
      <c r="F558" s="5">
        <v>1.07</v>
      </c>
      <c r="G558">
        <v>0.25</v>
      </c>
      <c r="H558" s="12">
        <v>0.25</v>
      </c>
      <c r="I558">
        <v>2.5</v>
      </c>
      <c r="J558" s="5">
        <v>2.5</v>
      </c>
      <c r="L558" s="5">
        <v>0.67</v>
      </c>
      <c r="M558" s="5">
        <v>0.67</v>
      </c>
      <c r="N558" s="5">
        <v>0.67</v>
      </c>
      <c r="Q558" s="5">
        <f t="shared" ref="Q558:Q560" si="29">(I558+G558)*E558*2</f>
        <v>5.8850000000000007</v>
      </c>
      <c r="R558" s="26">
        <f t="shared" si="27"/>
        <v>-2.2299999999999995</v>
      </c>
      <c r="S558" s="5">
        <f t="shared" si="28"/>
        <v>-0.25</v>
      </c>
    </row>
    <row r="559" spans="1:19" x14ac:dyDescent="0.25">
      <c r="A559" s="11" t="s">
        <v>458</v>
      </c>
      <c r="B559" s="5" t="s">
        <v>447</v>
      </c>
      <c r="C559" s="5" t="s">
        <v>428</v>
      </c>
      <c r="D559" s="5">
        <v>0.64</v>
      </c>
      <c r="E559">
        <v>3</v>
      </c>
      <c r="F559" s="5">
        <v>3</v>
      </c>
      <c r="G559">
        <v>0.25</v>
      </c>
      <c r="H559" s="12">
        <v>0.25</v>
      </c>
      <c r="I559">
        <v>2.5499999999999998</v>
      </c>
      <c r="J559" s="5">
        <v>2.5499999999999998</v>
      </c>
      <c r="L559" s="5">
        <v>1.26</v>
      </c>
      <c r="M559" s="5">
        <v>1.26</v>
      </c>
      <c r="N559" s="5">
        <v>1.26</v>
      </c>
      <c r="Q559" s="5">
        <v>11.6</v>
      </c>
      <c r="R559" s="18">
        <f t="shared" si="27"/>
        <v>-0.29999999999999982</v>
      </c>
      <c r="S559" s="5">
        <f t="shared" si="28"/>
        <v>-0.25</v>
      </c>
    </row>
    <row r="560" spans="1:19" x14ac:dyDescent="0.25">
      <c r="A560" s="11" t="s">
        <v>458</v>
      </c>
      <c r="B560" s="5" t="s">
        <v>447</v>
      </c>
      <c r="C560" s="5" t="s">
        <v>428</v>
      </c>
      <c r="D560" s="5">
        <v>0.65</v>
      </c>
      <c r="E560">
        <v>3</v>
      </c>
      <c r="F560" s="5">
        <v>3</v>
      </c>
      <c r="G560">
        <v>0.25</v>
      </c>
      <c r="H560" s="12">
        <v>0.25</v>
      </c>
      <c r="I560">
        <v>2.6</v>
      </c>
      <c r="J560" s="5">
        <v>2.6</v>
      </c>
      <c r="L560" s="5">
        <v>1.95</v>
      </c>
      <c r="M560" s="5">
        <v>1.95</v>
      </c>
      <c r="N560" s="5">
        <v>1.95</v>
      </c>
      <c r="Q560" s="5">
        <f t="shared" si="29"/>
        <v>17.100000000000001</v>
      </c>
      <c r="R560" s="18">
        <f t="shared" si="27"/>
        <v>-0.29999999999999982</v>
      </c>
      <c r="S560" s="5">
        <f t="shared" si="28"/>
        <v>-0.25</v>
      </c>
    </row>
    <row r="561" spans="1:19" x14ac:dyDescent="0.25">
      <c r="A561" s="11" t="s">
        <v>458</v>
      </c>
      <c r="B561" s="5" t="s">
        <v>447</v>
      </c>
      <c r="C561" s="5" t="s">
        <v>428</v>
      </c>
      <c r="D561" s="5">
        <v>0.68</v>
      </c>
      <c r="E561">
        <v>2.6</v>
      </c>
      <c r="F561" s="5">
        <v>2.6</v>
      </c>
      <c r="G561">
        <v>0.25</v>
      </c>
      <c r="H561" s="12">
        <v>0.25</v>
      </c>
      <c r="I561">
        <v>2.7</v>
      </c>
      <c r="J561" s="5">
        <v>2.7</v>
      </c>
      <c r="L561" s="5">
        <v>1.06</v>
      </c>
      <c r="Q561" s="5">
        <v>9.8000000000000007</v>
      </c>
      <c r="R561" s="26">
        <f t="shared" si="27"/>
        <v>-0.69999999999999973</v>
      </c>
      <c r="S561" s="5">
        <f t="shared" si="28"/>
        <v>-0.25</v>
      </c>
    </row>
    <row r="562" spans="1:19" x14ac:dyDescent="0.25">
      <c r="A562" s="11" t="s">
        <v>458</v>
      </c>
      <c r="B562" s="5" t="s">
        <v>447</v>
      </c>
      <c r="C562" s="5" t="s">
        <v>428</v>
      </c>
      <c r="D562" s="5">
        <v>0.71</v>
      </c>
      <c r="E562">
        <v>3.39</v>
      </c>
      <c r="F562" s="5">
        <v>3.39</v>
      </c>
      <c r="G562">
        <v>0.25</v>
      </c>
      <c r="H562" s="12">
        <v>0.25</v>
      </c>
      <c r="I562">
        <v>2.83</v>
      </c>
      <c r="J562" s="5">
        <v>2.83</v>
      </c>
      <c r="L562" s="5">
        <v>2.3199999999999998</v>
      </c>
      <c r="M562" s="5">
        <v>2.31</v>
      </c>
      <c r="N562" s="5">
        <v>2.31</v>
      </c>
      <c r="Q562" s="5">
        <v>20.254999999999999</v>
      </c>
      <c r="R562" s="20">
        <f t="shared" si="27"/>
        <v>9.0000000000000302E-2</v>
      </c>
      <c r="S562" s="5">
        <f t="shared" si="28"/>
        <v>-0.25</v>
      </c>
    </row>
    <row r="563" spans="1:19" x14ac:dyDescent="0.25">
      <c r="A563" s="11" t="s">
        <v>458</v>
      </c>
      <c r="B563" s="5" t="s">
        <v>447</v>
      </c>
      <c r="C563" s="5" t="s">
        <v>428</v>
      </c>
      <c r="D563" s="5">
        <v>0.77</v>
      </c>
      <c r="E563">
        <v>2.6</v>
      </c>
      <c r="F563" s="5">
        <v>2.6</v>
      </c>
      <c r="G563">
        <v>0.25</v>
      </c>
      <c r="H563" s="12">
        <v>0.25</v>
      </c>
      <c r="I563">
        <v>3.1</v>
      </c>
      <c r="J563" s="5">
        <v>3.1</v>
      </c>
      <c r="L563" s="5">
        <v>2.0099999999999998</v>
      </c>
      <c r="M563" s="5">
        <v>2.02</v>
      </c>
      <c r="N563" s="5">
        <v>2.02</v>
      </c>
      <c r="Q563" s="5">
        <f t="shared" ref="Q563:Q581" si="30">(I563+G563)*E563*2</f>
        <v>17.420000000000002</v>
      </c>
      <c r="R563" s="26">
        <f t="shared" si="27"/>
        <v>-0.69999999999999973</v>
      </c>
      <c r="S563" s="5">
        <f t="shared" si="28"/>
        <v>-0.25</v>
      </c>
    </row>
    <row r="564" spans="1:19" x14ac:dyDescent="0.25">
      <c r="A564" s="11" t="s">
        <v>458</v>
      </c>
      <c r="B564" s="5" t="s">
        <v>447</v>
      </c>
      <c r="C564" s="5" t="s">
        <v>428</v>
      </c>
      <c r="D564" s="5">
        <v>0.84</v>
      </c>
      <c r="E564">
        <v>3.39</v>
      </c>
      <c r="F564" s="5">
        <v>3.39</v>
      </c>
      <c r="G564">
        <v>0.25</v>
      </c>
      <c r="H564" s="12">
        <v>0.25</v>
      </c>
      <c r="I564">
        <v>3.35</v>
      </c>
      <c r="J564" s="5">
        <v>3.35</v>
      </c>
      <c r="L564" s="5">
        <v>2.83</v>
      </c>
      <c r="M564" s="5">
        <v>2.83</v>
      </c>
      <c r="N564" s="5">
        <v>2.83</v>
      </c>
      <c r="Q564" s="5">
        <f t="shared" si="30"/>
        <v>24.408000000000001</v>
      </c>
      <c r="R564" s="20">
        <f t="shared" si="27"/>
        <v>9.0000000000000302E-2</v>
      </c>
      <c r="S564" s="5">
        <f t="shared" si="28"/>
        <v>-0.25</v>
      </c>
    </row>
    <row r="565" spans="1:19" x14ac:dyDescent="0.25">
      <c r="A565" s="11" t="s">
        <v>458</v>
      </c>
      <c r="B565" s="5" t="s">
        <v>447</v>
      </c>
      <c r="C565" s="5" t="s">
        <v>428</v>
      </c>
      <c r="D565" s="5">
        <v>0.9</v>
      </c>
      <c r="E565">
        <v>3</v>
      </c>
      <c r="F565" s="5">
        <v>3</v>
      </c>
      <c r="G565">
        <v>0.25</v>
      </c>
      <c r="H565" s="12">
        <v>0.25</v>
      </c>
      <c r="I565">
        <v>3.6</v>
      </c>
      <c r="J565" s="5">
        <v>3.6</v>
      </c>
      <c r="L565" s="5">
        <v>1.5</v>
      </c>
      <c r="M565" s="5">
        <v>1.5</v>
      </c>
      <c r="N565" s="5">
        <v>1.5</v>
      </c>
      <c r="Q565" s="5">
        <v>13.5</v>
      </c>
      <c r="R565" s="18">
        <f t="shared" si="27"/>
        <v>-0.29999999999999982</v>
      </c>
      <c r="S565" s="5">
        <f t="shared" si="28"/>
        <v>-0.25</v>
      </c>
    </row>
    <row r="566" spans="1:19" x14ac:dyDescent="0.25">
      <c r="A566" s="11" t="s">
        <v>458</v>
      </c>
      <c r="B566" s="5" t="s">
        <v>447</v>
      </c>
      <c r="C566" s="5" t="s">
        <v>428</v>
      </c>
      <c r="D566" s="5">
        <v>0.94</v>
      </c>
      <c r="E566">
        <v>3</v>
      </c>
      <c r="F566" s="5">
        <v>3</v>
      </c>
      <c r="G566">
        <v>0.25</v>
      </c>
      <c r="H566" s="12">
        <v>0.25</v>
      </c>
      <c r="I566">
        <v>3.77</v>
      </c>
      <c r="J566" s="5">
        <v>3.77</v>
      </c>
      <c r="L566" s="5">
        <v>2.83</v>
      </c>
      <c r="M566" s="5">
        <v>2.83</v>
      </c>
      <c r="N566" s="5">
        <v>2.83</v>
      </c>
      <c r="Q566" s="5">
        <f t="shared" si="30"/>
        <v>24.119999999999997</v>
      </c>
      <c r="R566" s="18">
        <f t="shared" si="27"/>
        <v>-0.29999999999999982</v>
      </c>
      <c r="S566" s="5">
        <f t="shared" si="28"/>
        <v>-0.25</v>
      </c>
    </row>
    <row r="567" spans="1:19" x14ac:dyDescent="0.25">
      <c r="A567" s="11" t="s">
        <v>458</v>
      </c>
      <c r="B567" s="5" t="s">
        <v>447</v>
      </c>
      <c r="C567" s="5" t="s">
        <v>428</v>
      </c>
      <c r="D567" s="5">
        <v>0.97</v>
      </c>
      <c r="E567">
        <v>1.56</v>
      </c>
      <c r="F567" s="5">
        <v>1.56</v>
      </c>
      <c r="G567">
        <v>0.25</v>
      </c>
      <c r="H567" s="12">
        <v>0.25</v>
      </c>
      <c r="I567">
        <v>3.88</v>
      </c>
      <c r="J567" s="5">
        <v>3.88</v>
      </c>
      <c r="L567" s="5">
        <v>1.06</v>
      </c>
      <c r="M567" s="5">
        <v>1.06</v>
      </c>
      <c r="N567" s="5">
        <v>1.06</v>
      </c>
      <c r="Q567" s="5">
        <v>9.2799999999999994</v>
      </c>
      <c r="R567" s="26">
        <f t="shared" si="27"/>
        <v>-1.7399999999999998</v>
      </c>
      <c r="S567" s="5">
        <f t="shared" si="28"/>
        <v>-0.25</v>
      </c>
    </row>
    <row r="568" spans="1:19" x14ac:dyDescent="0.25">
      <c r="A568" s="11" t="s">
        <v>458</v>
      </c>
      <c r="B568" s="5" t="s">
        <v>447</v>
      </c>
      <c r="C568" s="5" t="s">
        <v>428</v>
      </c>
      <c r="D568" s="5">
        <v>0.97</v>
      </c>
      <c r="E568">
        <v>2.6</v>
      </c>
      <c r="F568" s="5">
        <v>2.6</v>
      </c>
      <c r="G568">
        <v>0.25</v>
      </c>
      <c r="H568" s="12">
        <v>0.25</v>
      </c>
      <c r="I568">
        <v>3.89</v>
      </c>
      <c r="J568" s="5">
        <v>3.89</v>
      </c>
      <c r="L568" s="5">
        <v>2.5299999999999998</v>
      </c>
      <c r="M568" s="5">
        <v>2.5299999999999998</v>
      </c>
      <c r="N568" s="5">
        <v>2.5299999999999998</v>
      </c>
      <c r="Q568" s="5">
        <f t="shared" si="30"/>
        <v>21.528000000000002</v>
      </c>
      <c r="R568" s="26">
        <f t="shared" si="27"/>
        <v>-0.69999999999999973</v>
      </c>
      <c r="S568" s="5">
        <f t="shared" si="28"/>
        <v>-0.25</v>
      </c>
    </row>
    <row r="569" spans="1:19" x14ac:dyDescent="0.25">
      <c r="A569" s="11" t="s">
        <v>458</v>
      </c>
      <c r="B569" s="5" t="s">
        <v>447</v>
      </c>
      <c r="C569" s="5" t="s">
        <v>428</v>
      </c>
      <c r="D569" s="5">
        <v>0.97</v>
      </c>
      <c r="E569">
        <v>2.6</v>
      </c>
      <c r="F569" s="5">
        <v>2.6</v>
      </c>
      <c r="G569">
        <v>0.25</v>
      </c>
      <c r="H569" s="12">
        <v>0.25</v>
      </c>
      <c r="I569">
        <v>3.89</v>
      </c>
      <c r="J569" s="5">
        <v>3.89</v>
      </c>
      <c r="L569" s="5">
        <v>2.5299999999999998</v>
      </c>
      <c r="M569" s="5">
        <v>2.5299999999999998</v>
      </c>
      <c r="N569" s="5">
        <v>2.5299999999999998</v>
      </c>
      <c r="Q569" s="5">
        <f t="shared" si="30"/>
        <v>21.528000000000002</v>
      </c>
      <c r="R569" s="26">
        <f t="shared" si="27"/>
        <v>-0.69999999999999973</v>
      </c>
      <c r="S569" s="5">
        <f t="shared" si="28"/>
        <v>-0.25</v>
      </c>
    </row>
    <row r="570" spans="1:19" x14ac:dyDescent="0.25">
      <c r="A570" s="11" t="s">
        <v>458</v>
      </c>
      <c r="B570" s="5" t="s">
        <v>447</v>
      </c>
      <c r="C570" s="5" t="s">
        <v>428</v>
      </c>
      <c r="D570" s="5">
        <v>0.98</v>
      </c>
      <c r="E570">
        <v>4.2</v>
      </c>
      <c r="F570" s="5">
        <v>4.2</v>
      </c>
      <c r="G570">
        <v>0.25</v>
      </c>
      <c r="H570" s="12">
        <v>0.25</v>
      </c>
      <c r="I570">
        <v>3.9</v>
      </c>
      <c r="J570" s="5">
        <v>3.9</v>
      </c>
      <c r="L570" s="5">
        <v>4.0999999999999996</v>
      </c>
      <c r="M570" s="5">
        <v>4.09</v>
      </c>
      <c r="N570" s="5">
        <v>4.09</v>
      </c>
      <c r="Q570" s="5">
        <f t="shared" si="30"/>
        <v>34.860000000000007</v>
      </c>
      <c r="R570" s="20">
        <f t="shared" si="27"/>
        <v>0.90000000000000036</v>
      </c>
      <c r="S570" s="5">
        <f t="shared" si="28"/>
        <v>-0.25</v>
      </c>
    </row>
    <row r="571" spans="1:19" x14ac:dyDescent="0.25">
      <c r="A571" s="11" t="s">
        <v>458</v>
      </c>
      <c r="B571" s="5" t="s">
        <v>447</v>
      </c>
      <c r="C571" s="5" t="s">
        <v>428</v>
      </c>
      <c r="D571" s="5">
        <v>1.1299999999999999</v>
      </c>
      <c r="E571">
        <v>3</v>
      </c>
      <c r="F571" s="5">
        <v>3</v>
      </c>
      <c r="G571">
        <v>0.25</v>
      </c>
      <c r="H571" s="12">
        <v>0.25</v>
      </c>
      <c r="I571">
        <v>4.53</v>
      </c>
      <c r="J571" s="5">
        <v>4.53</v>
      </c>
      <c r="L571" s="5">
        <v>3.39</v>
      </c>
      <c r="M571" s="5">
        <v>3.39</v>
      </c>
      <c r="N571" s="5">
        <v>3.39</v>
      </c>
      <c r="Q571" s="5">
        <f t="shared" si="30"/>
        <v>28.68</v>
      </c>
      <c r="R571" s="18">
        <f t="shared" si="27"/>
        <v>-0.29999999999999982</v>
      </c>
      <c r="S571" s="5">
        <f t="shared" si="28"/>
        <v>-0.25</v>
      </c>
    </row>
    <row r="572" spans="1:19" x14ac:dyDescent="0.25">
      <c r="A572" s="11" t="s">
        <v>458</v>
      </c>
      <c r="B572" s="5" t="s">
        <v>447</v>
      </c>
      <c r="C572" s="5" t="s">
        <v>428</v>
      </c>
      <c r="D572" s="5">
        <v>1.19</v>
      </c>
      <c r="E572">
        <v>4.2</v>
      </c>
      <c r="F572" s="5">
        <v>4.2</v>
      </c>
      <c r="G572">
        <v>0.25</v>
      </c>
      <c r="H572" s="12">
        <v>0.25</v>
      </c>
      <c r="I572">
        <v>4.78</v>
      </c>
      <c r="J572" s="5">
        <v>4.78</v>
      </c>
      <c r="L572" s="5">
        <v>5.01</v>
      </c>
      <c r="M572" s="5">
        <v>5.01</v>
      </c>
      <c r="N572" s="5">
        <v>5.01</v>
      </c>
      <c r="Q572" s="5">
        <f t="shared" si="30"/>
        <v>42.252000000000002</v>
      </c>
      <c r="R572" s="20">
        <f t="shared" si="27"/>
        <v>0.90000000000000036</v>
      </c>
      <c r="S572" s="5">
        <f t="shared" si="28"/>
        <v>-0.25</v>
      </c>
    </row>
    <row r="573" spans="1:19" x14ac:dyDescent="0.25">
      <c r="A573" s="11" t="s">
        <v>458</v>
      </c>
      <c r="B573" s="5" t="s">
        <v>447</v>
      </c>
      <c r="C573" s="5" t="s">
        <v>428</v>
      </c>
      <c r="D573" s="5">
        <v>1.25</v>
      </c>
      <c r="E573">
        <v>2.6</v>
      </c>
      <c r="F573" s="5">
        <v>2.6</v>
      </c>
      <c r="G573">
        <v>0.25</v>
      </c>
      <c r="H573" s="12">
        <v>0.25</v>
      </c>
      <c r="I573">
        <v>5</v>
      </c>
      <c r="J573" s="5">
        <v>5</v>
      </c>
      <c r="L573" s="5">
        <v>2.61</v>
      </c>
      <c r="M573" s="5">
        <v>2.61</v>
      </c>
      <c r="N573" s="5">
        <v>2.61</v>
      </c>
      <c r="Q573" s="5">
        <v>22.18</v>
      </c>
      <c r="R573" s="26">
        <f t="shared" si="27"/>
        <v>-0.69999999999999973</v>
      </c>
      <c r="S573" s="5">
        <f t="shared" si="28"/>
        <v>-0.25</v>
      </c>
    </row>
    <row r="574" spans="1:19" x14ac:dyDescent="0.25">
      <c r="A574" s="11" t="s">
        <v>458</v>
      </c>
      <c r="B574" s="5" t="s">
        <v>447</v>
      </c>
      <c r="C574" s="5" t="s">
        <v>428</v>
      </c>
      <c r="D574" s="5">
        <v>1.26</v>
      </c>
      <c r="E574">
        <v>2.6</v>
      </c>
      <c r="F574" s="5">
        <v>2.6</v>
      </c>
      <c r="G574">
        <v>0.25</v>
      </c>
      <c r="H574" s="12">
        <v>0.25</v>
      </c>
      <c r="I574">
        <v>5.03</v>
      </c>
      <c r="J574" s="5">
        <v>5.03</v>
      </c>
      <c r="L574" s="5">
        <v>3.27</v>
      </c>
      <c r="M574" s="5">
        <v>3.27</v>
      </c>
      <c r="N574" s="5">
        <v>3.27</v>
      </c>
      <c r="Q574" s="5">
        <f t="shared" si="30"/>
        <v>27.456000000000003</v>
      </c>
      <c r="R574" s="26">
        <f t="shared" si="27"/>
        <v>-0.69999999999999973</v>
      </c>
      <c r="S574" s="5">
        <f t="shared" si="28"/>
        <v>-0.25</v>
      </c>
    </row>
    <row r="575" spans="1:19" x14ac:dyDescent="0.25">
      <c r="A575" s="11" t="s">
        <v>458</v>
      </c>
      <c r="B575" s="5" t="s">
        <v>447</v>
      </c>
      <c r="C575" s="5" t="s">
        <v>428</v>
      </c>
      <c r="D575" s="5">
        <v>1.26</v>
      </c>
      <c r="E575">
        <v>2.6</v>
      </c>
      <c r="F575" s="5">
        <v>2.6</v>
      </c>
      <c r="G575">
        <v>0.25</v>
      </c>
      <c r="H575" s="12">
        <v>0.25</v>
      </c>
      <c r="I575">
        <v>5.03</v>
      </c>
      <c r="J575" s="5">
        <v>5.03</v>
      </c>
      <c r="L575" s="5">
        <v>3.27</v>
      </c>
      <c r="M575" s="5">
        <v>3.27</v>
      </c>
      <c r="N575" s="5">
        <v>3.27</v>
      </c>
      <c r="Q575" s="5">
        <f t="shared" si="30"/>
        <v>27.456000000000003</v>
      </c>
      <c r="R575" s="26">
        <f t="shared" si="27"/>
        <v>-0.69999999999999973</v>
      </c>
      <c r="S575" s="5">
        <f t="shared" si="28"/>
        <v>-0.25</v>
      </c>
    </row>
    <row r="576" spans="1:19" x14ac:dyDescent="0.25">
      <c r="A576" s="11" t="s">
        <v>458</v>
      </c>
      <c r="B576" s="5" t="s">
        <v>447</v>
      </c>
      <c r="C576" s="5" t="s">
        <v>428</v>
      </c>
      <c r="D576" s="5">
        <v>1.31</v>
      </c>
      <c r="E576">
        <v>3</v>
      </c>
      <c r="F576" s="5">
        <v>3</v>
      </c>
      <c r="G576">
        <v>0.25</v>
      </c>
      <c r="H576" s="12">
        <v>0.25</v>
      </c>
      <c r="I576">
        <v>5.25</v>
      </c>
      <c r="J576" s="5">
        <v>5.25</v>
      </c>
      <c r="L576" s="5">
        <v>3.94</v>
      </c>
      <c r="M576" s="5">
        <v>3.94</v>
      </c>
      <c r="N576" s="5">
        <v>3.94</v>
      </c>
      <c r="Q576" s="5">
        <f t="shared" si="30"/>
        <v>33</v>
      </c>
      <c r="R576" s="18">
        <f t="shared" si="27"/>
        <v>-0.29999999999999982</v>
      </c>
      <c r="S576" s="5">
        <f t="shared" si="28"/>
        <v>-0.25</v>
      </c>
    </row>
    <row r="577" spans="1:19" x14ac:dyDescent="0.25">
      <c r="A577" s="11" t="s">
        <v>458</v>
      </c>
      <c r="B577" s="5" t="s">
        <v>447</v>
      </c>
      <c r="C577" s="5" t="s">
        <v>428</v>
      </c>
      <c r="D577" s="5">
        <v>1.32</v>
      </c>
      <c r="E577">
        <v>4.2</v>
      </c>
      <c r="F577" s="5">
        <v>4.2</v>
      </c>
      <c r="G577">
        <v>0.25</v>
      </c>
      <c r="H577" s="12">
        <v>0.25</v>
      </c>
      <c r="I577">
        <v>5.28</v>
      </c>
      <c r="J577" s="5">
        <v>5.28</v>
      </c>
      <c r="L577" s="5">
        <v>5.54</v>
      </c>
      <c r="M577" s="5">
        <v>5.54</v>
      </c>
      <c r="N577" s="5">
        <v>5.54</v>
      </c>
      <c r="Q577" s="5">
        <f t="shared" si="30"/>
        <v>46.452000000000005</v>
      </c>
      <c r="R577" s="20">
        <f t="shared" si="27"/>
        <v>0.90000000000000036</v>
      </c>
      <c r="S577" s="5">
        <f t="shared" si="28"/>
        <v>-0.15000000000000002</v>
      </c>
    </row>
    <row r="578" spans="1:19" x14ac:dyDescent="0.25">
      <c r="A578" s="11" t="s">
        <v>458</v>
      </c>
      <c r="B578" s="5" t="s">
        <v>447</v>
      </c>
      <c r="C578" s="5" t="s">
        <v>428</v>
      </c>
      <c r="D578" s="5">
        <v>1.32</v>
      </c>
      <c r="E578">
        <v>5.68</v>
      </c>
      <c r="F578" s="5">
        <v>5.68</v>
      </c>
      <c r="G578">
        <v>0.35</v>
      </c>
      <c r="H578" s="12">
        <v>0.35</v>
      </c>
      <c r="I578">
        <v>3.76</v>
      </c>
      <c r="J578" s="5">
        <v>3.76</v>
      </c>
      <c r="L578" s="5">
        <v>7.41</v>
      </c>
      <c r="M578" s="5">
        <v>7.41</v>
      </c>
      <c r="N578" s="5">
        <v>7.41</v>
      </c>
      <c r="Q578" s="5">
        <f>(I578+G578)*E578*2</f>
        <v>46.689599999999992</v>
      </c>
      <c r="R578" s="20">
        <f t="shared" si="27"/>
        <v>2.38</v>
      </c>
      <c r="S578" s="5">
        <f t="shared" si="28"/>
        <v>-0.25</v>
      </c>
    </row>
    <row r="579" spans="1:19" x14ac:dyDescent="0.25">
      <c r="A579" s="11" t="s">
        <v>458</v>
      </c>
      <c r="B579" s="5" t="s">
        <v>447</v>
      </c>
      <c r="C579" s="5" t="s">
        <v>428</v>
      </c>
      <c r="D579" s="5">
        <v>1.48</v>
      </c>
      <c r="E579">
        <v>3</v>
      </c>
      <c r="F579" s="5">
        <v>3</v>
      </c>
      <c r="G579">
        <v>0.25</v>
      </c>
      <c r="H579" s="12">
        <v>0.25</v>
      </c>
      <c r="I579">
        <v>5.92</v>
      </c>
      <c r="J579" s="5">
        <v>5.92</v>
      </c>
      <c r="L579" s="5">
        <v>4.4400000000000004</v>
      </c>
      <c r="M579" s="5">
        <v>4.4400000000000004</v>
      </c>
      <c r="N579" s="5">
        <v>4.4400000000000004</v>
      </c>
      <c r="Q579" s="5">
        <f t="shared" si="30"/>
        <v>37.019999999999996</v>
      </c>
      <c r="R579" s="18">
        <f t="shared" si="27"/>
        <v>-0.29999999999999982</v>
      </c>
      <c r="S579" s="5">
        <f t="shared" si="28"/>
        <v>-0.25</v>
      </c>
    </row>
    <row r="580" spans="1:19" x14ac:dyDescent="0.25">
      <c r="A580" s="11" t="s">
        <v>458</v>
      </c>
      <c r="B580" s="5" t="s">
        <v>447</v>
      </c>
      <c r="C580" s="5" t="s">
        <v>428</v>
      </c>
      <c r="D580" s="5">
        <v>1.49</v>
      </c>
      <c r="E580">
        <v>3</v>
      </c>
      <c r="F580" s="5">
        <v>3</v>
      </c>
      <c r="G580">
        <v>0.25</v>
      </c>
      <c r="H580" s="12">
        <v>0.25</v>
      </c>
      <c r="I580">
        <v>5.95</v>
      </c>
      <c r="J580" s="5">
        <v>5.95</v>
      </c>
      <c r="L580" s="5">
        <v>4.0199999999999996</v>
      </c>
      <c r="M580" s="5">
        <v>4.0199999999999996</v>
      </c>
      <c r="N580" s="5">
        <v>4.0199999999999996</v>
      </c>
      <c r="Q580" s="5">
        <v>33.64</v>
      </c>
      <c r="R580" s="18">
        <f t="shared" si="27"/>
        <v>-0.29999999999999982</v>
      </c>
      <c r="S580" s="5">
        <f t="shared" si="28"/>
        <v>-0.25</v>
      </c>
    </row>
    <row r="581" spans="1:19" x14ac:dyDescent="0.25">
      <c r="A581" s="11" t="s">
        <v>458</v>
      </c>
      <c r="B581" s="5" t="s">
        <v>447</v>
      </c>
      <c r="C581" s="5" t="s">
        <v>428</v>
      </c>
      <c r="D581" s="5">
        <v>1.51</v>
      </c>
      <c r="E581">
        <v>3</v>
      </c>
      <c r="F581" s="5">
        <v>3</v>
      </c>
      <c r="G581">
        <v>0.25</v>
      </c>
      <c r="H581" s="12">
        <v>0.25</v>
      </c>
      <c r="I581">
        <v>6.05</v>
      </c>
      <c r="J581" s="5">
        <v>6.05</v>
      </c>
      <c r="L581" s="5">
        <v>4.54</v>
      </c>
      <c r="M581" s="5">
        <v>4.54</v>
      </c>
      <c r="N581" s="5">
        <v>4.54</v>
      </c>
      <c r="Q581" s="5">
        <f t="shared" si="30"/>
        <v>37.799999999999997</v>
      </c>
      <c r="R581" s="18">
        <f t="shared" si="27"/>
        <v>-0.29999999999999982</v>
      </c>
      <c r="S581" s="5">
        <f t="shared" si="28"/>
        <v>-0.2</v>
      </c>
    </row>
    <row r="582" spans="1:19" x14ac:dyDescent="0.25">
      <c r="A582" s="11" t="s">
        <v>458</v>
      </c>
      <c r="B582" s="5" t="s">
        <v>447</v>
      </c>
      <c r="C582" s="5" t="s">
        <v>428</v>
      </c>
      <c r="D582" s="5">
        <v>1.52</v>
      </c>
      <c r="E582">
        <v>1.71</v>
      </c>
      <c r="F582" s="5">
        <v>1.71</v>
      </c>
      <c r="G582">
        <v>0.3</v>
      </c>
      <c r="H582" s="12">
        <v>0.3</v>
      </c>
      <c r="I582">
        <v>5.0599999999999996</v>
      </c>
      <c r="J582" s="5">
        <v>5.0599999999999996</v>
      </c>
      <c r="L582" s="5">
        <v>2.59</v>
      </c>
      <c r="M582" s="5">
        <v>2.59</v>
      </c>
      <c r="N582" s="5">
        <v>2.59</v>
      </c>
      <c r="Q582" s="5">
        <f>(I582+G582)*E582*2</f>
        <v>18.331199999999999</v>
      </c>
      <c r="R582" s="26">
        <f t="shared" si="27"/>
        <v>-1.5899999999999999</v>
      </c>
      <c r="S582" s="5">
        <f t="shared" si="28"/>
        <v>-0.25</v>
      </c>
    </row>
    <row r="583" spans="1:19" x14ac:dyDescent="0.25">
      <c r="A583" s="11" t="s">
        <v>458</v>
      </c>
      <c r="B583" s="5" t="s">
        <v>447</v>
      </c>
      <c r="C583" s="5" t="s">
        <v>428</v>
      </c>
      <c r="D583" s="5">
        <v>1.55</v>
      </c>
      <c r="E583">
        <v>4.51</v>
      </c>
      <c r="F583" s="5">
        <v>4.51</v>
      </c>
      <c r="G583">
        <v>0.25</v>
      </c>
      <c r="H583" s="12">
        <v>0.25</v>
      </c>
      <c r="I583">
        <v>6.19</v>
      </c>
      <c r="J583" s="5">
        <v>6.19</v>
      </c>
      <c r="L583" s="5">
        <v>6.23</v>
      </c>
      <c r="M583" s="5">
        <v>6.23</v>
      </c>
      <c r="N583" s="5">
        <v>6.23</v>
      </c>
      <c r="Q583" s="5">
        <v>52.094999999999999</v>
      </c>
      <c r="R583" s="20">
        <f t="shared" si="27"/>
        <v>1.21</v>
      </c>
      <c r="S583" s="5">
        <f t="shared" si="28"/>
        <v>-0.15000000000000002</v>
      </c>
    </row>
    <row r="584" spans="1:19" x14ac:dyDescent="0.25">
      <c r="A584" s="11" t="s">
        <v>458</v>
      </c>
      <c r="B584" s="5" t="s">
        <v>447</v>
      </c>
      <c r="C584" s="5" t="s">
        <v>428</v>
      </c>
      <c r="D584" s="5">
        <v>1.65</v>
      </c>
      <c r="E584">
        <v>2.4700000000000002</v>
      </c>
      <c r="F584" s="5">
        <v>2.4700000000000002</v>
      </c>
      <c r="G584">
        <v>0.35</v>
      </c>
      <c r="H584" s="12">
        <v>0.35</v>
      </c>
      <c r="I584">
        <v>4.7300000000000004</v>
      </c>
      <c r="J584" s="5">
        <v>4.7300000000000004</v>
      </c>
      <c r="L584" s="5">
        <v>3.99</v>
      </c>
      <c r="M584" s="5">
        <v>3.99</v>
      </c>
      <c r="N584" s="5">
        <v>3.99</v>
      </c>
      <c r="Q584" s="5">
        <f>24.529</f>
        <v>24.529</v>
      </c>
      <c r="R584" s="26">
        <f t="shared" si="27"/>
        <v>-0.82999999999999963</v>
      </c>
      <c r="S584" s="5">
        <f t="shared" si="28"/>
        <v>-0.25</v>
      </c>
    </row>
    <row r="585" spans="1:19" x14ac:dyDescent="0.25">
      <c r="A585" s="11" t="s">
        <v>458</v>
      </c>
      <c r="B585" s="5" t="s">
        <v>447</v>
      </c>
      <c r="C585" s="5" t="s">
        <v>428</v>
      </c>
      <c r="D585" s="5">
        <v>1.81</v>
      </c>
      <c r="E585">
        <v>5.81</v>
      </c>
      <c r="F585" s="5">
        <v>5.81</v>
      </c>
      <c r="G585">
        <v>0.25</v>
      </c>
      <c r="H585" s="12">
        <v>0.25</v>
      </c>
      <c r="I585">
        <v>7.25</v>
      </c>
      <c r="J585" s="5">
        <v>7.25</v>
      </c>
      <c r="L585" s="5">
        <v>9.66</v>
      </c>
      <c r="Q585" s="5">
        <v>81.566999999999993</v>
      </c>
      <c r="R585" s="20">
        <f t="shared" si="27"/>
        <v>2.5099999999999998</v>
      </c>
      <c r="S585" s="5">
        <f t="shared" si="28"/>
        <v>-0.15000000000000002</v>
      </c>
    </row>
    <row r="586" spans="1:19" x14ac:dyDescent="0.25">
      <c r="A586" s="11" t="s">
        <v>458</v>
      </c>
      <c r="B586" s="5" t="s">
        <v>447</v>
      </c>
      <c r="C586" s="5" t="s">
        <v>428</v>
      </c>
      <c r="D586" s="5">
        <v>1.85</v>
      </c>
      <c r="E586">
        <v>3.39</v>
      </c>
      <c r="F586" s="5">
        <v>3.39</v>
      </c>
      <c r="G586">
        <v>0.35</v>
      </c>
      <c r="H586" s="12">
        <v>0.35</v>
      </c>
      <c r="I586">
        <v>5.28</v>
      </c>
      <c r="J586" s="5">
        <v>5.28</v>
      </c>
      <c r="L586" s="5">
        <v>5.42</v>
      </c>
      <c r="M586" s="5">
        <v>5.42</v>
      </c>
      <c r="N586" s="5">
        <v>5.42</v>
      </c>
      <c r="Q586" s="5">
        <v>17.863</v>
      </c>
      <c r="R586" s="20">
        <f t="shared" si="27"/>
        <v>9.0000000000000302E-2</v>
      </c>
      <c r="S586" s="5">
        <f t="shared" si="28"/>
        <v>-0.25</v>
      </c>
    </row>
    <row r="587" spans="1:19" x14ac:dyDescent="0.25">
      <c r="A587" s="11" t="s">
        <v>458</v>
      </c>
      <c r="B587" s="5" t="s">
        <v>447</v>
      </c>
      <c r="C587" s="5" t="s">
        <v>428</v>
      </c>
      <c r="D587" s="5">
        <v>1.86</v>
      </c>
      <c r="E587">
        <v>3.39</v>
      </c>
      <c r="F587" s="5">
        <v>3.39</v>
      </c>
      <c r="G587">
        <v>0.25</v>
      </c>
      <c r="H587" s="12">
        <v>0.25</v>
      </c>
      <c r="I587">
        <v>7.45</v>
      </c>
      <c r="J587" s="5">
        <v>7.45</v>
      </c>
      <c r="L587" s="5">
        <v>6.3</v>
      </c>
      <c r="M587" s="5">
        <v>6.3</v>
      </c>
      <c r="N587" s="5">
        <v>6.3</v>
      </c>
      <c r="Q587" s="5">
        <f>(I587+G587)*E587*2</f>
        <v>52.206000000000003</v>
      </c>
      <c r="R587" s="20">
        <f t="shared" si="27"/>
        <v>9.0000000000000302E-2</v>
      </c>
      <c r="S587" s="5">
        <f t="shared" si="28"/>
        <v>-0.25</v>
      </c>
    </row>
    <row r="588" spans="1:19" x14ac:dyDescent="0.25">
      <c r="A588" s="11" t="s">
        <v>458</v>
      </c>
      <c r="B588" s="5" t="s">
        <v>447</v>
      </c>
      <c r="C588" s="5" t="s">
        <v>428</v>
      </c>
      <c r="D588" s="5">
        <v>1.87</v>
      </c>
      <c r="E588">
        <v>3.39</v>
      </c>
      <c r="F588" s="5">
        <v>3.39</v>
      </c>
      <c r="G588">
        <v>0.25</v>
      </c>
      <c r="H588" s="12">
        <v>0.25</v>
      </c>
      <c r="I588">
        <v>7.46</v>
      </c>
      <c r="J588" s="5">
        <v>7.46</v>
      </c>
      <c r="L588" s="5">
        <v>6.31</v>
      </c>
      <c r="M588" s="5">
        <v>6.31</v>
      </c>
      <c r="N588" s="5">
        <v>6.31</v>
      </c>
      <c r="Q588" s="5">
        <f>(I588+G588)*E588*2</f>
        <v>52.273800000000001</v>
      </c>
      <c r="R588" s="20">
        <f t="shared" si="27"/>
        <v>9.0000000000000302E-2</v>
      </c>
      <c r="S588" s="5">
        <f t="shared" si="28"/>
        <v>-0.25</v>
      </c>
    </row>
    <row r="589" spans="1:19" x14ac:dyDescent="0.25">
      <c r="A589" s="11" t="s">
        <v>458</v>
      </c>
      <c r="B589" s="5" t="s">
        <v>447</v>
      </c>
      <c r="C589" s="5" t="s">
        <v>428</v>
      </c>
      <c r="D589" s="5">
        <v>1.88</v>
      </c>
      <c r="E589">
        <v>3</v>
      </c>
      <c r="F589" s="5">
        <v>3</v>
      </c>
      <c r="G589">
        <v>0.25</v>
      </c>
      <c r="H589" s="12">
        <v>0.25</v>
      </c>
      <c r="I589">
        <v>7.53</v>
      </c>
      <c r="J589" s="5">
        <v>7.53</v>
      </c>
      <c r="L589" s="5">
        <v>4.6399999999999997</v>
      </c>
      <c r="M589" s="5">
        <v>4.6399999999999997</v>
      </c>
      <c r="N589" s="5">
        <v>4.6399999999999997</v>
      </c>
      <c r="Q589" s="5">
        <v>38.64</v>
      </c>
      <c r="R589" s="18">
        <f t="shared" ref="R589:R604" si="31">E589-3.3</f>
        <v>-0.29999999999999982</v>
      </c>
      <c r="S589" s="5">
        <f t="shared" ref="S589:S608" si="32">G590-0.5</f>
        <v>-0.25</v>
      </c>
    </row>
    <row r="590" spans="1:19" x14ac:dyDescent="0.25">
      <c r="A590" s="11" t="s">
        <v>458</v>
      </c>
      <c r="B590" s="5" t="s">
        <v>447</v>
      </c>
      <c r="C590" s="5" t="s">
        <v>428</v>
      </c>
      <c r="D590" s="5">
        <v>1.91</v>
      </c>
      <c r="E590">
        <v>2.8</v>
      </c>
      <c r="F590" s="5">
        <v>2.8</v>
      </c>
      <c r="G590">
        <v>0.25</v>
      </c>
      <c r="H590" s="12">
        <v>0.25</v>
      </c>
      <c r="I590">
        <v>7.63</v>
      </c>
      <c r="J590" s="5">
        <v>7.63</v>
      </c>
      <c r="L590" s="5">
        <v>5.34</v>
      </c>
      <c r="M590" s="5">
        <v>5.34</v>
      </c>
      <c r="N590" s="5">
        <v>5.34</v>
      </c>
      <c r="Q590" s="5">
        <f>(I590+G590)*E590*2</f>
        <v>44.128</v>
      </c>
      <c r="R590" s="18">
        <f t="shared" si="31"/>
        <v>-0.5</v>
      </c>
      <c r="S590" s="5">
        <f t="shared" si="32"/>
        <v>-0.25</v>
      </c>
    </row>
    <row r="591" spans="1:19" x14ac:dyDescent="0.25">
      <c r="A591" s="11" t="s">
        <v>458</v>
      </c>
      <c r="B591" s="5" t="s">
        <v>447</v>
      </c>
      <c r="C591" s="5" t="s">
        <v>428</v>
      </c>
      <c r="D591" s="5">
        <v>1.93</v>
      </c>
      <c r="E591">
        <v>4.2</v>
      </c>
      <c r="F591" s="5">
        <v>4.2</v>
      </c>
      <c r="G591">
        <v>0.25</v>
      </c>
      <c r="H591" s="12">
        <v>0.25</v>
      </c>
      <c r="I591">
        <v>7.7</v>
      </c>
      <c r="J591" s="5">
        <v>7.7</v>
      </c>
      <c r="L591" s="5">
        <v>6.78</v>
      </c>
      <c r="Q591" s="5">
        <v>56.32</v>
      </c>
      <c r="R591" s="20">
        <f t="shared" si="31"/>
        <v>0.90000000000000036</v>
      </c>
      <c r="S591" s="5">
        <f t="shared" si="32"/>
        <v>-0.25</v>
      </c>
    </row>
    <row r="592" spans="1:19" x14ac:dyDescent="0.25">
      <c r="A592" s="11" t="s">
        <v>458</v>
      </c>
      <c r="B592" s="5" t="s">
        <v>447</v>
      </c>
      <c r="C592" s="5" t="s">
        <v>428</v>
      </c>
      <c r="D592" s="5">
        <v>1.93</v>
      </c>
      <c r="E592">
        <v>4.2</v>
      </c>
      <c r="F592" s="5">
        <v>4.2</v>
      </c>
      <c r="G592">
        <v>0.25</v>
      </c>
      <c r="H592" s="12">
        <v>0.25</v>
      </c>
      <c r="I592">
        <v>7.7</v>
      </c>
      <c r="J592" s="5">
        <v>7.7</v>
      </c>
      <c r="L592" s="5">
        <v>8.09</v>
      </c>
      <c r="M592" s="5">
        <v>8.08</v>
      </c>
      <c r="N592" s="5">
        <v>8.09</v>
      </c>
      <c r="Q592" s="5">
        <f>(I592+G592)*E592*2</f>
        <v>66.78</v>
      </c>
      <c r="R592" s="20">
        <f t="shared" si="31"/>
        <v>0.90000000000000036</v>
      </c>
      <c r="S592" s="5">
        <f t="shared" si="32"/>
        <v>-0.25</v>
      </c>
    </row>
    <row r="593" spans="1:19" x14ac:dyDescent="0.25">
      <c r="A593" s="11" t="s">
        <v>458</v>
      </c>
      <c r="B593" s="5" t="s">
        <v>447</v>
      </c>
      <c r="C593" s="5" t="s">
        <v>428</v>
      </c>
      <c r="D593" s="5">
        <v>1.95</v>
      </c>
      <c r="E593">
        <v>2.35</v>
      </c>
      <c r="F593" s="5">
        <v>2.35</v>
      </c>
      <c r="G593">
        <v>0.25</v>
      </c>
      <c r="H593" s="12">
        <v>0.25</v>
      </c>
      <c r="I593">
        <v>7.81</v>
      </c>
      <c r="J593" s="5">
        <v>7.81</v>
      </c>
      <c r="L593" s="5">
        <v>4.5999999999999996</v>
      </c>
      <c r="M593" s="5">
        <v>4.5999999999999996</v>
      </c>
      <c r="N593" s="5">
        <v>4.5999999999999996</v>
      </c>
      <c r="Q593" s="5">
        <f>(I593+G593)*E593*2</f>
        <v>37.881999999999998</v>
      </c>
      <c r="R593" s="26">
        <f t="shared" si="31"/>
        <v>-0.94999999999999973</v>
      </c>
      <c r="S593" s="5">
        <f t="shared" si="32"/>
        <v>-0.25</v>
      </c>
    </row>
    <row r="594" spans="1:19" x14ac:dyDescent="0.25">
      <c r="A594" s="11" t="s">
        <v>458</v>
      </c>
      <c r="B594" s="5" t="s">
        <v>447</v>
      </c>
      <c r="C594" s="5" t="s">
        <v>428</v>
      </c>
      <c r="D594" s="5">
        <v>2.0299999999999998</v>
      </c>
      <c r="E594">
        <v>4.51</v>
      </c>
      <c r="F594" s="5">
        <v>4.51</v>
      </c>
      <c r="G594">
        <v>0.25</v>
      </c>
      <c r="H594" s="12">
        <v>0.25</v>
      </c>
      <c r="I594">
        <v>8.1</v>
      </c>
      <c r="J594" s="5">
        <v>8.1</v>
      </c>
      <c r="L594" s="5">
        <v>7.93</v>
      </c>
      <c r="M594" s="5">
        <v>7.93</v>
      </c>
      <c r="N594" s="5">
        <v>7.93</v>
      </c>
      <c r="Q594" s="5">
        <v>65.694999999999993</v>
      </c>
      <c r="R594" s="20">
        <f t="shared" si="31"/>
        <v>1.21</v>
      </c>
      <c r="S594" s="5">
        <f t="shared" si="32"/>
        <v>-0.25</v>
      </c>
    </row>
    <row r="595" spans="1:19" x14ac:dyDescent="0.25">
      <c r="A595" s="11" t="s">
        <v>458</v>
      </c>
      <c r="B595" s="5" t="s">
        <v>447</v>
      </c>
      <c r="C595" s="5" t="s">
        <v>428</v>
      </c>
      <c r="D595" s="5">
        <v>2.5499999999999998</v>
      </c>
      <c r="E595">
        <v>5.81</v>
      </c>
      <c r="F595" s="5">
        <v>5.81</v>
      </c>
      <c r="G595">
        <v>0.25</v>
      </c>
      <c r="H595" s="12">
        <v>0.25</v>
      </c>
      <c r="I595">
        <v>10.220000000000001</v>
      </c>
      <c r="J595" s="5">
        <v>10.220000000000001</v>
      </c>
      <c r="L595" s="5">
        <v>13.99</v>
      </c>
      <c r="Q595" s="5">
        <v>115.065</v>
      </c>
      <c r="R595" s="20">
        <f t="shared" si="31"/>
        <v>2.5099999999999998</v>
      </c>
      <c r="S595" s="5">
        <f t="shared" si="32"/>
        <v>-0.25</v>
      </c>
    </row>
    <row r="596" spans="1:19" x14ac:dyDescent="0.25">
      <c r="A596" s="11" t="s">
        <v>458</v>
      </c>
      <c r="B596" s="5" t="s">
        <v>447</v>
      </c>
      <c r="C596" s="5" t="s">
        <v>428</v>
      </c>
      <c r="D596" s="5">
        <v>2.56</v>
      </c>
      <c r="E596">
        <v>2.6</v>
      </c>
      <c r="F596" s="5">
        <v>2.6</v>
      </c>
      <c r="G596">
        <v>0.25</v>
      </c>
      <c r="H596" s="12">
        <v>0.25</v>
      </c>
      <c r="I596">
        <v>10.23</v>
      </c>
      <c r="J596" s="5">
        <v>10.23</v>
      </c>
      <c r="L596" s="5">
        <v>5.34</v>
      </c>
      <c r="Q596" s="5">
        <v>44</v>
      </c>
      <c r="R596" s="26">
        <f t="shared" si="31"/>
        <v>-0.69999999999999973</v>
      </c>
      <c r="S596" s="5">
        <f t="shared" si="32"/>
        <v>-0.25</v>
      </c>
    </row>
    <row r="597" spans="1:19" x14ac:dyDescent="0.25">
      <c r="A597" s="11" t="s">
        <v>458</v>
      </c>
      <c r="B597" s="5" t="s">
        <v>447</v>
      </c>
      <c r="C597" s="5" t="s">
        <v>428</v>
      </c>
      <c r="D597" s="5">
        <v>2.56</v>
      </c>
      <c r="E597">
        <v>2.6</v>
      </c>
      <c r="F597" s="5">
        <v>2.6</v>
      </c>
      <c r="G597">
        <v>0.25</v>
      </c>
      <c r="H597" s="12">
        <v>0.25</v>
      </c>
      <c r="I597">
        <v>10.23</v>
      </c>
      <c r="J597" s="5">
        <v>10.23</v>
      </c>
      <c r="L597" s="5">
        <v>5.37</v>
      </c>
      <c r="Q597" s="5">
        <v>44.24</v>
      </c>
      <c r="R597" s="26">
        <f t="shared" si="31"/>
        <v>-0.69999999999999973</v>
      </c>
      <c r="S597" s="5">
        <f t="shared" si="32"/>
        <v>-0.25</v>
      </c>
    </row>
    <row r="598" spans="1:19" x14ac:dyDescent="0.25">
      <c r="A598" s="11" t="s">
        <v>458</v>
      </c>
      <c r="B598" s="5" t="s">
        <v>447</v>
      </c>
      <c r="C598" s="5" t="s">
        <v>428</v>
      </c>
      <c r="D598" s="5">
        <v>2.59</v>
      </c>
      <c r="E598">
        <v>0.151</v>
      </c>
      <c r="F598" s="5">
        <v>0.151</v>
      </c>
      <c r="G598">
        <v>0.25</v>
      </c>
      <c r="H598" s="12">
        <v>0.25</v>
      </c>
      <c r="I598">
        <v>10.35</v>
      </c>
      <c r="J598" s="5">
        <v>10.35</v>
      </c>
      <c r="L598" s="5">
        <v>0.38</v>
      </c>
      <c r="M598" s="5">
        <v>0.39</v>
      </c>
      <c r="N598" s="5">
        <v>0.38</v>
      </c>
      <c r="Q598" s="5">
        <f>(I598+G598)*E598*2</f>
        <v>3.2011999999999996</v>
      </c>
      <c r="R598" s="26">
        <f t="shared" si="31"/>
        <v>-3.149</v>
      </c>
      <c r="S598" s="5">
        <f t="shared" si="32"/>
        <v>-0.25</v>
      </c>
    </row>
    <row r="599" spans="1:19" x14ac:dyDescent="0.25">
      <c r="A599" s="11" t="s">
        <v>458</v>
      </c>
      <c r="B599" s="5" t="s">
        <v>447</v>
      </c>
      <c r="C599" s="5" t="s">
        <v>428</v>
      </c>
      <c r="D599" s="5">
        <v>2.62</v>
      </c>
      <c r="E599">
        <v>2.6</v>
      </c>
      <c r="F599" s="5">
        <v>2.6</v>
      </c>
      <c r="G599">
        <v>0.25</v>
      </c>
      <c r="H599" s="12">
        <v>0.25</v>
      </c>
      <c r="I599">
        <v>10.48</v>
      </c>
      <c r="J599" s="5">
        <v>10.48</v>
      </c>
      <c r="L599" s="5">
        <v>6.81</v>
      </c>
      <c r="M599" s="5">
        <v>6.81</v>
      </c>
      <c r="N599" s="5">
        <v>6.81</v>
      </c>
      <c r="Q599" s="5">
        <f t="shared" ref="Q599:Q600" si="33">(I599+G599)*E599*2</f>
        <v>55.796000000000006</v>
      </c>
      <c r="R599" s="26">
        <f t="shared" si="31"/>
        <v>-0.69999999999999973</v>
      </c>
      <c r="S599" s="5">
        <f t="shared" si="32"/>
        <v>-0.25</v>
      </c>
    </row>
    <row r="600" spans="1:19" x14ac:dyDescent="0.25">
      <c r="A600" s="11" t="s">
        <v>458</v>
      </c>
      <c r="B600" s="5" t="s">
        <v>447</v>
      </c>
      <c r="C600" s="5" t="s">
        <v>428</v>
      </c>
      <c r="D600" s="5">
        <v>2.62</v>
      </c>
      <c r="E600">
        <v>2.6</v>
      </c>
      <c r="F600" s="5">
        <v>2.6</v>
      </c>
      <c r="G600">
        <v>0.25</v>
      </c>
      <c r="H600" s="12">
        <v>0.25</v>
      </c>
      <c r="I600">
        <v>10.48</v>
      </c>
      <c r="J600" s="5">
        <v>10.48</v>
      </c>
      <c r="L600" s="5">
        <v>6.81</v>
      </c>
      <c r="M600" s="5">
        <v>6.81</v>
      </c>
      <c r="N600" s="5">
        <v>6.81</v>
      </c>
      <c r="Q600" s="5">
        <f t="shared" si="33"/>
        <v>55.796000000000006</v>
      </c>
      <c r="R600" s="26">
        <f t="shared" si="31"/>
        <v>-0.69999999999999973</v>
      </c>
      <c r="S600" s="5">
        <f t="shared" si="32"/>
        <v>-0.25</v>
      </c>
    </row>
    <row r="601" spans="1:19" x14ac:dyDescent="0.25">
      <c r="A601" s="11" t="s">
        <v>458</v>
      </c>
      <c r="B601" s="5" t="s">
        <v>447</v>
      </c>
      <c r="C601" s="5" t="s">
        <v>428</v>
      </c>
      <c r="D601" s="5">
        <v>2.66</v>
      </c>
      <c r="E601">
        <v>5.81</v>
      </c>
      <c r="F601" s="5">
        <v>5.81</v>
      </c>
      <c r="G601">
        <v>0.25</v>
      </c>
      <c r="H601" s="12">
        <v>0.25</v>
      </c>
      <c r="I601">
        <v>10.65</v>
      </c>
      <c r="J601" s="5">
        <v>10.68</v>
      </c>
      <c r="L601" s="5">
        <v>15.16</v>
      </c>
      <c r="Q601" s="5">
        <v>124.52500000000001</v>
      </c>
      <c r="R601" s="20">
        <f t="shared" si="31"/>
        <v>2.5099999999999998</v>
      </c>
      <c r="S601" s="5">
        <f t="shared" si="32"/>
        <v>-0.25</v>
      </c>
    </row>
    <row r="602" spans="1:19" x14ac:dyDescent="0.25">
      <c r="A602" s="11" t="s">
        <v>458</v>
      </c>
      <c r="B602" s="5" t="s">
        <v>447</v>
      </c>
      <c r="C602" s="5" t="s">
        <v>428</v>
      </c>
      <c r="D602" s="5">
        <v>2.89</v>
      </c>
      <c r="E602">
        <v>4.51</v>
      </c>
      <c r="F602" s="5">
        <v>4.51</v>
      </c>
      <c r="G602">
        <v>0.25</v>
      </c>
      <c r="H602" s="12">
        <v>0.25</v>
      </c>
      <c r="I602">
        <v>11.54</v>
      </c>
      <c r="J602" s="5">
        <v>11.54</v>
      </c>
      <c r="L602" s="5">
        <v>12.26</v>
      </c>
      <c r="M602" s="5">
        <v>12.26</v>
      </c>
      <c r="N602" s="5">
        <v>12.26</v>
      </c>
      <c r="Q602" s="5">
        <v>100.355</v>
      </c>
      <c r="R602" s="20">
        <f t="shared" si="31"/>
        <v>1.21</v>
      </c>
      <c r="S602" s="5">
        <f t="shared" si="32"/>
        <v>-0.2</v>
      </c>
    </row>
    <row r="603" spans="1:19" x14ac:dyDescent="0.25">
      <c r="A603" s="11" t="s">
        <v>458</v>
      </c>
      <c r="B603" s="5" t="s">
        <v>447</v>
      </c>
      <c r="C603" s="5" t="s">
        <v>428</v>
      </c>
      <c r="D603" s="5">
        <v>2.96</v>
      </c>
      <c r="E603">
        <v>3.8</v>
      </c>
      <c r="F603" s="5">
        <v>3.8</v>
      </c>
      <c r="G603">
        <v>0.3</v>
      </c>
      <c r="H603" s="12">
        <v>0.3</v>
      </c>
      <c r="I603">
        <v>9.8800000000000008</v>
      </c>
      <c r="J603" s="5">
        <v>9.8800000000000008</v>
      </c>
      <c r="L603" s="5">
        <v>7.09</v>
      </c>
      <c r="M603" s="5">
        <v>0.79</v>
      </c>
      <c r="N603" s="5">
        <v>7.09</v>
      </c>
      <c r="Q603" s="5">
        <v>49.56</v>
      </c>
      <c r="R603" s="20">
        <f t="shared" si="31"/>
        <v>0.5</v>
      </c>
      <c r="S603" s="5">
        <f t="shared" si="32"/>
        <v>-0.25</v>
      </c>
    </row>
    <row r="604" spans="1:19" x14ac:dyDescent="0.25">
      <c r="A604" s="11" t="s">
        <v>458</v>
      </c>
      <c r="B604" s="5" t="s">
        <v>447</v>
      </c>
      <c r="C604" s="5" t="s">
        <v>428</v>
      </c>
      <c r="D604" s="5">
        <v>3.35</v>
      </c>
      <c r="E604">
        <v>4.51</v>
      </c>
      <c r="F604" s="5">
        <v>4.51</v>
      </c>
      <c r="G604">
        <v>0.25</v>
      </c>
      <c r="H604" s="12">
        <v>0.25</v>
      </c>
      <c r="I604">
        <v>13.4</v>
      </c>
      <c r="J604" s="5">
        <v>13.4</v>
      </c>
      <c r="L604" s="5">
        <v>13.77</v>
      </c>
      <c r="M604" s="5">
        <v>13.77</v>
      </c>
      <c r="N604" s="5">
        <v>13.77</v>
      </c>
      <c r="Q604" s="5">
        <v>112.455</v>
      </c>
      <c r="R604" s="20">
        <f t="shared" si="31"/>
        <v>1.21</v>
      </c>
      <c r="S604" s="5">
        <f t="shared" si="32"/>
        <v>-0.3</v>
      </c>
    </row>
    <row r="605" spans="1:19" x14ac:dyDescent="0.25">
      <c r="A605" s="11" t="s">
        <v>458</v>
      </c>
      <c r="B605" s="5" t="s">
        <v>447</v>
      </c>
      <c r="C605" s="5" t="s">
        <v>428</v>
      </c>
      <c r="D605" s="5">
        <v>3.71</v>
      </c>
      <c r="F605" s="5">
        <v>0.2</v>
      </c>
      <c r="G605">
        <v>0.2</v>
      </c>
      <c r="H605" s="12">
        <v>1.39</v>
      </c>
      <c r="J605" s="5">
        <v>3</v>
      </c>
      <c r="K605" s="5">
        <v>3.71</v>
      </c>
      <c r="L605" s="5">
        <v>0.74</v>
      </c>
      <c r="M605" s="5">
        <v>0.74</v>
      </c>
      <c r="N605" s="5">
        <v>0.74</v>
      </c>
      <c r="Q605" s="5">
        <v>1.756</v>
      </c>
      <c r="R605" s="26">
        <f>F605-3.3</f>
        <v>-3.0999999999999996</v>
      </c>
      <c r="S605" s="5">
        <f t="shared" si="32"/>
        <v>-0.2</v>
      </c>
    </row>
    <row r="606" spans="1:19" x14ac:dyDescent="0.25">
      <c r="A606" s="11" t="s">
        <v>458</v>
      </c>
      <c r="B606" s="5" t="s">
        <v>447</v>
      </c>
      <c r="C606" s="5" t="s">
        <v>428</v>
      </c>
      <c r="D606" s="5">
        <v>4.42</v>
      </c>
      <c r="E606">
        <v>5.76</v>
      </c>
      <c r="F606" s="5">
        <v>5.76</v>
      </c>
      <c r="G606">
        <v>0.3</v>
      </c>
      <c r="H606" s="12">
        <v>0.3</v>
      </c>
      <c r="I606">
        <v>14.72</v>
      </c>
      <c r="J606" s="5">
        <v>14.73</v>
      </c>
      <c r="L606" s="5">
        <v>19.989999999999998</v>
      </c>
      <c r="Q606" s="5">
        <v>136.696</v>
      </c>
      <c r="R606" s="20">
        <f>E606-3.3</f>
        <v>2.46</v>
      </c>
      <c r="S606" s="5">
        <f t="shared" si="32"/>
        <v>-0.2</v>
      </c>
    </row>
    <row r="607" spans="1:19" x14ac:dyDescent="0.25">
      <c r="A607" s="11" t="s">
        <v>458</v>
      </c>
      <c r="B607" s="5" t="s">
        <v>447</v>
      </c>
      <c r="C607" s="5" t="s">
        <v>428</v>
      </c>
      <c r="D607" s="5">
        <v>5.03</v>
      </c>
      <c r="E607">
        <v>5.86</v>
      </c>
      <c r="F607" s="5">
        <v>5.86</v>
      </c>
      <c r="G607">
        <v>0.3</v>
      </c>
      <c r="H607" s="12">
        <v>0.3</v>
      </c>
      <c r="I607">
        <v>16.75</v>
      </c>
      <c r="J607" s="5">
        <v>16.75</v>
      </c>
      <c r="L607" s="5">
        <v>28.6</v>
      </c>
      <c r="Q607" s="5">
        <v>194.29599999999999</v>
      </c>
      <c r="R607" s="20">
        <f>E607-3.3</f>
        <v>2.5600000000000005</v>
      </c>
      <c r="S607" s="5">
        <f t="shared" si="32"/>
        <v>-0.25</v>
      </c>
    </row>
    <row r="608" spans="1:19" x14ac:dyDescent="0.25">
      <c r="A608" s="11" t="s">
        <v>458</v>
      </c>
      <c r="B608" s="5" t="s">
        <v>447</v>
      </c>
      <c r="C608" s="5" t="s">
        <v>428</v>
      </c>
      <c r="D608" s="5">
        <v>5.76</v>
      </c>
      <c r="E608">
        <v>5.86</v>
      </c>
      <c r="F608" s="5">
        <v>5.86</v>
      </c>
      <c r="G608">
        <v>0.25</v>
      </c>
      <c r="H608" s="12">
        <v>0.25</v>
      </c>
      <c r="I608">
        <v>23.03</v>
      </c>
      <c r="J608" s="5">
        <v>23.03</v>
      </c>
      <c r="L608" s="5">
        <v>29.33</v>
      </c>
      <c r="M608" s="5">
        <v>32.450000000000003</v>
      </c>
      <c r="N608" s="5">
        <v>29.41</v>
      </c>
      <c r="Q608" s="5">
        <v>237.55</v>
      </c>
      <c r="R608" s="20">
        <f>E608-3.3</f>
        <v>2.5600000000000005</v>
      </c>
      <c r="S608" s="5">
        <f t="shared" si="32"/>
        <v>-0.2</v>
      </c>
    </row>
    <row r="609" spans="1:19" x14ac:dyDescent="0.25">
      <c r="A609" s="11" t="s">
        <v>458</v>
      </c>
      <c r="B609" s="5" t="s">
        <v>447</v>
      </c>
      <c r="C609" s="5" t="s">
        <v>428</v>
      </c>
      <c r="D609" s="5">
        <v>10.039999999999999</v>
      </c>
      <c r="E609">
        <v>5.76</v>
      </c>
      <c r="F609" s="5">
        <v>5.76</v>
      </c>
      <c r="G609">
        <v>0.3</v>
      </c>
      <c r="H609" s="12">
        <v>0.3</v>
      </c>
      <c r="I609">
        <v>33.47</v>
      </c>
      <c r="J609" s="5">
        <v>33.47</v>
      </c>
      <c r="L609" s="5">
        <v>56.91</v>
      </c>
      <c r="M609" s="5">
        <v>56.91</v>
      </c>
      <c r="N609" s="5">
        <v>56.91</v>
      </c>
      <c r="Q609" s="5">
        <v>382.83600000000001</v>
      </c>
      <c r="R609" s="20">
        <f>E609-3.3</f>
        <v>2.46</v>
      </c>
    </row>
    <row r="610" spans="1:19" x14ac:dyDescent="0.25">
      <c r="N610" s="6">
        <f>SUM(L525:L609)</f>
        <v>414.37</v>
      </c>
      <c r="Q610" s="28">
        <f>SUM(Q611,Q606:Q609,Q601:Q604,Q594:Q595,Q591:Q592,Q585:Q588,Q583,Q577:Q578,Q572,Q570,Q564,Q557,Q562,Q551:Q553,Q547,Q544,Q530,Q526:Q527,Q517:Q523,Q508:Q515,Q505:Q507,Q476:Q503,Q469:Q473,Q463:Q467,Q460:Q461,Q456:Q458,Q443:Q453,Q436:Q441,Q423:Q434,Q408:Q413,Q415:Q421)</f>
        <v>5721.2527999999966</v>
      </c>
      <c r="R610" s="19">
        <f>SUM(Q590,Q589,Q579:Q581,Q576,Q571,Q565:Q566,Q559:Q560,Q545:Q546,Q535:Q536,Q531,Q516,Q504,Q474:Q475,Q459,Q455,Q442)</f>
        <v>582.15060000000005</v>
      </c>
      <c r="S610" s="26">
        <f>SUM(Q605,Q596:Q600,Q593,Q584,Q582,Q573:Q575,Q567:Q569,Q563,Q561,Q554:Q556,Q558,Q548:Q550,Q537:Q543,Q532:Q534,Q528:Q529,Q525,Q468,Q462,Q454,Q435,Q422,Q414)</f>
        <v>599.6106000000002</v>
      </c>
    </row>
    <row r="611" spans="1:19" x14ac:dyDescent="0.25">
      <c r="A611" s="11" t="s">
        <v>458</v>
      </c>
      <c r="B611" s="5" t="s">
        <v>447</v>
      </c>
      <c r="C611" s="5" t="s">
        <v>448</v>
      </c>
      <c r="D611" s="5">
        <v>8.39</v>
      </c>
      <c r="E611">
        <v>5.86</v>
      </c>
      <c r="F611" s="5">
        <v>5.86</v>
      </c>
      <c r="G611">
        <v>0.3</v>
      </c>
      <c r="H611" s="12">
        <v>0.3</v>
      </c>
      <c r="I611">
        <v>27.96</v>
      </c>
      <c r="J611" s="5">
        <v>27.96</v>
      </c>
      <c r="L611" s="5">
        <v>47.26</v>
      </c>
      <c r="M611" s="5">
        <v>47.35</v>
      </c>
      <c r="N611" s="6">
        <v>47.3</v>
      </c>
      <c r="Q611" s="5">
        <f t="shared" ref="Q611" si="34">(I611+G611)*E611*2</f>
        <v>331.20720000000006</v>
      </c>
    </row>
    <row r="613" spans="1:19" x14ac:dyDescent="0.25">
      <c r="A613" s="11" t="s">
        <v>426</v>
      </c>
      <c r="B613" s="5" t="s">
        <v>429</v>
      </c>
      <c r="C613" s="5" t="s">
        <v>430</v>
      </c>
      <c r="D613" s="5">
        <v>1.65</v>
      </c>
      <c r="F613" s="5">
        <v>0.1</v>
      </c>
      <c r="H613" s="12">
        <v>1.3</v>
      </c>
      <c r="I613">
        <v>1.5</v>
      </c>
      <c r="J613" s="5">
        <v>1.5</v>
      </c>
      <c r="L613" s="5">
        <v>0.17</v>
      </c>
      <c r="N613" s="10">
        <v>0.16</v>
      </c>
      <c r="P613" s="5" t="s">
        <v>465</v>
      </c>
      <c r="Q613" s="5">
        <f>(H613+J613)*F613*2</f>
        <v>0.55999999999999994</v>
      </c>
    </row>
    <row r="614" spans="1:19" x14ac:dyDescent="0.25">
      <c r="A614" s="11" t="s">
        <v>426</v>
      </c>
      <c r="B614" s="5" t="s">
        <v>429</v>
      </c>
      <c r="C614" s="5" t="s">
        <v>430</v>
      </c>
      <c r="D614" s="5">
        <v>1.65</v>
      </c>
      <c r="F614" s="5">
        <v>0.25</v>
      </c>
      <c r="H614" s="12">
        <v>1.3</v>
      </c>
      <c r="I614">
        <v>1.5</v>
      </c>
      <c r="J614" s="5">
        <v>1.5</v>
      </c>
      <c r="L614" s="5">
        <v>0.41</v>
      </c>
      <c r="N614" s="10">
        <v>0.41</v>
      </c>
      <c r="Q614" s="5">
        <f t="shared" ref="Q614:Q623" si="35">(H614+J614)*F614*2</f>
        <v>1.4</v>
      </c>
    </row>
    <row r="615" spans="1:19" x14ac:dyDescent="0.25">
      <c r="A615" s="11" t="s">
        <v>426</v>
      </c>
      <c r="B615" s="5" t="s">
        <v>429</v>
      </c>
      <c r="C615" s="5" t="s">
        <v>430</v>
      </c>
      <c r="D615" s="5">
        <v>3.6</v>
      </c>
      <c r="E615">
        <v>0.3</v>
      </c>
      <c r="F615" s="5">
        <v>0.3</v>
      </c>
      <c r="G615">
        <v>0.3</v>
      </c>
      <c r="H615" s="12">
        <v>0.3</v>
      </c>
      <c r="I615">
        <v>12</v>
      </c>
      <c r="J615" s="5">
        <v>12</v>
      </c>
      <c r="L615" s="5">
        <v>1.08</v>
      </c>
      <c r="M615" s="5">
        <v>1.08</v>
      </c>
      <c r="N615" s="10">
        <v>1.08</v>
      </c>
      <c r="Q615" s="5">
        <f t="shared" si="35"/>
        <v>7.38</v>
      </c>
    </row>
    <row r="616" spans="1:19" x14ac:dyDescent="0.25">
      <c r="A616" s="11" t="s">
        <v>426</v>
      </c>
      <c r="B616" s="5" t="s">
        <v>429</v>
      </c>
      <c r="C616" s="5" t="s">
        <v>430</v>
      </c>
      <c r="D616" s="5">
        <v>6.68</v>
      </c>
      <c r="F616" s="5">
        <v>0.6</v>
      </c>
      <c r="H616" s="12">
        <v>1.3</v>
      </c>
      <c r="I616">
        <v>5.6</v>
      </c>
      <c r="J616" s="5">
        <v>5.6</v>
      </c>
      <c r="L616" s="5">
        <v>4.01</v>
      </c>
      <c r="N616" s="10">
        <v>4.01</v>
      </c>
      <c r="Q616" s="5">
        <f t="shared" si="35"/>
        <v>8.2799999999999994</v>
      </c>
    </row>
    <row r="617" spans="1:19" x14ac:dyDescent="0.25">
      <c r="A617" s="11" t="s">
        <v>426</v>
      </c>
      <c r="B617" s="5" t="s">
        <v>429</v>
      </c>
      <c r="C617" s="5" t="s">
        <v>430</v>
      </c>
      <c r="D617" s="5">
        <v>7.52</v>
      </c>
      <c r="F617" s="5">
        <v>0.6</v>
      </c>
      <c r="H617" s="12">
        <v>1.3</v>
      </c>
      <c r="I617">
        <v>6</v>
      </c>
      <c r="J617" s="5">
        <v>6</v>
      </c>
      <c r="L617" s="5">
        <v>4.51</v>
      </c>
      <c r="N617" s="10">
        <v>4.51</v>
      </c>
      <c r="Q617" s="5">
        <f t="shared" si="35"/>
        <v>8.76</v>
      </c>
    </row>
    <row r="618" spans="1:19" x14ac:dyDescent="0.25">
      <c r="A618" s="11" t="s">
        <v>426</v>
      </c>
      <c r="B618" s="5" t="s">
        <v>429</v>
      </c>
      <c r="C618" s="5" t="s">
        <v>430</v>
      </c>
      <c r="D618" s="5">
        <v>13.72</v>
      </c>
      <c r="F618" s="5">
        <v>0.6</v>
      </c>
      <c r="H618" s="12">
        <v>1.3</v>
      </c>
      <c r="I618">
        <v>11.2</v>
      </c>
      <c r="J618" s="5">
        <v>11.2</v>
      </c>
      <c r="L618" s="5">
        <v>7.96</v>
      </c>
      <c r="N618" s="10">
        <v>7.96</v>
      </c>
      <c r="Q618" s="5">
        <f t="shared" si="35"/>
        <v>15</v>
      </c>
    </row>
    <row r="619" spans="1:19" x14ac:dyDescent="0.25">
      <c r="A619" s="11" t="s">
        <v>426</v>
      </c>
      <c r="B619" s="5" t="s">
        <v>429</v>
      </c>
      <c r="C619" s="5" t="s">
        <v>430</v>
      </c>
      <c r="D619" s="5">
        <v>15.13</v>
      </c>
      <c r="F619" s="5">
        <v>0.6</v>
      </c>
      <c r="H619" s="12">
        <v>2.8</v>
      </c>
      <c r="I619">
        <v>5.75</v>
      </c>
      <c r="J619" s="5">
        <v>5.75</v>
      </c>
      <c r="L619" s="5">
        <v>8.83</v>
      </c>
      <c r="N619" s="10">
        <v>8.83</v>
      </c>
      <c r="Q619" s="5">
        <f t="shared" si="35"/>
        <v>10.26</v>
      </c>
    </row>
    <row r="620" spans="1:19" x14ac:dyDescent="0.25">
      <c r="A620" s="11" t="s">
        <v>426</v>
      </c>
      <c r="B620" s="5" t="s">
        <v>429</v>
      </c>
      <c r="C620" s="5" t="s">
        <v>430</v>
      </c>
      <c r="D620" s="5">
        <v>21.37</v>
      </c>
      <c r="F620" s="5">
        <v>0.6</v>
      </c>
      <c r="H620" s="12">
        <v>1.3</v>
      </c>
      <c r="I620">
        <v>17.3</v>
      </c>
      <c r="J620" s="5">
        <v>17.3</v>
      </c>
      <c r="L620" s="5">
        <v>12.67</v>
      </c>
      <c r="N620" s="10">
        <v>12.67</v>
      </c>
      <c r="Q620" s="5">
        <f t="shared" si="35"/>
        <v>22.32</v>
      </c>
    </row>
    <row r="621" spans="1:19" x14ac:dyDescent="0.25">
      <c r="A621" s="11" t="s">
        <v>426</v>
      </c>
      <c r="B621" s="5" t="s">
        <v>429</v>
      </c>
      <c r="C621" s="5" t="s">
        <v>430</v>
      </c>
      <c r="D621" s="5">
        <v>23.98</v>
      </c>
      <c r="F621" s="5">
        <v>0.6</v>
      </c>
      <c r="H621" s="12">
        <v>2.2999999999999998</v>
      </c>
      <c r="I621">
        <v>11</v>
      </c>
      <c r="J621" s="5">
        <v>11</v>
      </c>
      <c r="L621" s="5">
        <v>14.39</v>
      </c>
      <c r="N621" s="10">
        <v>14.39</v>
      </c>
      <c r="Q621" s="5">
        <f t="shared" si="35"/>
        <v>15.96</v>
      </c>
    </row>
    <row r="622" spans="1:19" x14ac:dyDescent="0.25">
      <c r="A622" s="11" t="s">
        <v>426</v>
      </c>
      <c r="B622" s="5" t="s">
        <v>429</v>
      </c>
      <c r="C622" s="5" t="s">
        <v>430</v>
      </c>
      <c r="D622" s="5">
        <v>25.78</v>
      </c>
      <c r="F622" s="5">
        <v>0.6</v>
      </c>
      <c r="H622" s="12">
        <v>1.3</v>
      </c>
      <c r="I622">
        <v>20.95</v>
      </c>
      <c r="J622" s="5">
        <v>20.95</v>
      </c>
      <c r="L622" s="5">
        <v>15.47</v>
      </c>
      <c r="N622" s="10">
        <v>15.46</v>
      </c>
      <c r="Q622" s="5">
        <f t="shared" si="35"/>
        <v>26.7</v>
      </c>
    </row>
    <row r="623" spans="1:19" x14ac:dyDescent="0.25">
      <c r="A623" s="11" t="s">
        <v>426</v>
      </c>
      <c r="B623" s="5" t="s">
        <v>429</v>
      </c>
      <c r="C623" s="5" t="s">
        <v>430</v>
      </c>
      <c r="D623" s="5">
        <v>35.909999999999997</v>
      </c>
      <c r="F623" s="5">
        <v>0.6</v>
      </c>
      <c r="H623" s="12">
        <v>2.2999999999999998</v>
      </c>
      <c r="I623">
        <v>16.75</v>
      </c>
      <c r="J623" s="5">
        <v>16.75</v>
      </c>
      <c r="L623" s="5">
        <v>1.93</v>
      </c>
      <c r="N623" s="10">
        <v>21.54</v>
      </c>
      <c r="Q623" s="5">
        <f t="shared" si="35"/>
        <v>22.86</v>
      </c>
    </row>
    <row r="624" spans="1:19" ht="24" customHeight="1" x14ac:dyDescent="0.25">
      <c r="D624" s="6">
        <f>SUM(D613:D623)</f>
        <v>156.99</v>
      </c>
      <c r="F624" s="15"/>
      <c r="H624" s="15"/>
      <c r="J624" s="15"/>
      <c r="N624" s="14">
        <f>SUM(N613:N623)</f>
        <v>91.02000000000001</v>
      </c>
      <c r="Q624" s="6">
        <f>SUM(Q613:Q623)</f>
        <v>139.47999999999999</v>
      </c>
    </row>
    <row r="625" spans="1:17" x14ac:dyDescent="0.25">
      <c r="A625" s="11" t="s">
        <v>426</v>
      </c>
      <c r="B625" s="5" t="s">
        <v>429</v>
      </c>
      <c r="C625" s="5" t="s">
        <v>428</v>
      </c>
      <c r="D625" s="5">
        <v>0.02</v>
      </c>
      <c r="F625" s="5">
        <v>0.4</v>
      </c>
      <c r="H625" s="12">
        <v>5.5E-2</v>
      </c>
      <c r="I625">
        <v>0.27500000000000002</v>
      </c>
      <c r="J625" s="5">
        <v>0.27500000000000002</v>
      </c>
      <c r="L625" s="5">
        <v>0.01</v>
      </c>
      <c r="N625" s="5">
        <v>0.01</v>
      </c>
      <c r="Q625" s="5">
        <f>(H625+J625)*F625*2</f>
        <v>0.26400000000000001</v>
      </c>
    </row>
    <row r="626" spans="1:17" x14ac:dyDescent="0.25">
      <c r="A626" s="11" t="s">
        <v>426</v>
      </c>
      <c r="B626" s="5" t="s">
        <v>429</v>
      </c>
      <c r="C626" s="5" t="s">
        <v>428</v>
      </c>
      <c r="D626" s="5">
        <v>0.13</v>
      </c>
      <c r="F626" s="5">
        <v>0.6</v>
      </c>
      <c r="H626" s="12">
        <v>0.29099999999999998</v>
      </c>
      <c r="I626">
        <v>0.45</v>
      </c>
      <c r="J626" s="5">
        <v>0.45</v>
      </c>
      <c r="L626" s="5">
        <v>0.08</v>
      </c>
      <c r="N626" s="5">
        <v>0.08</v>
      </c>
      <c r="Q626" s="5">
        <f t="shared" ref="Q626:Q689" si="36">(H626+J626)*F626*2</f>
        <v>0.88919999999999999</v>
      </c>
    </row>
    <row r="627" spans="1:17" x14ac:dyDescent="0.25">
      <c r="A627" s="11" t="s">
        <v>426</v>
      </c>
      <c r="B627" s="5" t="s">
        <v>429</v>
      </c>
      <c r="C627" s="5" t="s">
        <v>428</v>
      </c>
      <c r="D627" s="5">
        <v>0.25</v>
      </c>
      <c r="F627" s="5">
        <v>0.6</v>
      </c>
      <c r="H627" s="12">
        <v>0.39500000000000002</v>
      </c>
      <c r="I627">
        <v>0.9</v>
      </c>
      <c r="J627" s="5">
        <v>0.9</v>
      </c>
      <c r="L627" s="5">
        <v>0.15</v>
      </c>
      <c r="N627" s="5">
        <v>0.15</v>
      </c>
      <c r="Q627" s="5">
        <f t="shared" si="36"/>
        <v>1.5539999999999998</v>
      </c>
    </row>
    <row r="628" spans="1:17" x14ac:dyDescent="0.25">
      <c r="A628" s="11" t="s">
        <v>426</v>
      </c>
      <c r="B628" s="5" t="s">
        <v>429</v>
      </c>
      <c r="C628" s="5" t="s">
        <v>428</v>
      </c>
      <c r="D628" s="5">
        <v>0.3</v>
      </c>
      <c r="F628" s="5">
        <v>0.6</v>
      </c>
      <c r="H628" s="12">
        <v>0.25</v>
      </c>
      <c r="I628">
        <v>1.2</v>
      </c>
      <c r="J628" s="5">
        <v>1.2</v>
      </c>
      <c r="L628" s="5">
        <v>0.18</v>
      </c>
      <c r="N628" s="5">
        <v>0.18</v>
      </c>
      <c r="Q628" s="5">
        <f t="shared" si="36"/>
        <v>1.74</v>
      </c>
    </row>
    <row r="629" spans="1:17" x14ac:dyDescent="0.25">
      <c r="A629" s="11" t="s">
        <v>426</v>
      </c>
      <c r="B629" s="5" t="s">
        <v>429</v>
      </c>
      <c r="C629" s="5" t="s">
        <v>428</v>
      </c>
      <c r="D629" s="5">
        <v>0.38</v>
      </c>
      <c r="F629" s="5">
        <v>0.6</v>
      </c>
      <c r="H629" s="12">
        <v>0.9</v>
      </c>
      <c r="I629">
        <v>1.1000000000000001</v>
      </c>
      <c r="J629" s="5">
        <v>1.1000000000000001</v>
      </c>
      <c r="L629" s="5">
        <v>0.19</v>
      </c>
      <c r="N629" s="5">
        <v>0.19</v>
      </c>
      <c r="Q629" s="5">
        <f t="shared" si="36"/>
        <v>2.4</v>
      </c>
    </row>
    <row r="630" spans="1:17" x14ac:dyDescent="0.25">
      <c r="A630" s="11" t="s">
        <v>426</v>
      </c>
      <c r="B630" s="5" t="s">
        <v>429</v>
      </c>
      <c r="C630" s="5" t="s">
        <v>428</v>
      </c>
      <c r="D630" s="5">
        <v>0.41</v>
      </c>
      <c r="F630" s="5">
        <v>0.6</v>
      </c>
      <c r="H630" s="12">
        <v>0.55000000000000004</v>
      </c>
      <c r="I630">
        <v>1</v>
      </c>
      <c r="J630" s="5">
        <v>1</v>
      </c>
      <c r="L630" s="5">
        <v>0.25</v>
      </c>
      <c r="N630" s="5">
        <v>0.25</v>
      </c>
      <c r="Q630" s="5">
        <f t="shared" si="36"/>
        <v>1.8599999999999999</v>
      </c>
    </row>
    <row r="631" spans="1:17" x14ac:dyDescent="0.25">
      <c r="A631" s="11" t="s">
        <v>426</v>
      </c>
      <c r="B631" s="5" t="s">
        <v>429</v>
      </c>
      <c r="C631" s="5" t="s">
        <v>428</v>
      </c>
      <c r="D631" s="5">
        <v>0.41</v>
      </c>
      <c r="F631" s="5">
        <v>0.6</v>
      </c>
      <c r="H631" s="12">
        <v>0.55000000000000004</v>
      </c>
      <c r="I631">
        <v>1</v>
      </c>
      <c r="J631" s="5">
        <v>1</v>
      </c>
      <c r="L631" s="5">
        <v>0.25</v>
      </c>
      <c r="N631" s="5">
        <v>0.25</v>
      </c>
      <c r="Q631" s="5">
        <f t="shared" si="36"/>
        <v>1.8599999999999999</v>
      </c>
    </row>
    <row r="632" spans="1:17" x14ac:dyDescent="0.25">
      <c r="A632" s="11" t="s">
        <v>426</v>
      </c>
      <c r="B632" s="5" t="s">
        <v>429</v>
      </c>
      <c r="C632" s="5" t="s">
        <v>428</v>
      </c>
      <c r="D632" s="5">
        <v>0.52</v>
      </c>
      <c r="F632" s="5">
        <v>0.6</v>
      </c>
      <c r="H632" s="12">
        <v>0.55000000000000004</v>
      </c>
      <c r="I632">
        <v>1.2</v>
      </c>
      <c r="J632" s="5">
        <v>1.2</v>
      </c>
      <c r="L632" s="5">
        <v>0.31</v>
      </c>
      <c r="N632" s="5">
        <v>0.31</v>
      </c>
      <c r="Q632" s="5">
        <f t="shared" si="36"/>
        <v>2.1</v>
      </c>
    </row>
    <row r="633" spans="1:17" x14ac:dyDescent="0.25">
      <c r="A633" s="11" t="s">
        <v>426</v>
      </c>
      <c r="B633" s="5" t="s">
        <v>429</v>
      </c>
      <c r="C633" s="5" t="s">
        <v>428</v>
      </c>
      <c r="D633" s="5">
        <v>0.53</v>
      </c>
      <c r="F633" s="5">
        <v>0.6</v>
      </c>
      <c r="H633" s="12">
        <v>0.9</v>
      </c>
      <c r="I633">
        <v>0.9</v>
      </c>
      <c r="J633" s="5">
        <v>0.9</v>
      </c>
      <c r="L633" s="5">
        <v>0.32</v>
      </c>
      <c r="N633" s="5">
        <v>0.32</v>
      </c>
      <c r="Q633" s="5">
        <f t="shared" si="36"/>
        <v>2.16</v>
      </c>
    </row>
    <row r="634" spans="1:17" x14ac:dyDescent="0.25">
      <c r="A634" s="11" t="s">
        <v>426</v>
      </c>
      <c r="B634" s="5" t="s">
        <v>429</v>
      </c>
      <c r="C634" s="5" t="s">
        <v>428</v>
      </c>
      <c r="D634" s="5">
        <v>0.53</v>
      </c>
      <c r="F634" s="5">
        <v>0.6</v>
      </c>
      <c r="H634" s="12">
        <v>0.9</v>
      </c>
      <c r="I634">
        <v>0.9</v>
      </c>
      <c r="J634" s="5">
        <v>0.9</v>
      </c>
      <c r="L634" s="5">
        <v>0.32</v>
      </c>
      <c r="N634" s="5">
        <v>0.32</v>
      </c>
      <c r="Q634" s="5">
        <f t="shared" si="36"/>
        <v>2.16</v>
      </c>
    </row>
    <row r="635" spans="1:17" x14ac:dyDescent="0.25">
      <c r="A635" s="11" t="s">
        <v>426</v>
      </c>
      <c r="B635" s="5" t="s">
        <v>429</v>
      </c>
      <c r="C635" s="5" t="s">
        <v>428</v>
      </c>
      <c r="D635" s="5">
        <v>0.71</v>
      </c>
      <c r="F635" s="5">
        <v>0.6</v>
      </c>
      <c r="H635" s="12">
        <v>0.9</v>
      </c>
      <c r="I635">
        <v>1.1000000000000001</v>
      </c>
      <c r="J635" s="5">
        <v>1.1000000000000001</v>
      </c>
      <c r="L635" s="5">
        <v>0.38</v>
      </c>
      <c r="N635" s="5">
        <v>0.37</v>
      </c>
      <c r="Q635" s="5">
        <f t="shared" si="36"/>
        <v>2.4</v>
      </c>
    </row>
    <row r="636" spans="1:17" x14ac:dyDescent="0.25">
      <c r="A636" s="11" t="s">
        <v>426</v>
      </c>
      <c r="B636" s="5" t="s">
        <v>429</v>
      </c>
      <c r="C636" s="5" t="s">
        <v>428</v>
      </c>
      <c r="D636" s="5">
        <v>1.0900000000000001</v>
      </c>
      <c r="F636" s="5">
        <v>0.6</v>
      </c>
      <c r="H636" s="12">
        <v>0.9</v>
      </c>
      <c r="I636">
        <v>1.67</v>
      </c>
      <c r="J636" s="5">
        <v>1.67</v>
      </c>
      <c r="L636" s="5">
        <v>0.66</v>
      </c>
      <c r="N636" s="5">
        <v>0.65</v>
      </c>
      <c r="Q636" s="5">
        <f t="shared" si="36"/>
        <v>3.0839999999999996</v>
      </c>
    </row>
    <row r="637" spans="1:17" x14ac:dyDescent="0.25">
      <c r="A637" s="11" t="s">
        <v>426</v>
      </c>
      <c r="B637" s="5" t="s">
        <v>429</v>
      </c>
      <c r="C637" s="5" t="s">
        <v>428</v>
      </c>
      <c r="D637" s="5">
        <v>1.23</v>
      </c>
      <c r="F637" s="5">
        <v>0.6</v>
      </c>
      <c r="H637" s="12">
        <v>0.9</v>
      </c>
      <c r="I637">
        <v>1.67</v>
      </c>
      <c r="J637" s="5">
        <v>1.67</v>
      </c>
      <c r="L637" s="5">
        <v>0.74</v>
      </c>
      <c r="N637" s="5">
        <v>0.73</v>
      </c>
      <c r="Q637" s="5">
        <f t="shared" si="36"/>
        <v>3.0839999999999996</v>
      </c>
    </row>
    <row r="638" spans="1:17" x14ac:dyDescent="0.25">
      <c r="A638" s="11" t="s">
        <v>426</v>
      </c>
      <c r="B638" s="5" t="s">
        <v>429</v>
      </c>
      <c r="C638" s="5" t="s">
        <v>428</v>
      </c>
      <c r="D638" s="5">
        <v>1.29</v>
      </c>
      <c r="F638" s="5">
        <v>1</v>
      </c>
      <c r="H638" s="12">
        <v>0.9</v>
      </c>
      <c r="I638">
        <v>2.35</v>
      </c>
      <c r="J638" s="5">
        <v>2.35</v>
      </c>
      <c r="L638" s="5">
        <v>1.29</v>
      </c>
      <c r="N638" s="5">
        <v>1.29</v>
      </c>
      <c r="Q638" s="5">
        <f t="shared" si="36"/>
        <v>6.5</v>
      </c>
    </row>
    <row r="639" spans="1:17" x14ac:dyDescent="0.25">
      <c r="A639" s="11" t="s">
        <v>426</v>
      </c>
      <c r="B639" s="5" t="s">
        <v>429</v>
      </c>
      <c r="C639" s="5" t="s">
        <v>428</v>
      </c>
      <c r="D639" s="5">
        <v>1.3</v>
      </c>
      <c r="F639" s="5">
        <v>1</v>
      </c>
      <c r="H639" s="12">
        <v>0.9</v>
      </c>
      <c r="I639">
        <v>1.6</v>
      </c>
      <c r="J639" s="5">
        <v>1.6</v>
      </c>
      <c r="L639" s="5">
        <v>1.3</v>
      </c>
      <c r="N639" s="5">
        <v>1.3</v>
      </c>
      <c r="Q639" s="5">
        <f t="shared" si="36"/>
        <v>5</v>
      </c>
    </row>
    <row r="640" spans="1:17" x14ac:dyDescent="0.25">
      <c r="A640" s="11" t="s">
        <v>426</v>
      </c>
      <c r="B640" s="5" t="s">
        <v>429</v>
      </c>
      <c r="C640" s="5" t="s">
        <v>428</v>
      </c>
      <c r="D640" s="5">
        <v>1.4</v>
      </c>
      <c r="F640" s="5">
        <v>1</v>
      </c>
      <c r="H640" s="12">
        <v>0.9</v>
      </c>
      <c r="I640">
        <v>1.55</v>
      </c>
      <c r="J640" s="5">
        <v>1.55</v>
      </c>
      <c r="L640" s="5">
        <v>1.4</v>
      </c>
      <c r="N640" s="5">
        <v>1.4</v>
      </c>
      <c r="Q640" s="5">
        <f t="shared" si="36"/>
        <v>4.9000000000000004</v>
      </c>
    </row>
    <row r="641" spans="1:17" x14ac:dyDescent="0.25">
      <c r="A641" s="11" t="s">
        <v>426</v>
      </c>
      <c r="B641" s="5" t="s">
        <v>429</v>
      </c>
      <c r="C641" s="5" t="s">
        <v>428</v>
      </c>
      <c r="D641" s="5">
        <v>1.47</v>
      </c>
      <c r="F641" s="5">
        <v>1</v>
      </c>
      <c r="H641" s="12">
        <v>0.9</v>
      </c>
      <c r="I641">
        <v>1.95</v>
      </c>
      <c r="J641" s="5">
        <v>1.95</v>
      </c>
      <c r="L641" s="5">
        <v>1.47</v>
      </c>
      <c r="N641" s="5">
        <v>1.47</v>
      </c>
      <c r="Q641" s="5">
        <f t="shared" si="36"/>
        <v>5.7</v>
      </c>
    </row>
    <row r="642" spans="1:17" x14ac:dyDescent="0.25">
      <c r="A642" s="11" t="s">
        <v>426</v>
      </c>
      <c r="B642" s="5" t="s">
        <v>429</v>
      </c>
      <c r="C642" s="5" t="s">
        <v>428</v>
      </c>
      <c r="D642" s="5">
        <v>1.52</v>
      </c>
      <c r="F642" s="5">
        <v>1</v>
      </c>
      <c r="H642" s="12">
        <v>0.9</v>
      </c>
      <c r="I642">
        <v>1.93</v>
      </c>
      <c r="J642" s="5">
        <v>1.93</v>
      </c>
      <c r="L642" s="5">
        <v>1.52</v>
      </c>
      <c r="N642" s="5">
        <v>1.52</v>
      </c>
      <c r="Q642" s="5">
        <f t="shared" si="36"/>
        <v>5.66</v>
      </c>
    </row>
    <row r="643" spans="1:17" x14ac:dyDescent="0.25">
      <c r="A643" s="11" t="s">
        <v>426</v>
      </c>
      <c r="B643" s="5" t="s">
        <v>429</v>
      </c>
      <c r="C643" s="5" t="s">
        <v>428</v>
      </c>
      <c r="D643" s="5">
        <v>1.61</v>
      </c>
      <c r="F643" s="5">
        <v>0.6</v>
      </c>
      <c r="H643" s="12">
        <v>0.9</v>
      </c>
      <c r="I643">
        <v>2.4</v>
      </c>
      <c r="J643" s="5">
        <v>2.4</v>
      </c>
      <c r="L643" s="5">
        <v>0.97</v>
      </c>
      <c r="N643" s="5">
        <v>0.97</v>
      </c>
      <c r="Q643" s="5">
        <f t="shared" si="36"/>
        <v>3.9599999999999995</v>
      </c>
    </row>
    <row r="644" spans="1:17" x14ac:dyDescent="0.25">
      <c r="A644" s="11" t="s">
        <v>426</v>
      </c>
      <c r="B644" s="5" t="s">
        <v>429</v>
      </c>
      <c r="C644" s="5" t="s">
        <v>428</v>
      </c>
      <c r="D644" s="5">
        <v>1.64</v>
      </c>
      <c r="F644" s="5">
        <v>0.6</v>
      </c>
      <c r="H644" s="12">
        <v>0.9</v>
      </c>
      <c r="I644">
        <v>1.82</v>
      </c>
      <c r="J644" s="5">
        <v>1.82</v>
      </c>
      <c r="L644" s="5">
        <v>0.98</v>
      </c>
      <c r="N644" s="5">
        <v>0.98</v>
      </c>
      <c r="Q644" s="5">
        <f t="shared" si="36"/>
        <v>3.2640000000000002</v>
      </c>
    </row>
    <row r="645" spans="1:17" x14ac:dyDescent="0.25">
      <c r="A645" s="11" t="s">
        <v>426</v>
      </c>
      <c r="B645" s="5" t="s">
        <v>429</v>
      </c>
      <c r="C645" s="5" t="s">
        <v>428</v>
      </c>
      <c r="D645" s="5">
        <v>1.66</v>
      </c>
      <c r="F645" s="5">
        <v>1</v>
      </c>
      <c r="H645" s="12">
        <v>0.9</v>
      </c>
      <c r="I645">
        <v>1.89</v>
      </c>
      <c r="J645" s="5">
        <v>1.89</v>
      </c>
      <c r="L645" s="5">
        <v>1.66</v>
      </c>
      <c r="N645" s="5">
        <v>1.66</v>
      </c>
      <c r="Q645" s="5">
        <f t="shared" si="36"/>
        <v>5.58</v>
      </c>
    </row>
    <row r="646" spans="1:17" x14ac:dyDescent="0.25">
      <c r="A646" s="11" t="s">
        <v>426</v>
      </c>
      <c r="B646" s="5" t="s">
        <v>429</v>
      </c>
      <c r="C646" s="5" t="s">
        <v>428</v>
      </c>
      <c r="D646" s="5">
        <v>1.79</v>
      </c>
      <c r="F646" s="5">
        <v>1.2</v>
      </c>
      <c r="H646" s="12">
        <v>1.2</v>
      </c>
      <c r="I646">
        <v>2.02</v>
      </c>
      <c r="J646" s="5">
        <v>2.02</v>
      </c>
      <c r="L646" s="5">
        <v>2.15</v>
      </c>
      <c r="N646" s="5">
        <v>2.15</v>
      </c>
      <c r="Q646" s="5">
        <f t="shared" si="36"/>
        <v>7.7279999999999989</v>
      </c>
    </row>
    <row r="647" spans="1:17" x14ac:dyDescent="0.25">
      <c r="A647" s="11" t="s">
        <v>426</v>
      </c>
      <c r="B647" s="5" t="s">
        <v>429</v>
      </c>
      <c r="C647" s="5" t="s">
        <v>428</v>
      </c>
      <c r="D647" s="5">
        <v>1.82</v>
      </c>
      <c r="F647" s="5">
        <v>1</v>
      </c>
      <c r="H647" s="12">
        <v>0.9</v>
      </c>
      <c r="I647">
        <v>2.5</v>
      </c>
      <c r="J647" s="5">
        <v>2.5</v>
      </c>
      <c r="L647" s="5">
        <v>1.82</v>
      </c>
      <c r="N647" s="5">
        <v>1.82</v>
      </c>
      <c r="Q647" s="5">
        <f t="shared" si="36"/>
        <v>6.8</v>
      </c>
    </row>
    <row r="648" spans="1:17" x14ac:dyDescent="0.25">
      <c r="A648" s="11" t="s">
        <v>426</v>
      </c>
      <c r="B648" s="5" t="s">
        <v>429</v>
      </c>
      <c r="C648" s="5" t="s">
        <v>428</v>
      </c>
      <c r="D648" s="5">
        <v>1.84</v>
      </c>
      <c r="F648" s="5">
        <v>1</v>
      </c>
      <c r="H648" s="12">
        <v>0.9</v>
      </c>
      <c r="I648">
        <v>3.35</v>
      </c>
      <c r="J648" s="5">
        <v>3.35</v>
      </c>
      <c r="L648" s="5">
        <v>1.84</v>
      </c>
      <c r="N648" s="5">
        <v>1.84</v>
      </c>
      <c r="Q648" s="5">
        <f t="shared" si="36"/>
        <v>8.5</v>
      </c>
    </row>
    <row r="649" spans="1:17" x14ac:dyDescent="0.25">
      <c r="A649" s="11" t="s">
        <v>426</v>
      </c>
      <c r="B649" s="5" t="s">
        <v>429</v>
      </c>
      <c r="C649" s="5" t="s">
        <v>428</v>
      </c>
      <c r="D649" s="5">
        <v>1.87</v>
      </c>
      <c r="F649" s="5">
        <v>1</v>
      </c>
      <c r="H649" s="12">
        <v>0.9</v>
      </c>
      <c r="I649">
        <v>2.95</v>
      </c>
      <c r="J649" s="5">
        <v>2.95</v>
      </c>
      <c r="L649" s="5">
        <v>1.87</v>
      </c>
      <c r="N649" s="5">
        <v>1.87</v>
      </c>
      <c r="Q649" s="5">
        <f t="shared" si="36"/>
        <v>7.7</v>
      </c>
    </row>
    <row r="650" spans="1:17" x14ac:dyDescent="0.25">
      <c r="A650" s="11" t="s">
        <v>426</v>
      </c>
      <c r="B650" s="5" t="s">
        <v>429</v>
      </c>
      <c r="C650" s="5" t="s">
        <v>428</v>
      </c>
      <c r="D650" s="5">
        <v>1.93</v>
      </c>
      <c r="F650" s="5">
        <v>0.6</v>
      </c>
      <c r="H650" s="12">
        <v>0.9</v>
      </c>
      <c r="I650">
        <v>2.2999999999999998</v>
      </c>
      <c r="J650" s="5">
        <v>2.2999999999999998</v>
      </c>
      <c r="L650" s="5">
        <v>1.1599999999999999</v>
      </c>
      <c r="N650" s="5">
        <v>1.1599999999999999</v>
      </c>
      <c r="Q650" s="5">
        <f t="shared" si="36"/>
        <v>3.8399999999999994</v>
      </c>
    </row>
    <row r="651" spans="1:17" x14ac:dyDescent="0.25">
      <c r="A651" s="11" t="s">
        <v>426</v>
      </c>
      <c r="B651" s="5" t="s">
        <v>429</v>
      </c>
      <c r="C651" s="5" t="s">
        <v>428</v>
      </c>
      <c r="D651" s="5">
        <v>1.93</v>
      </c>
      <c r="F651" s="5">
        <v>0.6</v>
      </c>
      <c r="H651" s="12">
        <v>0.9</v>
      </c>
      <c r="I651">
        <v>3.4</v>
      </c>
      <c r="J651" s="5">
        <v>3.4</v>
      </c>
      <c r="L651" s="5">
        <v>1.1599999999999999</v>
      </c>
      <c r="N651" s="5">
        <v>1.1599999999999999</v>
      </c>
      <c r="Q651" s="5">
        <f t="shared" si="36"/>
        <v>5.1599999999999993</v>
      </c>
    </row>
    <row r="652" spans="1:17" x14ac:dyDescent="0.25">
      <c r="A652" s="11" t="s">
        <v>426</v>
      </c>
      <c r="B652" s="5" t="s">
        <v>429</v>
      </c>
      <c r="C652" s="5" t="s">
        <v>428</v>
      </c>
      <c r="D652" s="5">
        <v>1.97</v>
      </c>
      <c r="F652" s="5">
        <v>1</v>
      </c>
      <c r="H652" s="12">
        <v>0.9</v>
      </c>
      <c r="I652">
        <v>2.2599999999999998</v>
      </c>
      <c r="J652" s="5">
        <v>2.2599999999999998</v>
      </c>
      <c r="L652" s="5">
        <v>1.97</v>
      </c>
      <c r="N652" s="5">
        <v>1.97</v>
      </c>
      <c r="Q652" s="5">
        <f t="shared" si="36"/>
        <v>6.3199999999999994</v>
      </c>
    </row>
    <row r="653" spans="1:17" x14ac:dyDescent="0.25">
      <c r="A653" s="11" t="s">
        <v>426</v>
      </c>
      <c r="B653" s="5" t="s">
        <v>429</v>
      </c>
      <c r="C653" s="5" t="s">
        <v>428</v>
      </c>
      <c r="D653" s="5">
        <v>2</v>
      </c>
      <c r="F653" s="5">
        <v>1</v>
      </c>
      <c r="H653" s="12">
        <v>0.9</v>
      </c>
      <c r="I653">
        <v>2.7</v>
      </c>
      <c r="J653" s="5">
        <v>2.7</v>
      </c>
      <c r="L653" s="5">
        <v>2</v>
      </c>
      <c r="N653" s="5">
        <v>2</v>
      </c>
      <c r="Q653" s="5">
        <f t="shared" si="36"/>
        <v>7.2</v>
      </c>
    </row>
    <row r="654" spans="1:17" x14ac:dyDescent="0.25">
      <c r="A654" s="11" t="s">
        <v>426</v>
      </c>
      <c r="B654" s="5" t="s">
        <v>429</v>
      </c>
      <c r="C654" s="5" t="s">
        <v>428</v>
      </c>
      <c r="D654" s="5">
        <v>2</v>
      </c>
      <c r="F654" s="5">
        <v>1</v>
      </c>
      <c r="H654" s="12">
        <v>0.9</v>
      </c>
      <c r="I654">
        <v>2.7</v>
      </c>
      <c r="J654" s="5">
        <v>2.7</v>
      </c>
      <c r="L654" s="5">
        <v>2</v>
      </c>
      <c r="N654" s="5">
        <v>2</v>
      </c>
      <c r="Q654" s="5">
        <f t="shared" si="36"/>
        <v>7.2</v>
      </c>
    </row>
    <row r="655" spans="1:17" x14ac:dyDescent="0.25">
      <c r="A655" s="11" t="s">
        <v>426</v>
      </c>
      <c r="B655" s="5" t="s">
        <v>429</v>
      </c>
      <c r="C655" s="5" t="s">
        <v>428</v>
      </c>
      <c r="D655" s="5">
        <v>2.06</v>
      </c>
      <c r="F655" s="5">
        <v>0.6</v>
      </c>
      <c r="H655" s="12">
        <v>0.9</v>
      </c>
      <c r="I655">
        <v>2.85</v>
      </c>
      <c r="J655" s="5">
        <v>2.85</v>
      </c>
      <c r="L655" s="5">
        <v>1.23</v>
      </c>
      <c r="N655" s="5">
        <v>1.23</v>
      </c>
      <c r="Q655" s="5">
        <f t="shared" si="36"/>
        <v>4.5</v>
      </c>
    </row>
    <row r="656" spans="1:17" x14ac:dyDescent="0.25">
      <c r="A656" s="11" t="s">
        <v>426</v>
      </c>
      <c r="B656" s="5" t="s">
        <v>429</v>
      </c>
      <c r="C656" s="5" t="s">
        <v>428</v>
      </c>
      <c r="D656" s="5">
        <v>2.09</v>
      </c>
      <c r="F656" s="5">
        <v>1</v>
      </c>
      <c r="H656" s="12">
        <v>0.9</v>
      </c>
      <c r="I656">
        <v>2.95</v>
      </c>
      <c r="J656" s="5">
        <v>2.95</v>
      </c>
      <c r="L656" s="5">
        <v>2.09</v>
      </c>
      <c r="N656" s="5">
        <v>2.09</v>
      </c>
      <c r="Q656" s="5">
        <f t="shared" si="36"/>
        <v>7.7</v>
      </c>
    </row>
    <row r="657" spans="1:17" x14ac:dyDescent="0.25">
      <c r="A657" s="11" t="s">
        <v>426</v>
      </c>
      <c r="B657" s="5" t="s">
        <v>429</v>
      </c>
      <c r="C657" s="5" t="s">
        <v>428</v>
      </c>
      <c r="D657" s="5">
        <v>2.15</v>
      </c>
      <c r="F657" s="5">
        <v>1</v>
      </c>
      <c r="H657" s="12">
        <v>0.9</v>
      </c>
      <c r="I657">
        <v>3.35</v>
      </c>
      <c r="J657" s="5">
        <v>3.35</v>
      </c>
      <c r="L657" s="5">
        <v>2.15</v>
      </c>
      <c r="N657" s="5">
        <v>2.15</v>
      </c>
      <c r="Q657" s="5">
        <f t="shared" si="36"/>
        <v>8.5</v>
      </c>
    </row>
    <row r="658" spans="1:17" x14ac:dyDescent="0.25">
      <c r="A658" s="11" t="s">
        <v>426</v>
      </c>
      <c r="B658" s="5" t="s">
        <v>429</v>
      </c>
      <c r="C658" s="5" t="s">
        <v>428</v>
      </c>
      <c r="D658" s="5">
        <v>2.2799999999999998</v>
      </c>
      <c r="F658" s="5">
        <v>1</v>
      </c>
      <c r="H658" s="12">
        <v>0.9</v>
      </c>
      <c r="I658">
        <v>2.85</v>
      </c>
      <c r="J658" s="5">
        <v>2.85</v>
      </c>
      <c r="L658" s="5">
        <v>2.2799999999999998</v>
      </c>
      <c r="N658" s="5">
        <v>2.2799999999999998</v>
      </c>
      <c r="Q658" s="5">
        <f t="shared" si="36"/>
        <v>7.5</v>
      </c>
    </row>
    <row r="659" spans="1:17" x14ac:dyDescent="0.25">
      <c r="A659" s="11" t="s">
        <v>426</v>
      </c>
      <c r="B659" s="5" t="s">
        <v>429</v>
      </c>
      <c r="C659" s="5" t="s">
        <v>428</v>
      </c>
      <c r="D659" s="5">
        <v>2.34</v>
      </c>
      <c r="F659" s="5">
        <v>0.6</v>
      </c>
      <c r="H659" s="12">
        <v>0.9</v>
      </c>
      <c r="I659">
        <v>2.6</v>
      </c>
      <c r="J659" s="5">
        <v>2.6</v>
      </c>
      <c r="L659" s="5">
        <v>1.4</v>
      </c>
      <c r="N659" s="5">
        <v>1.4</v>
      </c>
      <c r="Q659" s="5">
        <f t="shared" si="36"/>
        <v>4.2</v>
      </c>
    </row>
    <row r="660" spans="1:17" x14ac:dyDescent="0.25">
      <c r="A660" s="11" t="s">
        <v>426</v>
      </c>
      <c r="B660" s="5" t="s">
        <v>429</v>
      </c>
      <c r="C660" s="5" t="s">
        <v>428</v>
      </c>
      <c r="D660" s="5">
        <v>2.54</v>
      </c>
      <c r="F660" s="5">
        <v>0.6</v>
      </c>
      <c r="H660" s="12">
        <v>0.9</v>
      </c>
      <c r="I660">
        <v>3.12</v>
      </c>
      <c r="J660" s="5">
        <v>3.12</v>
      </c>
      <c r="L660" s="5">
        <v>1.46</v>
      </c>
      <c r="N660" s="5">
        <v>1.46</v>
      </c>
      <c r="Q660" s="5">
        <f t="shared" si="36"/>
        <v>4.8240000000000007</v>
      </c>
    </row>
    <row r="661" spans="1:17" x14ac:dyDescent="0.25">
      <c r="A661" s="11" t="s">
        <v>426</v>
      </c>
      <c r="B661" s="5" t="s">
        <v>429</v>
      </c>
      <c r="C661" s="5" t="s">
        <v>428</v>
      </c>
      <c r="D661" s="5">
        <v>2.6</v>
      </c>
      <c r="F661" s="5">
        <v>0.6</v>
      </c>
      <c r="H661" s="12">
        <v>0.9</v>
      </c>
      <c r="I661">
        <v>3.12</v>
      </c>
      <c r="J661" s="5">
        <v>3.12</v>
      </c>
      <c r="L661" s="5">
        <v>1.5</v>
      </c>
      <c r="N661" s="5">
        <v>1.5</v>
      </c>
      <c r="Q661" s="5">
        <f t="shared" si="36"/>
        <v>4.8240000000000007</v>
      </c>
    </row>
    <row r="662" spans="1:17" x14ac:dyDescent="0.25">
      <c r="A662" s="11" t="s">
        <v>426</v>
      </c>
      <c r="B662" s="5" t="s">
        <v>429</v>
      </c>
      <c r="C662" s="5" t="s">
        <v>428</v>
      </c>
      <c r="D662" s="5">
        <v>3.04</v>
      </c>
      <c r="F662" s="5">
        <v>0.6</v>
      </c>
      <c r="H662" s="12">
        <v>0.9</v>
      </c>
      <c r="I662">
        <v>3.53</v>
      </c>
      <c r="J662" s="5">
        <v>3.53</v>
      </c>
      <c r="L662" s="5">
        <v>1.72</v>
      </c>
      <c r="N662" s="5">
        <v>1.72</v>
      </c>
      <c r="Q662" s="5">
        <f t="shared" si="36"/>
        <v>5.3159999999999998</v>
      </c>
    </row>
    <row r="663" spans="1:17" x14ac:dyDescent="0.25">
      <c r="A663" s="11" t="s">
        <v>426</v>
      </c>
      <c r="B663" s="5" t="s">
        <v>429</v>
      </c>
      <c r="C663" s="5" t="s">
        <v>428</v>
      </c>
      <c r="D663" s="5">
        <v>3.24</v>
      </c>
      <c r="F663" s="5">
        <v>0.6</v>
      </c>
      <c r="H663" s="12">
        <v>0.9</v>
      </c>
      <c r="I663">
        <v>3.6</v>
      </c>
      <c r="J663" s="5">
        <v>3.6</v>
      </c>
      <c r="L663" s="5">
        <v>1.94</v>
      </c>
      <c r="N663" s="5">
        <v>1.94</v>
      </c>
      <c r="Q663" s="5">
        <f t="shared" si="36"/>
        <v>5.3999999999999995</v>
      </c>
    </row>
    <row r="664" spans="1:17" x14ac:dyDescent="0.25">
      <c r="A664" s="11" t="s">
        <v>426</v>
      </c>
      <c r="B664" s="5" t="s">
        <v>429</v>
      </c>
      <c r="C664" s="5" t="s">
        <v>428</v>
      </c>
      <c r="D664" s="5">
        <v>3.37</v>
      </c>
      <c r="F664" s="5">
        <v>1</v>
      </c>
      <c r="H664" s="12">
        <v>0.9</v>
      </c>
      <c r="I664">
        <v>4.0599999999999996</v>
      </c>
      <c r="J664" s="5">
        <v>4.0599999999999996</v>
      </c>
      <c r="L664" s="5">
        <v>3.37</v>
      </c>
      <c r="N664" s="5">
        <v>3.37</v>
      </c>
      <c r="Q664" s="5">
        <f t="shared" si="36"/>
        <v>9.92</v>
      </c>
    </row>
    <row r="665" spans="1:17" x14ac:dyDescent="0.25">
      <c r="A665" s="11" t="s">
        <v>426</v>
      </c>
      <c r="B665" s="5" t="s">
        <v>429</v>
      </c>
      <c r="C665" s="5" t="s">
        <v>428</v>
      </c>
      <c r="D665" s="5">
        <v>3.45</v>
      </c>
      <c r="F665" s="5">
        <v>0.6</v>
      </c>
      <c r="H665" s="12">
        <v>1.5</v>
      </c>
      <c r="I665">
        <v>3.03</v>
      </c>
      <c r="J665" s="5">
        <v>3.03</v>
      </c>
      <c r="L665" s="5">
        <v>2.0699999999999998</v>
      </c>
      <c r="N665" s="5">
        <v>2.0699999999999998</v>
      </c>
      <c r="Q665" s="5">
        <f t="shared" si="36"/>
        <v>5.4359999999999991</v>
      </c>
    </row>
    <row r="666" spans="1:17" x14ac:dyDescent="0.25">
      <c r="A666" s="11" t="s">
        <v>426</v>
      </c>
      <c r="B666" s="5" t="s">
        <v>429</v>
      </c>
      <c r="C666" s="5" t="s">
        <v>428</v>
      </c>
      <c r="D666" s="5">
        <v>3.49</v>
      </c>
      <c r="F666" s="5">
        <v>0.6</v>
      </c>
      <c r="H666" s="12">
        <v>0.9</v>
      </c>
      <c r="I666">
        <v>4.58</v>
      </c>
      <c r="J666" s="5">
        <v>4.58</v>
      </c>
      <c r="L666" s="5">
        <v>1.91</v>
      </c>
      <c r="N666" s="5">
        <v>1.91</v>
      </c>
      <c r="Q666" s="5">
        <f t="shared" si="36"/>
        <v>6.5760000000000005</v>
      </c>
    </row>
    <row r="667" spans="1:17" x14ac:dyDescent="0.25">
      <c r="A667" s="11" t="s">
        <v>426</v>
      </c>
      <c r="B667" s="5" t="s">
        <v>429</v>
      </c>
      <c r="C667" s="5" t="s">
        <v>428</v>
      </c>
      <c r="D667" s="5">
        <v>3.55</v>
      </c>
      <c r="F667" s="5">
        <v>0.6</v>
      </c>
      <c r="H667" s="12">
        <v>0.9</v>
      </c>
      <c r="I667">
        <v>3.95</v>
      </c>
      <c r="J667" s="5">
        <v>3.95</v>
      </c>
      <c r="L667" s="5">
        <v>2.13</v>
      </c>
      <c r="N667" s="5">
        <v>2.13</v>
      </c>
      <c r="Q667" s="5">
        <f t="shared" si="36"/>
        <v>5.82</v>
      </c>
    </row>
    <row r="668" spans="1:17" x14ac:dyDescent="0.25">
      <c r="A668" s="11" t="s">
        <v>426</v>
      </c>
      <c r="B668" s="5" t="s">
        <v>429</v>
      </c>
      <c r="C668" s="5" t="s">
        <v>428</v>
      </c>
      <c r="D668" s="5">
        <v>3.55</v>
      </c>
      <c r="F668" s="5">
        <v>1</v>
      </c>
      <c r="H668" s="12">
        <v>0.9</v>
      </c>
      <c r="I668">
        <v>4.26</v>
      </c>
      <c r="J668" s="5">
        <v>4.26</v>
      </c>
      <c r="L668" s="5">
        <v>3.55</v>
      </c>
      <c r="N668" s="5">
        <v>3.55</v>
      </c>
      <c r="Q668" s="5">
        <f t="shared" si="36"/>
        <v>10.32</v>
      </c>
    </row>
    <row r="669" spans="1:17" x14ac:dyDescent="0.25">
      <c r="A669" s="11" t="s">
        <v>426</v>
      </c>
      <c r="B669" s="5" t="s">
        <v>429</v>
      </c>
      <c r="C669" s="5" t="s">
        <v>428</v>
      </c>
      <c r="D669" s="5">
        <v>4.26</v>
      </c>
      <c r="F669" s="5">
        <v>1</v>
      </c>
      <c r="H669" s="12">
        <v>0.9</v>
      </c>
      <c r="I669">
        <v>5.21</v>
      </c>
      <c r="J669" s="5">
        <v>5.21</v>
      </c>
      <c r="L669" s="5">
        <v>4.26</v>
      </c>
      <c r="N669" s="5">
        <v>4.26</v>
      </c>
      <c r="Q669" s="5">
        <f t="shared" si="36"/>
        <v>12.22</v>
      </c>
    </row>
    <row r="670" spans="1:17" x14ac:dyDescent="0.25">
      <c r="A670" s="11" t="s">
        <v>426</v>
      </c>
      <c r="B670" s="5" t="s">
        <v>429</v>
      </c>
      <c r="C670" s="5" t="s">
        <v>428</v>
      </c>
      <c r="D670" s="5">
        <v>4.34</v>
      </c>
      <c r="F670" s="5">
        <v>0.6</v>
      </c>
      <c r="H670" s="12">
        <v>0.9</v>
      </c>
      <c r="I670">
        <v>5.05</v>
      </c>
      <c r="J670" s="5">
        <v>5.05</v>
      </c>
      <c r="L670" s="5">
        <v>2.5099999999999998</v>
      </c>
      <c r="M670" s="5">
        <v>0.05</v>
      </c>
      <c r="N670" s="5">
        <v>2.5099999999999998</v>
      </c>
      <c r="Q670" s="5">
        <f t="shared" si="36"/>
        <v>7.14</v>
      </c>
    </row>
    <row r="671" spans="1:17" x14ac:dyDescent="0.25">
      <c r="A671" s="11" t="s">
        <v>426</v>
      </c>
      <c r="B671" s="5" t="s">
        <v>429</v>
      </c>
      <c r="C671" s="5" t="s">
        <v>428</v>
      </c>
      <c r="D671" s="5">
        <v>4.59</v>
      </c>
      <c r="F671" s="5">
        <v>0.6</v>
      </c>
      <c r="H671" s="12">
        <v>0.9</v>
      </c>
      <c r="I671">
        <v>5.41</v>
      </c>
      <c r="J671" s="5">
        <v>5.41</v>
      </c>
      <c r="L671" s="5">
        <v>2.75</v>
      </c>
      <c r="N671" s="5">
        <v>2.75</v>
      </c>
      <c r="Q671" s="5">
        <f t="shared" si="36"/>
        <v>7.5720000000000001</v>
      </c>
    </row>
    <row r="672" spans="1:17" x14ac:dyDescent="0.25">
      <c r="A672" s="11" t="s">
        <v>426</v>
      </c>
      <c r="B672" s="5" t="s">
        <v>429</v>
      </c>
      <c r="C672" s="5" t="s">
        <v>428</v>
      </c>
      <c r="D672" s="5">
        <v>4.62</v>
      </c>
      <c r="F672" s="5">
        <v>1</v>
      </c>
      <c r="H672" s="12">
        <v>0.9</v>
      </c>
      <c r="I672">
        <v>6.7</v>
      </c>
      <c r="J672" s="5">
        <v>6.7</v>
      </c>
      <c r="L672" s="5">
        <v>4.62</v>
      </c>
      <c r="N672" s="5">
        <v>4.62</v>
      </c>
      <c r="Q672" s="5">
        <f t="shared" si="36"/>
        <v>15.200000000000001</v>
      </c>
    </row>
    <row r="673" spans="1:17" x14ac:dyDescent="0.25">
      <c r="A673" s="11" t="s">
        <v>426</v>
      </c>
      <c r="B673" s="5" t="s">
        <v>429</v>
      </c>
      <c r="C673" s="5" t="s">
        <v>428</v>
      </c>
      <c r="D673" s="5">
        <v>4.67</v>
      </c>
      <c r="F673" s="5">
        <v>0.6</v>
      </c>
      <c r="H673" s="12">
        <v>0.9</v>
      </c>
      <c r="I673">
        <v>5.5</v>
      </c>
      <c r="J673" s="5">
        <v>5.5</v>
      </c>
      <c r="L673" s="5">
        <v>2.8</v>
      </c>
      <c r="N673" s="5">
        <v>2.8</v>
      </c>
      <c r="Q673" s="5">
        <f t="shared" si="36"/>
        <v>7.68</v>
      </c>
    </row>
    <row r="674" spans="1:17" x14ac:dyDescent="0.25">
      <c r="A674" s="11" t="s">
        <v>426</v>
      </c>
      <c r="B674" s="5" t="s">
        <v>429</v>
      </c>
      <c r="C674" s="5" t="s">
        <v>428</v>
      </c>
      <c r="D674" s="5">
        <v>4.71</v>
      </c>
      <c r="F674" s="5">
        <v>0.6</v>
      </c>
      <c r="H674" s="12">
        <v>0.9</v>
      </c>
      <c r="I674">
        <v>5.34</v>
      </c>
      <c r="J674" s="5">
        <v>5.34</v>
      </c>
      <c r="L674" s="5">
        <v>2.83</v>
      </c>
      <c r="N674" s="5">
        <v>2.83</v>
      </c>
      <c r="Q674" s="5">
        <f t="shared" si="36"/>
        <v>7.4879999999999995</v>
      </c>
    </row>
    <row r="675" spans="1:17" x14ac:dyDescent="0.25">
      <c r="A675" s="11" t="s">
        <v>426</v>
      </c>
      <c r="B675" s="5" t="s">
        <v>429</v>
      </c>
      <c r="C675" s="5" t="s">
        <v>428</v>
      </c>
      <c r="D675" s="5">
        <v>4.9000000000000004</v>
      </c>
      <c r="F675" s="5">
        <v>1</v>
      </c>
      <c r="H675" s="12">
        <v>0.9</v>
      </c>
      <c r="I675">
        <v>6.7</v>
      </c>
      <c r="J675" s="5">
        <v>6.7</v>
      </c>
      <c r="L675" s="5">
        <v>4.9000000000000004</v>
      </c>
      <c r="N675" s="5">
        <v>4.9000000000000004</v>
      </c>
      <c r="Q675" s="5">
        <f t="shared" si="36"/>
        <v>15.200000000000001</v>
      </c>
    </row>
    <row r="676" spans="1:17" x14ac:dyDescent="0.25">
      <c r="A676" s="11" t="s">
        <v>426</v>
      </c>
      <c r="B676" s="5" t="s">
        <v>429</v>
      </c>
      <c r="C676" s="5" t="s">
        <v>428</v>
      </c>
      <c r="D676" s="5">
        <v>4.93</v>
      </c>
      <c r="F676" s="5">
        <v>1</v>
      </c>
      <c r="H676" s="12">
        <v>0.9</v>
      </c>
      <c r="I676">
        <v>6.73</v>
      </c>
      <c r="J676" s="5">
        <v>6.73</v>
      </c>
      <c r="L676" s="5">
        <v>4.93</v>
      </c>
      <c r="N676" s="5">
        <v>4.92</v>
      </c>
      <c r="Q676" s="5">
        <f t="shared" si="36"/>
        <v>15.260000000000002</v>
      </c>
    </row>
    <row r="677" spans="1:17" x14ac:dyDescent="0.25">
      <c r="A677" s="11" t="s">
        <v>426</v>
      </c>
      <c r="B677" s="5" t="s">
        <v>429</v>
      </c>
      <c r="C677" s="5" t="s">
        <v>428</v>
      </c>
      <c r="D677" s="5">
        <v>5.07</v>
      </c>
      <c r="F677" s="5">
        <v>1</v>
      </c>
      <c r="H677" s="12">
        <v>0.9</v>
      </c>
      <c r="I677">
        <v>6.58</v>
      </c>
      <c r="J677" s="5">
        <v>6.58</v>
      </c>
      <c r="L677" s="5">
        <v>5.07</v>
      </c>
      <c r="N677" s="5">
        <v>5.07</v>
      </c>
      <c r="Q677" s="5">
        <f t="shared" si="36"/>
        <v>14.96</v>
      </c>
    </row>
    <row r="678" spans="1:17" x14ac:dyDescent="0.25">
      <c r="A678" s="11" t="s">
        <v>426</v>
      </c>
      <c r="B678" s="5" t="s">
        <v>429</v>
      </c>
      <c r="C678" s="5" t="s">
        <v>428</v>
      </c>
      <c r="D678" s="5">
        <v>5.3</v>
      </c>
      <c r="F678" s="5">
        <v>0.6</v>
      </c>
      <c r="H678" s="12">
        <v>0.9</v>
      </c>
      <c r="I678">
        <v>6.23</v>
      </c>
      <c r="J678" s="5">
        <v>6.23</v>
      </c>
      <c r="L678" s="5">
        <v>3.13</v>
      </c>
      <c r="N678" s="5">
        <v>3.13</v>
      </c>
      <c r="Q678" s="5">
        <f t="shared" si="36"/>
        <v>8.5560000000000009</v>
      </c>
    </row>
    <row r="679" spans="1:17" x14ac:dyDescent="0.25">
      <c r="A679" s="11" t="s">
        <v>426</v>
      </c>
      <c r="B679" s="5" t="s">
        <v>429</v>
      </c>
      <c r="C679" s="5" t="s">
        <v>428</v>
      </c>
      <c r="D679" s="5">
        <v>5.42</v>
      </c>
      <c r="F679" s="5">
        <v>1</v>
      </c>
      <c r="H679" s="12">
        <v>0.9</v>
      </c>
      <c r="I679">
        <v>6.8</v>
      </c>
      <c r="J679" s="5">
        <v>6.8</v>
      </c>
      <c r="L679" s="5">
        <v>5.42</v>
      </c>
      <c r="N679" s="5">
        <v>5.41</v>
      </c>
      <c r="Q679" s="5">
        <f t="shared" si="36"/>
        <v>15.4</v>
      </c>
    </row>
    <row r="680" spans="1:17" x14ac:dyDescent="0.25">
      <c r="A680" s="11" t="s">
        <v>426</v>
      </c>
      <c r="B680" s="5" t="s">
        <v>429</v>
      </c>
      <c r="C680" s="5" t="s">
        <v>428</v>
      </c>
      <c r="D680" s="5">
        <v>5.44</v>
      </c>
      <c r="F680" s="5">
        <v>0.6</v>
      </c>
      <c r="H680" s="12">
        <v>0.9</v>
      </c>
      <c r="I680">
        <v>6.67</v>
      </c>
      <c r="J680" s="5">
        <v>6.67</v>
      </c>
      <c r="L680" s="5">
        <v>3.26</v>
      </c>
      <c r="N680" s="5">
        <v>3.26</v>
      </c>
      <c r="Q680" s="5">
        <f t="shared" si="36"/>
        <v>9.0839999999999996</v>
      </c>
    </row>
    <row r="681" spans="1:17" x14ac:dyDescent="0.25">
      <c r="A681" s="11" t="s">
        <v>426</v>
      </c>
      <c r="B681" s="5" t="s">
        <v>429</v>
      </c>
      <c r="C681" s="5" t="s">
        <v>428</v>
      </c>
      <c r="D681" s="5">
        <v>5.47</v>
      </c>
      <c r="F681" s="5">
        <v>0.6</v>
      </c>
      <c r="H681" s="12">
        <v>0.9</v>
      </c>
      <c r="I681">
        <v>6.71</v>
      </c>
      <c r="J681" s="5">
        <v>6.71</v>
      </c>
      <c r="L681" s="5">
        <v>3.28</v>
      </c>
      <c r="N681" s="5">
        <v>3.28</v>
      </c>
      <c r="Q681" s="5">
        <f t="shared" si="36"/>
        <v>9.1319999999999997</v>
      </c>
    </row>
    <row r="682" spans="1:17" x14ac:dyDescent="0.25">
      <c r="A682" s="11" t="s">
        <v>426</v>
      </c>
      <c r="B682" s="5" t="s">
        <v>429</v>
      </c>
      <c r="C682" s="5" t="s">
        <v>428</v>
      </c>
      <c r="D682" s="5">
        <v>5.67</v>
      </c>
      <c r="F682" s="5">
        <v>0.6</v>
      </c>
      <c r="H682" s="12">
        <v>0.9</v>
      </c>
      <c r="I682">
        <v>7.07</v>
      </c>
      <c r="J682" s="5">
        <v>7.07</v>
      </c>
      <c r="L682" s="5">
        <v>3.4</v>
      </c>
      <c r="N682" s="5">
        <v>3.4</v>
      </c>
      <c r="Q682" s="5">
        <f t="shared" si="36"/>
        <v>9.5640000000000001</v>
      </c>
    </row>
    <row r="683" spans="1:17" x14ac:dyDescent="0.25">
      <c r="A683" s="11" t="s">
        <v>426</v>
      </c>
      <c r="B683" s="5" t="s">
        <v>429</v>
      </c>
      <c r="C683" s="5" t="s">
        <v>428</v>
      </c>
      <c r="D683" s="5">
        <v>6.05</v>
      </c>
      <c r="F683" s="5">
        <v>1</v>
      </c>
      <c r="H683" s="12">
        <v>0.9</v>
      </c>
      <c r="I683">
        <v>8.23</v>
      </c>
      <c r="J683" s="5">
        <v>8.23</v>
      </c>
      <c r="L683" s="5">
        <v>5.96</v>
      </c>
      <c r="N683" s="5">
        <v>5.95</v>
      </c>
      <c r="Q683" s="5">
        <f t="shared" si="36"/>
        <v>18.260000000000002</v>
      </c>
    </row>
    <row r="684" spans="1:17" x14ac:dyDescent="0.25">
      <c r="A684" s="11" t="s">
        <v>426</v>
      </c>
      <c r="B684" s="5" t="s">
        <v>429</v>
      </c>
      <c r="C684" s="5" t="s">
        <v>428</v>
      </c>
      <c r="D684" s="5">
        <v>6.4</v>
      </c>
      <c r="F684" s="5">
        <v>0.6</v>
      </c>
      <c r="H684" s="12">
        <v>0.9</v>
      </c>
      <c r="I684">
        <v>8.0500000000000007</v>
      </c>
      <c r="J684" s="5">
        <v>8.0500000000000007</v>
      </c>
      <c r="L684" s="5">
        <v>3.84</v>
      </c>
      <c r="N684" s="5">
        <v>3.84</v>
      </c>
      <c r="Q684" s="5">
        <f t="shared" si="36"/>
        <v>10.74</v>
      </c>
    </row>
    <row r="685" spans="1:17" x14ac:dyDescent="0.25">
      <c r="A685" s="11" t="s">
        <v>426</v>
      </c>
      <c r="B685" s="5" t="s">
        <v>429</v>
      </c>
      <c r="C685" s="5" t="s">
        <v>428</v>
      </c>
      <c r="D685" s="5">
        <v>6.68</v>
      </c>
      <c r="F685" s="5">
        <v>0.6</v>
      </c>
      <c r="H685" s="12">
        <v>1.2</v>
      </c>
      <c r="I685">
        <v>5.8</v>
      </c>
      <c r="J685" s="5">
        <v>5.8</v>
      </c>
      <c r="L685" s="5">
        <v>4.01</v>
      </c>
      <c r="N685" s="5">
        <v>4.01</v>
      </c>
      <c r="Q685" s="5">
        <f t="shared" si="36"/>
        <v>8.4</v>
      </c>
    </row>
    <row r="686" spans="1:17" x14ac:dyDescent="0.25">
      <c r="A686" s="11" t="s">
        <v>426</v>
      </c>
      <c r="B686" s="5" t="s">
        <v>429</v>
      </c>
      <c r="C686" s="5" t="s">
        <v>428</v>
      </c>
      <c r="D686" s="5">
        <v>7.51</v>
      </c>
      <c r="F686" s="5">
        <v>0.6</v>
      </c>
      <c r="H686" s="12">
        <v>0.9</v>
      </c>
      <c r="I686">
        <v>8.9700000000000006</v>
      </c>
      <c r="J686" s="5">
        <v>8.9700000000000006</v>
      </c>
      <c r="L686" s="5">
        <v>4.51</v>
      </c>
      <c r="N686" s="5">
        <v>4.51</v>
      </c>
      <c r="Q686" s="5">
        <f t="shared" si="36"/>
        <v>11.844000000000001</v>
      </c>
    </row>
    <row r="687" spans="1:17" x14ac:dyDescent="0.25">
      <c r="A687" s="11" t="s">
        <v>426</v>
      </c>
      <c r="B687" s="5" t="s">
        <v>429</v>
      </c>
      <c r="C687" s="5" t="s">
        <v>428</v>
      </c>
      <c r="D687" s="5">
        <v>8.0299999999999994</v>
      </c>
      <c r="F687" s="5">
        <v>1.2</v>
      </c>
      <c r="H687" s="12">
        <v>1.2</v>
      </c>
      <c r="I687">
        <v>8.65</v>
      </c>
      <c r="J687" s="5">
        <v>8.65</v>
      </c>
      <c r="L687" s="5">
        <v>9.5399999999999991</v>
      </c>
      <c r="N687" s="5">
        <v>9.5299999999999994</v>
      </c>
      <c r="Q687" s="5">
        <f t="shared" si="36"/>
        <v>23.639999999999997</v>
      </c>
    </row>
    <row r="688" spans="1:17" x14ac:dyDescent="0.25">
      <c r="A688" s="11" t="s">
        <v>426</v>
      </c>
      <c r="B688" s="5" t="s">
        <v>429</v>
      </c>
      <c r="C688" s="5" t="s">
        <v>428</v>
      </c>
      <c r="D688" s="5">
        <v>8.42</v>
      </c>
      <c r="F688" s="5">
        <v>0.6</v>
      </c>
      <c r="H688" s="12">
        <v>0.9</v>
      </c>
      <c r="I688">
        <v>9.35</v>
      </c>
      <c r="J688" s="5">
        <v>9.35</v>
      </c>
      <c r="L688" s="5">
        <v>5.05</v>
      </c>
      <c r="N688" s="5">
        <v>5.05</v>
      </c>
      <c r="Q688" s="5">
        <f t="shared" si="36"/>
        <v>12.299999999999999</v>
      </c>
    </row>
    <row r="689" spans="1:17" x14ac:dyDescent="0.25">
      <c r="A689" s="11" t="s">
        <v>426</v>
      </c>
      <c r="B689" s="5" t="s">
        <v>429</v>
      </c>
      <c r="C689" s="5" t="s">
        <v>428</v>
      </c>
      <c r="D689" s="5">
        <v>8.66</v>
      </c>
      <c r="F689" s="5">
        <v>0.73499999999999999</v>
      </c>
      <c r="H689" s="12">
        <v>1.5</v>
      </c>
      <c r="I689">
        <v>6.18</v>
      </c>
      <c r="J689" s="5">
        <v>6.18</v>
      </c>
      <c r="L689" s="5">
        <v>5.78</v>
      </c>
      <c r="N689" s="5">
        <v>5.78</v>
      </c>
      <c r="Q689" s="5">
        <f t="shared" si="36"/>
        <v>11.2896</v>
      </c>
    </row>
    <row r="690" spans="1:17" x14ac:dyDescent="0.25">
      <c r="A690" s="11" t="s">
        <v>426</v>
      </c>
      <c r="B690" s="5" t="s">
        <v>429</v>
      </c>
      <c r="C690" s="5" t="s">
        <v>428</v>
      </c>
      <c r="D690" s="5">
        <v>9.5399999999999991</v>
      </c>
      <c r="F690" s="5">
        <v>0.6</v>
      </c>
      <c r="H690" s="12">
        <v>0.96499999999999997</v>
      </c>
      <c r="I690">
        <v>11.11</v>
      </c>
      <c r="J690" s="5">
        <v>11.11</v>
      </c>
      <c r="L690" s="5">
        <v>0.75</v>
      </c>
      <c r="N690" s="5">
        <v>5.72</v>
      </c>
      <c r="Q690" s="5">
        <f t="shared" ref="Q690:Q708" si="37">(H690+J690)*F690*2</f>
        <v>14.489999999999998</v>
      </c>
    </row>
    <row r="691" spans="1:17" x14ac:dyDescent="0.25">
      <c r="A691" s="11" t="s">
        <v>426</v>
      </c>
      <c r="B691" s="5" t="s">
        <v>429</v>
      </c>
      <c r="C691" s="5" t="s">
        <v>428</v>
      </c>
      <c r="D691" s="5">
        <v>9.9700000000000006</v>
      </c>
      <c r="F691" s="5">
        <v>0.6</v>
      </c>
      <c r="H691" s="12">
        <v>0.9</v>
      </c>
      <c r="I691">
        <v>12.32</v>
      </c>
      <c r="J691" s="5">
        <v>12.32</v>
      </c>
      <c r="L691" s="5">
        <v>5.98</v>
      </c>
      <c r="N691" s="5">
        <v>5.98</v>
      </c>
      <c r="Q691" s="5">
        <f t="shared" si="37"/>
        <v>15.864000000000001</v>
      </c>
    </row>
    <row r="692" spans="1:17" x14ac:dyDescent="0.25">
      <c r="A692" s="11" t="s">
        <v>426</v>
      </c>
      <c r="B692" s="5" t="s">
        <v>429</v>
      </c>
      <c r="C692" s="5" t="s">
        <v>428</v>
      </c>
      <c r="D692" s="5">
        <v>10.14</v>
      </c>
      <c r="F692" s="5">
        <v>0.6</v>
      </c>
      <c r="H692" s="12">
        <v>0.9</v>
      </c>
      <c r="I692">
        <v>11.58</v>
      </c>
      <c r="J692" s="5">
        <v>11.58</v>
      </c>
      <c r="L692" s="5">
        <v>6.08</v>
      </c>
      <c r="N692" s="5">
        <v>6.08</v>
      </c>
      <c r="Q692" s="5">
        <f t="shared" si="37"/>
        <v>14.975999999999999</v>
      </c>
    </row>
    <row r="693" spans="1:17" x14ac:dyDescent="0.25">
      <c r="A693" s="11" t="s">
        <v>426</v>
      </c>
      <c r="B693" s="5" t="s">
        <v>429</v>
      </c>
      <c r="C693" s="5" t="s">
        <v>428</v>
      </c>
      <c r="D693" s="5">
        <v>10.34</v>
      </c>
      <c r="F693" s="5">
        <v>0.6</v>
      </c>
      <c r="H693" s="12">
        <v>1.08</v>
      </c>
      <c r="I693">
        <v>10.36</v>
      </c>
      <c r="J693" s="5">
        <v>10.36</v>
      </c>
      <c r="L693" s="5">
        <v>6.2</v>
      </c>
      <c r="N693" s="5">
        <v>6.2</v>
      </c>
      <c r="Q693" s="5">
        <f t="shared" si="37"/>
        <v>13.728</v>
      </c>
    </row>
    <row r="694" spans="1:17" x14ac:dyDescent="0.25">
      <c r="A694" s="11" t="s">
        <v>426</v>
      </c>
      <c r="B694" s="5" t="s">
        <v>429</v>
      </c>
      <c r="C694" s="5" t="s">
        <v>428</v>
      </c>
      <c r="D694" s="5">
        <v>10.72</v>
      </c>
      <c r="F694" s="5">
        <v>0.6</v>
      </c>
      <c r="H694" s="12">
        <v>0.9</v>
      </c>
      <c r="I694">
        <v>12.85</v>
      </c>
      <c r="J694" s="5">
        <v>12.85</v>
      </c>
      <c r="L694" s="5">
        <v>6.43</v>
      </c>
      <c r="N694" s="5">
        <v>6.43</v>
      </c>
      <c r="Q694" s="5">
        <f t="shared" si="37"/>
        <v>16.5</v>
      </c>
    </row>
    <row r="695" spans="1:17" x14ac:dyDescent="0.25">
      <c r="A695" s="11" t="s">
        <v>426</v>
      </c>
      <c r="B695" s="5" t="s">
        <v>429</v>
      </c>
      <c r="C695" s="5" t="s">
        <v>428</v>
      </c>
      <c r="D695" s="5">
        <v>10.89</v>
      </c>
      <c r="F695" s="5">
        <v>0.6</v>
      </c>
      <c r="H695" s="12">
        <v>0.9</v>
      </c>
      <c r="I695">
        <v>13.5</v>
      </c>
      <c r="J695" s="5">
        <v>13.5</v>
      </c>
      <c r="L695" s="5">
        <v>6.53</v>
      </c>
      <c r="N695" s="5">
        <v>6.53</v>
      </c>
      <c r="Q695" s="5">
        <f t="shared" si="37"/>
        <v>17.28</v>
      </c>
    </row>
    <row r="696" spans="1:17" x14ac:dyDescent="0.25">
      <c r="A696" s="11" t="s">
        <v>426</v>
      </c>
      <c r="B696" s="5" t="s">
        <v>429</v>
      </c>
      <c r="C696" s="5" t="s">
        <v>428</v>
      </c>
      <c r="D696" s="5">
        <v>11.51</v>
      </c>
      <c r="F696" s="5">
        <v>0.6</v>
      </c>
      <c r="H696" s="12">
        <v>0.9</v>
      </c>
      <c r="I696">
        <v>14.35</v>
      </c>
      <c r="J696" s="5">
        <v>14.35</v>
      </c>
      <c r="L696" s="5">
        <v>6.89</v>
      </c>
      <c r="N696" s="5">
        <v>6.88</v>
      </c>
      <c r="Q696" s="5">
        <f t="shared" si="37"/>
        <v>18.3</v>
      </c>
    </row>
    <row r="697" spans="1:17" x14ac:dyDescent="0.25">
      <c r="A697" s="11" t="s">
        <v>426</v>
      </c>
      <c r="B697" s="5" t="s">
        <v>429</v>
      </c>
      <c r="C697" s="5" t="s">
        <v>428</v>
      </c>
      <c r="D697" s="5">
        <v>11.81</v>
      </c>
      <c r="F697" s="5">
        <v>0.6</v>
      </c>
      <c r="H697" s="12">
        <v>0.9</v>
      </c>
      <c r="I697">
        <v>13.75</v>
      </c>
      <c r="J697" s="5">
        <v>13.75</v>
      </c>
      <c r="L697" s="5">
        <v>7.09</v>
      </c>
      <c r="N697" s="5">
        <v>7.09</v>
      </c>
      <c r="Q697" s="5">
        <f t="shared" si="37"/>
        <v>17.579999999999998</v>
      </c>
    </row>
    <row r="698" spans="1:17" x14ac:dyDescent="0.25">
      <c r="A698" s="11" t="s">
        <v>426</v>
      </c>
      <c r="B698" s="5" t="s">
        <v>429</v>
      </c>
      <c r="C698" s="5" t="s">
        <v>428</v>
      </c>
      <c r="D698" s="5">
        <v>12.16</v>
      </c>
      <c r="F698" s="5">
        <v>0.6</v>
      </c>
      <c r="H698" s="12">
        <v>0.9</v>
      </c>
      <c r="I698">
        <v>13.73</v>
      </c>
      <c r="J698" s="5">
        <v>13.73</v>
      </c>
      <c r="L698" s="5">
        <v>7.24</v>
      </c>
      <c r="N698" s="5">
        <v>7.24</v>
      </c>
      <c r="Q698" s="5">
        <f t="shared" si="37"/>
        <v>17.556000000000001</v>
      </c>
    </row>
    <row r="699" spans="1:17" x14ac:dyDescent="0.25">
      <c r="A699" s="11" t="s">
        <v>426</v>
      </c>
      <c r="B699" s="5" t="s">
        <v>429</v>
      </c>
      <c r="C699" s="5" t="s">
        <v>428</v>
      </c>
      <c r="D699" s="5">
        <v>12.39</v>
      </c>
      <c r="F699" s="5">
        <v>0.6</v>
      </c>
      <c r="H699" s="12">
        <v>0.9</v>
      </c>
      <c r="I699">
        <v>14.19</v>
      </c>
      <c r="J699" s="5">
        <v>14.19</v>
      </c>
      <c r="L699" s="5">
        <v>6.93</v>
      </c>
      <c r="N699" s="5">
        <v>6.93</v>
      </c>
      <c r="Q699" s="5">
        <f t="shared" si="37"/>
        <v>18.108000000000001</v>
      </c>
    </row>
    <row r="700" spans="1:17" x14ac:dyDescent="0.25">
      <c r="A700" s="11" t="s">
        <v>426</v>
      </c>
      <c r="B700" s="5" t="s">
        <v>429</v>
      </c>
      <c r="C700" s="5" t="s">
        <v>428</v>
      </c>
      <c r="D700" s="5">
        <v>15.79</v>
      </c>
      <c r="F700" s="5">
        <v>0.6</v>
      </c>
      <c r="H700" s="12">
        <v>0.9</v>
      </c>
      <c r="I700">
        <v>20.05</v>
      </c>
      <c r="J700" s="5">
        <v>20.05</v>
      </c>
      <c r="L700" s="5">
        <v>9.48</v>
      </c>
      <c r="N700" s="5">
        <v>9.4700000000000006</v>
      </c>
      <c r="Q700" s="5">
        <f t="shared" si="37"/>
        <v>25.139999999999997</v>
      </c>
    </row>
    <row r="701" spans="1:17" x14ac:dyDescent="0.25">
      <c r="A701" s="11" t="s">
        <v>426</v>
      </c>
      <c r="B701" s="5" t="s">
        <v>429</v>
      </c>
      <c r="C701" s="5" t="s">
        <v>428</v>
      </c>
      <c r="D701" s="5">
        <v>16.920000000000002</v>
      </c>
      <c r="F701" s="5">
        <v>0.6</v>
      </c>
      <c r="H701" s="12">
        <v>0.9</v>
      </c>
      <c r="I701">
        <v>20.05</v>
      </c>
      <c r="J701" s="5">
        <v>20.05</v>
      </c>
      <c r="L701" s="5">
        <v>10.15</v>
      </c>
      <c r="N701" s="5">
        <v>10.15</v>
      </c>
      <c r="Q701" s="5">
        <f t="shared" si="37"/>
        <v>25.139999999999997</v>
      </c>
    </row>
    <row r="702" spans="1:17" x14ac:dyDescent="0.25">
      <c r="A702" s="11" t="s">
        <v>426</v>
      </c>
      <c r="B702" s="5" t="s">
        <v>429</v>
      </c>
      <c r="C702" s="5" t="s">
        <v>428</v>
      </c>
      <c r="D702" s="5">
        <v>17.329999999999998</v>
      </c>
      <c r="F702" s="5">
        <v>0.6</v>
      </c>
      <c r="H702" s="12">
        <v>1.34</v>
      </c>
      <c r="I702">
        <v>13.35</v>
      </c>
      <c r="J702" s="5">
        <v>13.35</v>
      </c>
      <c r="L702" s="5">
        <v>10.4</v>
      </c>
      <c r="N702" s="5">
        <v>10.39</v>
      </c>
      <c r="Q702" s="5">
        <f t="shared" si="37"/>
        <v>17.628</v>
      </c>
    </row>
    <row r="703" spans="1:17" x14ac:dyDescent="0.25">
      <c r="A703" s="11" t="s">
        <v>426</v>
      </c>
      <c r="B703" s="5" t="s">
        <v>429</v>
      </c>
      <c r="C703" s="5" t="s">
        <v>428</v>
      </c>
      <c r="D703" s="5">
        <v>19.43</v>
      </c>
      <c r="F703" s="5">
        <v>1.2</v>
      </c>
      <c r="H703" s="12">
        <v>1.49</v>
      </c>
      <c r="I703">
        <v>15.12</v>
      </c>
      <c r="J703" s="5">
        <v>15.12</v>
      </c>
      <c r="L703" s="5">
        <v>23.31</v>
      </c>
      <c r="N703" s="5">
        <v>23.29</v>
      </c>
      <c r="Q703" s="5">
        <f t="shared" si="37"/>
        <v>39.863999999999997</v>
      </c>
    </row>
    <row r="704" spans="1:17" x14ac:dyDescent="0.25">
      <c r="A704" s="11" t="s">
        <v>426</v>
      </c>
      <c r="B704" s="5" t="s">
        <v>429</v>
      </c>
      <c r="C704" s="5" t="s">
        <v>428</v>
      </c>
      <c r="D704" s="5">
        <v>24.32</v>
      </c>
      <c r="F704" s="5">
        <v>0.6</v>
      </c>
      <c r="H704" s="12">
        <v>0.9</v>
      </c>
      <c r="I704">
        <v>28.93</v>
      </c>
      <c r="J704" s="5">
        <v>28.93</v>
      </c>
      <c r="L704" s="5">
        <v>14.56</v>
      </c>
      <c r="Q704" s="5">
        <f t="shared" si="37"/>
        <v>35.795999999999999</v>
      </c>
    </row>
    <row r="705" spans="1:18" x14ac:dyDescent="0.25">
      <c r="A705" s="11" t="s">
        <v>426</v>
      </c>
      <c r="B705" s="5" t="s">
        <v>429</v>
      </c>
      <c r="C705" s="5" t="s">
        <v>428</v>
      </c>
      <c r="D705" s="5">
        <v>33.11</v>
      </c>
      <c r="F705" s="5">
        <v>0.6</v>
      </c>
      <c r="H705" s="12">
        <v>1.2</v>
      </c>
      <c r="I705">
        <v>29.7</v>
      </c>
      <c r="J705" s="5">
        <v>29.7</v>
      </c>
      <c r="L705" s="5">
        <v>19.86</v>
      </c>
      <c r="N705" s="5">
        <v>19.86</v>
      </c>
      <c r="Q705" s="5">
        <f t="shared" si="37"/>
        <v>37.08</v>
      </c>
    </row>
    <row r="706" spans="1:18" x14ac:dyDescent="0.25">
      <c r="A706" s="11" t="s">
        <v>426</v>
      </c>
      <c r="B706" s="5" t="s">
        <v>429</v>
      </c>
      <c r="C706" s="5" t="s">
        <v>428</v>
      </c>
      <c r="D706" s="5">
        <v>38.119999999999997</v>
      </c>
      <c r="F706" s="5">
        <v>0.6</v>
      </c>
      <c r="H706" s="12">
        <v>0.9</v>
      </c>
      <c r="I706">
        <v>46.73</v>
      </c>
      <c r="J706" s="5">
        <v>46.73</v>
      </c>
      <c r="L706" s="5">
        <v>22.41</v>
      </c>
      <c r="N706" s="5">
        <v>22.4</v>
      </c>
      <c r="Q706" s="5">
        <f t="shared" si="37"/>
        <v>57.155999999999992</v>
      </c>
    </row>
    <row r="707" spans="1:18" x14ac:dyDescent="0.25">
      <c r="A707" s="11" t="s">
        <v>426</v>
      </c>
      <c r="B707" s="5" t="s">
        <v>429</v>
      </c>
      <c r="C707" s="5" t="s">
        <v>428</v>
      </c>
      <c r="D707" s="5">
        <v>45.98</v>
      </c>
      <c r="F707" s="5">
        <v>0.6</v>
      </c>
      <c r="H707" s="12">
        <v>0.96499999999999997</v>
      </c>
      <c r="I707">
        <v>50.27</v>
      </c>
      <c r="J707" s="5">
        <v>50.27</v>
      </c>
      <c r="L707" s="5">
        <v>27.51</v>
      </c>
      <c r="N707" s="5">
        <v>27.5</v>
      </c>
      <c r="Q707" s="5">
        <f t="shared" si="37"/>
        <v>61.482000000000006</v>
      </c>
    </row>
    <row r="708" spans="1:18" x14ac:dyDescent="0.25">
      <c r="A708" s="11" t="s">
        <v>426</v>
      </c>
      <c r="B708" s="5" t="s">
        <v>429</v>
      </c>
      <c r="C708" s="5" t="s">
        <v>428</v>
      </c>
      <c r="D708" s="5">
        <v>54.75</v>
      </c>
      <c r="F708" s="5">
        <v>0.6</v>
      </c>
      <c r="H708" s="12">
        <v>1.2</v>
      </c>
      <c r="I708">
        <v>51.62</v>
      </c>
      <c r="J708" s="5">
        <v>51.62</v>
      </c>
      <c r="L708" s="5">
        <v>32.6</v>
      </c>
      <c r="N708" s="5">
        <v>32.58</v>
      </c>
      <c r="Q708" s="5">
        <f t="shared" si="37"/>
        <v>63.384</v>
      </c>
    </row>
    <row r="709" spans="1:18" x14ac:dyDescent="0.25">
      <c r="D709" s="6">
        <f>SUM(D625:D708)</f>
        <v>571.66</v>
      </c>
      <c r="N709" s="6">
        <f>SUM(N625:N703,L704,N705:N708)</f>
        <v>386.26000000000005</v>
      </c>
      <c r="Q709" s="6">
        <f>SUM(Q625:Q708)</f>
        <v>995.38479999999981</v>
      </c>
    </row>
    <row r="710" spans="1:18" x14ac:dyDescent="0.25">
      <c r="A710" s="11" t="s">
        <v>459</v>
      </c>
      <c r="B710" s="5" t="s">
        <v>449</v>
      </c>
      <c r="C710" s="5" t="s">
        <v>430</v>
      </c>
      <c r="D710" s="5">
        <v>0.06</v>
      </c>
      <c r="F710" s="5">
        <v>3.37</v>
      </c>
      <c r="H710" s="12">
        <v>0.25</v>
      </c>
      <c r="I710">
        <v>3.37</v>
      </c>
      <c r="J710" s="5">
        <v>0.25</v>
      </c>
      <c r="L710" s="5">
        <v>0.21</v>
      </c>
      <c r="N710" s="5">
        <v>0.21</v>
      </c>
      <c r="Q710" s="5">
        <f>(H710+J710)*2*F710</f>
        <v>3.37</v>
      </c>
      <c r="R710" s="26">
        <f>F710-3.3</f>
        <v>7.0000000000000284E-2</v>
      </c>
    </row>
    <row r="711" spans="1:18" x14ac:dyDescent="0.25">
      <c r="A711" s="11" t="s">
        <v>459</v>
      </c>
      <c r="B711" s="5" t="s">
        <v>449</v>
      </c>
      <c r="C711" s="5" t="s">
        <v>430</v>
      </c>
      <c r="D711" s="5">
        <v>0.06</v>
      </c>
      <c r="F711" s="5">
        <v>3.37</v>
      </c>
      <c r="H711" s="12">
        <v>0.25</v>
      </c>
      <c r="I711">
        <v>3.37</v>
      </c>
      <c r="J711" s="5">
        <v>0.25</v>
      </c>
      <c r="L711" s="5">
        <v>0.21</v>
      </c>
      <c r="N711" s="5">
        <v>0.21</v>
      </c>
      <c r="Q711" s="5">
        <f t="shared" ref="Q711:Q774" si="38">(H711+J711)*2*F711</f>
        <v>3.37</v>
      </c>
      <c r="R711" s="26">
        <f t="shared" ref="R711:R774" si="39">F711-3.3</f>
        <v>7.0000000000000284E-2</v>
      </c>
    </row>
    <row r="712" spans="1:18" x14ac:dyDescent="0.25">
      <c r="A712" s="11" t="s">
        <v>459</v>
      </c>
      <c r="B712" s="5" t="s">
        <v>449</v>
      </c>
      <c r="C712" s="5" t="s">
        <v>430</v>
      </c>
      <c r="D712" s="5">
        <v>0.06</v>
      </c>
      <c r="F712" s="5">
        <v>3.37</v>
      </c>
      <c r="H712" s="12">
        <v>0.25</v>
      </c>
      <c r="I712">
        <v>3.37</v>
      </c>
      <c r="J712" s="5">
        <v>0.25</v>
      </c>
      <c r="L712" s="5">
        <v>0.21</v>
      </c>
      <c r="N712" s="5">
        <v>0.21</v>
      </c>
      <c r="Q712" s="5">
        <f t="shared" si="38"/>
        <v>3.37</v>
      </c>
      <c r="R712" s="26">
        <f t="shared" si="39"/>
        <v>7.0000000000000284E-2</v>
      </c>
    </row>
    <row r="713" spans="1:18" x14ac:dyDescent="0.25">
      <c r="A713" s="11" t="s">
        <v>459</v>
      </c>
      <c r="B713" s="5" t="s">
        <v>449</v>
      </c>
      <c r="C713" s="5" t="s">
        <v>430</v>
      </c>
      <c r="D713" s="5">
        <v>0.06</v>
      </c>
      <c r="F713" s="5">
        <v>3.37</v>
      </c>
      <c r="H713" s="12">
        <v>0.25</v>
      </c>
      <c r="I713">
        <v>3.37</v>
      </c>
      <c r="J713" s="5">
        <v>0.25</v>
      </c>
      <c r="L713" s="5">
        <v>0.21</v>
      </c>
      <c r="N713" s="5">
        <v>0.21</v>
      </c>
      <c r="Q713" s="5">
        <f t="shared" si="38"/>
        <v>3.37</v>
      </c>
      <c r="R713" s="26">
        <f t="shared" si="39"/>
        <v>7.0000000000000284E-2</v>
      </c>
    </row>
    <row r="714" spans="1:18" x14ac:dyDescent="0.25">
      <c r="A714" s="11" t="s">
        <v>459</v>
      </c>
      <c r="B714" s="5" t="s">
        <v>449</v>
      </c>
      <c r="C714" s="5" t="s">
        <v>430</v>
      </c>
      <c r="D714" s="5">
        <v>0.06</v>
      </c>
      <c r="F714" s="5">
        <v>3.37</v>
      </c>
      <c r="H714" s="12">
        <v>0.25</v>
      </c>
      <c r="I714">
        <v>3.37</v>
      </c>
      <c r="J714" s="5">
        <v>0.25</v>
      </c>
      <c r="L714" s="5">
        <v>0.21</v>
      </c>
      <c r="N714" s="5">
        <v>0.21</v>
      </c>
      <c r="Q714" s="5">
        <f t="shared" si="38"/>
        <v>3.37</v>
      </c>
      <c r="R714" s="26">
        <f t="shared" si="39"/>
        <v>7.0000000000000284E-2</v>
      </c>
    </row>
    <row r="715" spans="1:18" x14ac:dyDescent="0.25">
      <c r="A715" s="11" t="s">
        <v>459</v>
      </c>
      <c r="B715" s="5" t="s">
        <v>449</v>
      </c>
      <c r="C715" s="5" t="s">
        <v>430</v>
      </c>
      <c r="D715" s="5">
        <v>0.06</v>
      </c>
      <c r="F715" s="5">
        <v>3.37</v>
      </c>
      <c r="H715" s="12">
        <v>0.25</v>
      </c>
      <c r="I715">
        <v>3.37</v>
      </c>
      <c r="J715" s="5">
        <v>0.25</v>
      </c>
      <c r="L715" s="5">
        <v>0.21</v>
      </c>
      <c r="N715" s="5">
        <v>0.21</v>
      </c>
      <c r="Q715" s="5">
        <f t="shared" si="38"/>
        <v>3.37</v>
      </c>
      <c r="R715" s="26">
        <f t="shared" si="39"/>
        <v>7.0000000000000284E-2</v>
      </c>
    </row>
    <row r="716" spans="1:18" x14ac:dyDescent="0.25">
      <c r="A716" s="11" t="s">
        <v>459</v>
      </c>
      <c r="B716" s="5" t="s">
        <v>449</v>
      </c>
      <c r="C716" s="5" t="s">
        <v>430</v>
      </c>
      <c r="D716" s="5">
        <v>0.06</v>
      </c>
      <c r="F716" s="5">
        <v>3.37</v>
      </c>
      <c r="H716" s="12">
        <v>0.25</v>
      </c>
      <c r="I716">
        <v>3.37</v>
      </c>
      <c r="J716" s="5">
        <v>0.25</v>
      </c>
      <c r="L716" s="5">
        <v>0.21</v>
      </c>
      <c r="N716" s="5">
        <v>0.21</v>
      </c>
      <c r="Q716" s="5">
        <f t="shared" si="38"/>
        <v>3.37</v>
      </c>
      <c r="R716" s="26">
        <f t="shared" si="39"/>
        <v>7.0000000000000284E-2</v>
      </c>
    </row>
    <row r="717" spans="1:18" x14ac:dyDescent="0.25">
      <c r="A717" s="11" t="s">
        <v>459</v>
      </c>
      <c r="B717" s="5" t="s">
        <v>449</v>
      </c>
      <c r="C717" s="5" t="s">
        <v>430</v>
      </c>
      <c r="D717" s="5">
        <v>0.06</v>
      </c>
      <c r="F717" s="5">
        <v>3.37</v>
      </c>
      <c r="H717" s="12">
        <v>0.25</v>
      </c>
      <c r="I717">
        <v>3.37</v>
      </c>
      <c r="J717" s="5">
        <v>0.25</v>
      </c>
      <c r="L717" s="5">
        <v>0.21</v>
      </c>
      <c r="N717" s="5">
        <v>0.21</v>
      </c>
      <c r="Q717" s="5">
        <f t="shared" si="38"/>
        <v>3.37</v>
      </c>
      <c r="R717" s="26">
        <f t="shared" si="39"/>
        <v>7.0000000000000284E-2</v>
      </c>
    </row>
    <row r="718" spans="1:18" x14ac:dyDescent="0.25">
      <c r="A718" s="11" t="s">
        <v>459</v>
      </c>
      <c r="B718" s="5" t="s">
        <v>449</v>
      </c>
      <c r="C718" s="5" t="s">
        <v>430</v>
      </c>
      <c r="D718" s="5">
        <v>0.06</v>
      </c>
      <c r="F718" s="5">
        <v>3.37</v>
      </c>
      <c r="H718" s="12">
        <v>0.25</v>
      </c>
      <c r="I718">
        <v>3.37</v>
      </c>
      <c r="J718" s="5">
        <v>0.25</v>
      </c>
      <c r="L718" s="5">
        <v>0.21</v>
      </c>
      <c r="N718" s="5">
        <v>0.21</v>
      </c>
      <c r="Q718" s="5">
        <f t="shared" si="38"/>
        <v>3.37</v>
      </c>
      <c r="R718" s="26">
        <f t="shared" si="39"/>
        <v>7.0000000000000284E-2</v>
      </c>
    </row>
    <row r="719" spans="1:18" x14ac:dyDescent="0.25">
      <c r="A719" s="11" t="s">
        <v>459</v>
      </c>
      <c r="B719" s="5" t="s">
        <v>449</v>
      </c>
      <c r="C719" s="5" t="s">
        <v>430</v>
      </c>
      <c r="D719" s="5">
        <v>0.06</v>
      </c>
      <c r="F719" s="5">
        <v>3.37</v>
      </c>
      <c r="H719" s="12">
        <v>0.25</v>
      </c>
      <c r="I719">
        <v>3.37</v>
      </c>
      <c r="J719" s="5">
        <v>0.25</v>
      </c>
      <c r="L719" s="5">
        <v>0.21</v>
      </c>
      <c r="N719" s="5">
        <v>0.21</v>
      </c>
      <c r="Q719" s="5">
        <f t="shared" si="38"/>
        <v>3.37</v>
      </c>
      <c r="R719" s="26">
        <f t="shared" si="39"/>
        <v>7.0000000000000284E-2</v>
      </c>
    </row>
    <row r="720" spans="1:18" x14ac:dyDescent="0.25">
      <c r="A720" s="11" t="s">
        <v>459</v>
      </c>
      <c r="B720" s="5" t="s">
        <v>449</v>
      </c>
      <c r="C720" s="5" t="s">
        <v>430</v>
      </c>
      <c r="D720" s="5">
        <v>0.09</v>
      </c>
      <c r="F720" s="5">
        <v>3.37</v>
      </c>
      <c r="H720" s="12">
        <v>0.25</v>
      </c>
      <c r="I720">
        <v>3.37</v>
      </c>
      <c r="J720" s="5">
        <v>0.35</v>
      </c>
      <c r="L720" s="5">
        <v>0.28999999999999998</v>
      </c>
      <c r="N720" s="5">
        <v>0.28999999999999998</v>
      </c>
      <c r="Q720" s="5">
        <f t="shared" si="38"/>
        <v>4.0439999999999996</v>
      </c>
      <c r="R720" s="26">
        <f t="shared" si="39"/>
        <v>7.0000000000000284E-2</v>
      </c>
    </row>
    <row r="721" spans="1:18" x14ac:dyDescent="0.25">
      <c r="A721" s="11" t="s">
        <v>459</v>
      </c>
      <c r="B721" s="5" t="s">
        <v>449</v>
      </c>
      <c r="C721" s="5" t="s">
        <v>430</v>
      </c>
      <c r="D721" s="5">
        <v>0.09</v>
      </c>
      <c r="F721" s="5">
        <v>3.37</v>
      </c>
      <c r="H721" s="12">
        <v>0.25</v>
      </c>
      <c r="I721">
        <v>3.37</v>
      </c>
      <c r="J721" s="5">
        <v>0.35</v>
      </c>
      <c r="L721" s="5">
        <v>0.28999999999999998</v>
      </c>
      <c r="N721" s="5">
        <v>0.28999999999999998</v>
      </c>
      <c r="Q721" s="5">
        <f t="shared" si="38"/>
        <v>4.0439999999999996</v>
      </c>
      <c r="R721" s="26">
        <f t="shared" si="39"/>
        <v>7.0000000000000284E-2</v>
      </c>
    </row>
    <row r="722" spans="1:18" x14ac:dyDescent="0.25">
      <c r="A722" s="11" t="s">
        <v>459</v>
      </c>
      <c r="B722" s="5" t="s">
        <v>449</v>
      </c>
      <c r="C722" s="5" t="s">
        <v>430</v>
      </c>
      <c r="D722" s="5">
        <v>0.09</v>
      </c>
      <c r="F722" s="5">
        <v>3.37</v>
      </c>
      <c r="H722" s="12">
        <v>0.25</v>
      </c>
      <c r="I722">
        <v>3.37</v>
      </c>
      <c r="J722" s="5">
        <v>0.35</v>
      </c>
      <c r="L722" s="5">
        <v>0.28999999999999998</v>
      </c>
      <c r="N722" s="5">
        <v>0.28999999999999998</v>
      </c>
      <c r="Q722" s="5">
        <f t="shared" si="38"/>
        <v>4.0439999999999996</v>
      </c>
      <c r="R722" s="26">
        <f t="shared" si="39"/>
        <v>7.0000000000000284E-2</v>
      </c>
    </row>
    <row r="723" spans="1:18" x14ac:dyDescent="0.25">
      <c r="A723" s="11" t="s">
        <v>459</v>
      </c>
      <c r="B723" s="5" t="s">
        <v>449</v>
      </c>
      <c r="C723" s="5" t="s">
        <v>430</v>
      </c>
      <c r="D723" s="5">
        <v>0.09</v>
      </c>
      <c r="F723" s="5">
        <v>3.37</v>
      </c>
      <c r="H723" s="12">
        <v>0.25</v>
      </c>
      <c r="I723">
        <v>3.37</v>
      </c>
      <c r="J723" s="5">
        <v>0.35</v>
      </c>
      <c r="L723" s="5">
        <v>0.28999999999999998</v>
      </c>
      <c r="N723" s="5">
        <v>0.28999999999999998</v>
      </c>
      <c r="Q723" s="5">
        <f t="shared" si="38"/>
        <v>4.0439999999999996</v>
      </c>
      <c r="R723" s="26">
        <f t="shared" si="39"/>
        <v>7.0000000000000284E-2</v>
      </c>
    </row>
    <row r="724" spans="1:18" x14ac:dyDescent="0.25">
      <c r="A724" s="11" t="s">
        <v>459</v>
      </c>
      <c r="B724" s="5" t="s">
        <v>449</v>
      </c>
      <c r="C724" s="5" t="s">
        <v>430</v>
      </c>
      <c r="D724" s="5">
        <v>0.09</v>
      </c>
      <c r="F724" s="5">
        <v>3.37</v>
      </c>
      <c r="H724" s="12">
        <v>0.25</v>
      </c>
      <c r="I724">
        <v>3.37</v>
      </c>
      <c r="J724" s="5">
        <v>0.35</v>
      </c>
      <c r="L724" s="5">
        <v>0.28999999999999998</v>
      </c>
      <c r="N724" s="5">
        <v>0.28999999999999998</v>
      </c>
      <c r="Q724" s="5">
        <f t="shared" si="38"/>
        <v>4.0439999999999996</v>
      </c>
      <c r="R724" s="26">
        <f t="shared" si="39"/>
        <v>7.0000000000000284E-2</v>
      </c>
    </row>
    <row r="725" spans="1:18" x14ac:dyDescent="0.25">
      <c r="A725" s="11" t="s">
        <v>459</v>
      </c>
      <c r="B725" s="5" t="s">
        <v>449</v>
      </c>
      <c r="C725" s="5" t="s">
        <v>430</v>
      </c>
      <c r="D725" s="5">
        <v>0.09</v>
      </c>
      <c r="F725" s="5">
        <v>3.37</v>
      </c>
      <c r="H725" s="12">
        <v>0.25</v>
      </c>
      <c r="I725">
        <v>3.37</v>
      </c>
      <c r="J725" s="5">
        <v>0.35</v>
      </c>
      <c r="L725" s="5">
        <v>0.28999999999999998</v>
      </c>
      <c r="N725" s="5">
        <v>0.28999999999999998</v>
      </c>
      <c r="Q725" s="5">
        <f t="shared" si="38"/>
        <v>4.0439999999999996</v>
      </c>
      <c r="R725" s="26">
        <f t="shared" si="39"/>
        <v>7.0000000000000284E-2</v>
      </c>
    </row>
    <row r="726" spans="1:18" x14ac:dyDescent="0.25">
      <c r="A726" s="11" t="s">
        <v>459</v>
      </c>
      <c r="B726" s="5" t="s">
        <v>449</v>
      </c>
      <c r="C726" s="5" t="s">
        <v>430</v>
      </c>
      <c r="D726" s="5">
        <v>0.09</v>
      </c>
      <c r="F726" s="5">
        <v>3.37</v>
      </c>
      <c r="H726" s="12">
        <v>0.25</v>
      </c>
      <c r="I726">
        <v>3.37</v>
      </c>
      <c r="J726" s="5">
        <v>0.35</v>
      </c>
      <c r="L726" s="5">
        <v>0.28999999999999998</v>
      </c>
      <c r="N726" s="5">
        <v>0.28999999999999998</v>
      </c>
      <c r="Q726" s="5">
        <f t="shared" si="38"/>
        <v>4.0439999999999996</v>
      </c>
      <c r="R726" s="26">
        <f t="shared" si="39"/>
        <v>7.0000000000000284E-2</v>
      </c>
    </row>
    <row r="727" spans="1:18" x14ac:dyDescent="0.25">
      <c r="A727" s="11" t="s">
        <v>459</v>
      </c>
      <c r="B727" s="5" t="s">
        <v>449</v>
      </c>
      <c r="C727" s="5" t="s">
        <v>430</v>
      </c>
      <c r="D727" s="5">
        <v>0.09</v>
      </c>
      <c r="F727" s="5">
        <v>3.37</v>
      </c>
      <c r="H727" s="12">
        <v>0.25</v>
      </c>
      <c r="I727">
        <v>3.37</v>
      </c>
      <c r="J727" s="5">
        <v>0.35</v>
      </c>
      <c r="L727" s="5">
        <v>0.28999999999999998</v>
      </c>
      <c r="N727" s="5">
        <v>0.28999999999999998</v>
      </c>
      <c r="Q727" s="5">
        <f t="shared" si="38"/>
        <v>4.0439999999999996</v>
      </c>
      <c r="R727" s="26">
        <f t="shared" si="39"/>
        <v>7.0000000000000284E-2</v>
      </c>
    </row>
    <row r="728" spans="1:18" x14ac:dyDescent="0.25">
      <c r="A728" s="11" t="s">
        <v>459</v>
      </c>
      <c r="B728" s="5" t="s">
        <v>449</v>
      </c>
      <c r="C728" s="5" t="s">
        <v>430</v>
      </c>
      <c r="D728" s="5">
        <v>0.09</v>
      </c>
      <c r="F728" s="5">
        <v>3.37</v>
      </c>
      <c r="H728" s="12">
        <v>0.25</v>
      </c>
      <c r="I728">
        <v>3.37</v>
      </c>
      <c r="J728" s="5">
        <v>0.35</v>
      </c>
      <c r="L728" s="5">
        <v>0.28999999999999998</v>
      </c>
      <c r="N728" s="5">
        <v>0.28999999999999998</v>
      </c>
      <c r="Q728" s="5">
        <f t="shared" si="38"/>
        <v>4.0439999999999996</v>
      </c>
      <c r="R728" s="26">
        <f t="shared" si="39"/>
        <v>7.0000000000000284E-2</v>
      </c>
    </row>
    <row r="729" spans="1:18" x14ac:dyDescent="0.25">
      <c r="A729" s="11" t="s">
        <v>459</v>
      </c>
      <c r="B729" s="5" t="s">
        <v>449</v>
      </c>
      <c r="C729" s="5" t="s">
        <v>430</v>
      </c>
      <c r="D729" s="5">
        <v>0.09</v>
      </c>
      <c r="F729" s="5">
        <v>3.37</v>
      </c>
      <c r="H729" s="12">
        <v>0.25</v>
      </c>
      <c r="I729">
        <v>3.37</v>
      </c>
      <c r="J729" s="5">
        <v>0.35</v>
      </c>
      <c r="L729" s="5">
        <v>0.28999999999999998</v>
      </c>
      <c r="N729" s="5">
        <v>0.28999999999999998</v>
      </c>
      <c r="Q729" s="5">
        <f t="shared" si="38"/>
        <v>4.0439999999999996</v>
      </c>
      <c r="R729" s="26">
        <f t="shared" si="39"/>
        <v>7.0000000000000284E-2</v>
      </c>
    </row>
    <row r="730" spans="1:18" x14ac:dyDescent="0.25">
      <c r="A730" s="11" t="s">
        <v>459</v>
      </c>
      <c r="B730" s="5" t="s">
        <v>449</v>
      </c>
      <c r="C730" s="5" t="s">
        <v>430</v>
      </c>
      <c r="D730" s="5">
        <v>0.09</v>
      </c>
      <c r="F730" s="5">
        <v>3.37</v>
      </c>
      <c r="H730" s="12">
        <v>0.25</v>
      </c>
      <c r="I730">
        <v>3.37</v>
      </c>
      <c r="J730" s="5">
        <v>0.35</v>
      </c>
      <c r="L730" s="5">
        <v>0.28999999999999998</v>
      </c>
      <c r="N730" s="5">
        <v>0.28999999999999998</v>
      </c>
      <c r="Q730" s="5">
        <f t="shared" si="38"/>
        <v>4.0439999999999996</v>
      </c>
      <c r="R730" s="26">
        <f t="shared" si="39"/>
        <v>7.0000000000000284E-2</v>
      </c>
    </row>
    <row r="731" spans="1:18" x14ac:dyDescent="0.25">
      <c r="A731" s="11" t="s">
        <v>459</v>
      </c>
      <c r="B731" s="5" t="s">
        <v>449</v>
      </c>
      <c r="C731" s="5" t="s">
        <v>430</v>
      </c>
      <c r="D731" s="5">
        <v>0.09</v>
      </c>
      <c r="F731" s="5">
        <v>3.37</v>
      </c>
      <c r="H731" s="12">
        <v>0.25</v>
      </c>
      <c r="I731">
        <v>3.37</v>
      </c>
      <c r="J731" s="5">
        <v>0.35</v>
      </c>
      <c r="L731" s="5">
        <v>0.28999999999999998</v>
      </c>
      <c r="N731" s="5">
        <v>0.28999999999999998</v>
      </c>
      <c r="Q731" s="5">
        <f t="shared" si="38"/>
        <v>4.0439999999999996</v>
      </c>
      <c r="R731" s="26">
        <f t="shared" si="39"/>
        <v>7.0000000000000284E-2</v>
      </c>
    </row>
    <row r="732" spans="1:18" x14ac:dyDescent="0.25">
      <c r="A732" s="11" t="s">
        <v>459</v>
      </c>
      <c r="B732" s="5" t="s">
        <v>449</v>
      </c>
      <c r="C732" s="5" t="s">
        <v>430</v>
      </c>
      <c r="D732" s="5">
        <v>0.09</v>
      </c>
      <c r="F732" s="5">
        <v>3.37</v>
      </c>
      <c r="H732" s="12">
        <v>0.25</v>
      </c>
      <c r="I732">
        <v>3.37</v>
      </c>
      <c r="J732" s="5">
        <v>0.35</v>
      </c>
      <c r="L732" s="5">
        <v>0.28999999999999998</v>
      </c>
      <c r="N732" s="5">
        <v>0.28999999999999998</v>
      </c>
      <c r="Q732" s="5">
        <f t="shared" si="38"/>
        <v>4.0439999999999996</v>
      </c>
      <c r="R732" s="26">
        <f t="shared" si="39"/>
        <v>7.0000000000000284E-2</v>
      </c>
    </row>
    <row r="733" spans="1:18" x14ac:dyDescent="0.25">
      <c r="A733" s="11" t="s">
        <v>459</v>
      </c>
      <c r="B733" s="5" t="s">
        <v>449</v>
      </c>
      <c r="C733" s="5" t="s">
        <v>430</v>
      </c>
      <c r="D733" s="5">
        <v>0.09</v>
      </c>
      <c r="F733" s="5">
        <v>3.37</v>
      </c>
      <c r="H733" s="12">
        <v>0.25</v>
      </c>
      <c r="I733">
        <v>3.37</v>
      </c>
      <c r="J733" s="5">
        <v>0.35</v>
      </c>
      <c r="L733" s="5">
        <v>0.28999999999999998</v>
      </c>
      <c r="N733" s="5">
        <v>0.28999999999999998</v>
      </c>
      <c r="Q733" s="5">
        <f t="shared" si="38"/>
        <v>4.0439999999999996</v>
      </c>
      <c r="R733" s="26">
        <f t="shared" si="39"/>
        <v>7.0000000000000284E-2</v>
      </c>
    </row>
    <row r="734" spans="1:18" x14ac:dyDescent="0.25">
      <c r="A734" s="11" t="s">
        <v>459</v>
      </c>
      <c r="B734" s="5" t="s">
        <v>449</v>
      </c>
      <c r="C734" s="5" t="s">
        <v>430</v>
      </c>
      <c r="D734" s="5">
        <v>0.09</v>
      </c>
      <c r="F734" s="5">
        <v>3.37</v>
      </c>
      <c r="H734" s="12">
        <v>0.25</v>
      </c>
      <c r="I734">
        <v>3.37</v>
      </c>
      <c r="J734" s="5">
        <v>0.35</v>
      </c>
      <c r="L734" s="5">
        <v>0.28999999999999998</v>
      </c>
      <c r="N734" s="5">
        <v>0.28999999999999998</v>
      </c>
      <c r="Q734" s="5">
        <f t="shared" si="38"/>
        <v>4.0439999999999996</v>
      </c>
      <c r="R734" s="26">
        <f t="shared" si="39"/>
        <v>7.0000000000000284E-2</v>
      </c>
    </row>
    <row r="735" spans="1:18" x14ac:dyDescent="0.25">
      <c r="A735" s="11" t="s">
        <v>459</v>
      </c>
      <c r="B735" s="5" t="s">
        <v>449</v>
      </c>
      <c r="C735" s="5" t="s">
        <v>430</v>
      </c>
      <c r="D735" s="5">
        <v>0.09</v>
      </c>
      <c r="F735" s="5">
        <v>3.37</v>
      </c>
      <c r="H735" s="12">
        <v>0.25</v>
      </c>
      <c r="I735">
        <v>3.37</v>
      </c>
      <c r="J735" s="5">
        <v>0.35</v>
      </c>
      <c r="L735" s="5">
        <v>0.28999999999999998</v>
      </c>
      <c r="N735" s="5">
        <v>0.28999999999999998</v>
      </c>
      <c r="Q735" s="5">
        <f t="shared" si="38"/>
        <v>4.0439999999999996</v>
      </c>
      <c r="R735" s="26">
        <f t="shared" si="39"/>
        <v>7.0000000000000284E-2</v>
      </c>
    </row>
    <row r="736" spans="1:18" x14ac:dyDescent="0.25">
      <c r="A736" s="11" t="s">
        <v>459</v>
      </c>
      <c r="B736" s="5" t="s">
        <v>449</v>
      </c>
      <c r="C736" s="5" t="s">
        <v>430</v>
      </c>
      <c r="D736" s="5">
        <v>0.09</v>
      </c>
      <c r="F736" s="5">
        <v>3.37</v>
      </c>
      <c r="H736" s="12">
        <v>0.25</v>
      </c>
      <c r="I736">
        <v>3.37</v>
      </c>
      <c r="J736" s="5">
        <v>0.35</v>
      </c>
      <c r="L736" s="5">
        <v>0.28999999999999998</v>
      </c>
      <c r="N736" s="5">
        <v>0.28999999999999998</v>
      </c>
      <c r="Q736" s="5">
        <f t="shared" si="38"/>
        <v>4.0439999999999996</v>
      </c>
      <c r="R736" s="26">
        <f t="shared" si="39"/>
        <v>7.0000000000000284E-2</v>
      </c>
    </row>
    <row r="737" spans="1:18" x14ac:dyDescent="0.25">
      <c r="A737" s="11" t="s">
        <v>459</v>
      </c>
      <c r="B737" s="5" t="s">
        <v>449</v>
      </c>
      <c r="C737" s="5" t="s">
        <v>430</v>
      </c>
      <c r="D737" s="5">
        <v>0.09</v>
      </c>
      <c r="F737" s="5">
        <v>3.37</v>
      </c>
      <c r="H737" s="12">
        <v>0.25</v>
      </c>
      <c r="I737">
        <v>3.37</v>
      </c>
      <c r="J737" s="5">
        <v>0.35</v>
      </c>
      <c r="L737" s="5">
        <v>0.28999999999999998</v>
      </c>
      <c r="N737" s="5">
        <v>0.28999999999999998</v>
      </c>
      <c r="Q737" s="5">
        <f t="shared" si="38"/>
        <v>4.0439999999999996</v>
      </c>
      <c r="R737" s="26">
        <f t="shared" si="39"/>
        <v>7.0000000000000284E-2</v>
      </c>
    </row>
    <row r="738" spans="1:18" x14ac:dyDescent="0.25">
      <c r="A738" s="11" t="s">
        <v>459</v>
      </c>
      <c r="B738" s="5" t="s">
        <v>449</v>
      </c>
      <c r="C738" s="5" t="s">
        <v>430</v>
      </c>
      <c r="D738" s="5">
        <v>0.09</v>
      </c>
      <c r="F738" s="5">
        <v>3.37</v>
      </c>
      <c r="H738" s="12">
        <v>0.25</v>
      </c>
      <c r="I738">
        <v>3.37</v>
      </c>
      <c r="J738" s="5">
        <v>0.35</v>
      </c>
      <c r="L738" s="5">
        <v>0.28999999999999998</v>
      </c>
      <c r="N738" s="5">
        <v>0.28999999999999998</v>
      </c>
      <c r="Q738" s="5">
        <f t="shared" si="38"/>
        <v>4.0439999999999996</v>
      </c>
      <c r="R738" s="26">
        <f t="shared" si="39"/>
        <v>7.0000000000000284E-2</v>
      </c>
    </row>
    <row r="739" spans="1:18" x14ac:dyDescent="0.25">
      <c r="A739" s="11" t="s">
        <v>459</v>
      </c>
      <c r="B739" s="5" t="s">
        <v>449</v>
      </c>
      <c r="C739" s="5" t="s">
        <v>430</v>
      </c>
      <c r="D739" s="5">
        <v>0.09</v>
      </c>
      <c r="F739" s="5">
        <v>3.37</v>
      </c>
      <c r="H739" s="12">
        <v>0.25</v>
      </c>
      <c r="I739">
        <v>3.37</v>
      </c>
      <c r="J739" s="5">
        <v>0.35</v>
      </c>
      <c r="L739" s="5">
        <v>0.28999999999999998</v>
      </c>
      <c r="N739" s="5">
        <v>0.28999999999999998</v>
      </c>
      <c r="Q739" s="5">
        <f t="shared" si="38"/>
        <v>4.0439999999999996</v>
      </c>
      <c r="R739" s="26">
        <f t="shared" si="39"/>
        <v>7.0000000000000284E-2</v>
      </c>
    </row>
    <row r="740" spans="1:18" x14ac:dyDescent="0.25">
      <c r="A740" s="11" t="s">
        <v>459</v>
      </c>
      <c r="B740" s="5" t="s">
        <v>449</v>
      </c>
      <c r="C740" s="5" t="s">
        <v>430</v>
      </c>
      <c r="D740" s="5">
        <v>0.09</v>
      </c>
      <c r="F740" s="5">
        <v>3.37</v>
      </c>
      <c r="H740" s="12">
        <v>0.25</v>
      </c>
      <c r="I740">
        <v>3.37</v>
      </c>
      <c r="J740" s="5">
        <v>0.35</v>
      </c>
      <c r="L740" s="5">
        <v>0.28999999999999998</v>
      </c>
      <c r="N740" s="5">
        <v>0.28999999999999998</v>
      </c>
      <c r="Q740" s="5">
        <f t="shared" si="38"/>
        <v>4.0439999999999996</v>
      </c>
      <c r="R740" s="26">
        <f t="shared" si="39"/>
        <v>7.0000000000000284E-2</v>
      </c>
    </row>
    <row r="741" spans="1:18" x14ac:dyDescent="0.25">
      <c r="A741" s="11" t="s">
        <v>459</v>
      </c>
      <c r="B741" s="5" t="s">
        <v>449</v>
      </c>
      <c r="C741" s="5" t="s">
        <v>430</v>
      </c>
      <c r="D741" s="5">
        <v>0.09</v>
      </c>
      <c r="F741" s="5">
        <v>3.37</v>
      </c>
      <c r="H741" s="12">
        <v>0.25</v>
      </c>
      <c r="I741">
        <v>3.37</v>
      </c>
      <c r="J741" s="5">
        <v>0.35</v>
      </c>
      <c r="L741" s="5">
        <v>0.28999999999999998</v>
      </c>
      <c r="N741" s="5">
        <v>0.28999999999999998</v>
      </c>
      <c r="Q741" s="5">
        <f t="shared" si="38"/>
        <v>4.0439999999999996</v>
      </c>
      <c r="R741" s="26">
        <f t="shared" si="39"/>
        <v>7.0000000000000284E-2</v>
      </c>
    </row>
    <row r="742" spans="1:18" x14ac:dyDescent="0.25">
      <c r="A742" s="11" t="s">
        <v>459</v>
      </c>
      <c r="B742" s="5" t="s">
        <v>449</v>
      </c>
      <c r="C742" s="5" t="s">
        <v>430</v>
      </c>
      <c r="D742" s="5">
        <v>0.09</v>
      </c>
      <c r="F742" s="5">
        <v>3.37</v>
      </c>
      <c r="H742" s="12">
        <v>0.25</v>
      </c>
      <c r="I742">
        <v>3.37</v>
      </c>
      <c r="J742" s="5">
        <v>0.35</v>
      </c>
      <c r="L742" s="5">
        <v>0.28999999999999998</v>
      </c>
      <c r="N742" s="5">
        <v>0.28999999999999998</v>
      </c>
      <c r="Q742" s="5">
        <f t="shared" si="38"/>
        <v>4.0439999999999996</v>
      </c>
      <c r="R742" s="26">
        <f t="shared" si="39"/>
        <v>7.0000000000000284E-2</v>
      </c>
    </row>
    <row r="743" spans="1:18" x14ac:dyDescent="0.25">
      <c r="A743" s="11" t="s">
        <v>459</v>
      </c>
      <c r="B743" s="5" t="s">
        <v>449</v>
      </c>
      <c r="C743" s="5" t="s">
        <v>430</v>
      </c>
      <c r="D743" s="5">
        <v>0.09</v>
      </c>
      <c r="F743" s="5">
        <v>3.37</v>
      </c>
      <c r="H743" s="12">
        <v>0.25</v>
      </c>
      <c r="I743">
        <v>3.37</v>
      </c>
      <c r="J743" s="5">
        <v>0.35</v>
      </c>
      <c r="L743" s="5">
        <v>0.28999999999999998</v>
      </c>
      <c r="N743" s="5">
        <v>0.28999999999999998</v>
      </c>
      <c r="Q743" s="5">
        <f t="shared" si="38"/>
        <v>4.0439999999999996</v>
      </c>
      <c r="R743" s="26">
        <f t="shared" si="39"/>
        <v>7.0000000000000284E-2</v>
      </c>
    </row>
    <row r="744" spans="1:18" x14ac:dyDescent="0.25">
      <c r="A744" s="11" t="s">
        <v>459</v>
      </c>
      <c r="B744" s="5" t="s">
        <v>449</v>
      </c>
      <c r="C744" s="5" t="s">
        <v>430</v>
      </c>
      <c r="D744" s="5">
        <v>0.09</v>
      </c>
      <c r="F744" s="5">
        <v>3.37</v>
      </c>
      <c r="H744" s="12">
        <v>0.25</v>
      </c>
      <c r="I744">
        <v>3.37</v>
      </c>
      <c r="J744" s="5">
        <v>0.35</v>
      </c>
      <c r="L744" s="5">
        <v>0.28999999999999998</v>
      </c>
      <c r="N744" s="5">
        <v>0.28999999999999998</v>
      </c>
      <c r="Q744" s="5">
        <f t="shared" si="38"/>
        <v>4.0439999999999996</v>
      </c>
      <c r="R744" s="26">
        <f t="shared" si="39"/>
        <v>7.0000000000000284E-2</v>
      </c>
    </row>
    <row r="745" spans="1:18" x14ac:dyDescent="0.25">
      <c r="A745" s="11" t="s">
        <v>459</v>
      </c>
      <c r="B745" s="5" t="s">
        <v>449</v>
      </c>
      <c r="C745" s="5" t="s">
        <v>430</v>
      </c>
      <c r="D745" s="5">
        <v>0.09</v>
      </c>
      <c r="F745" s="5">
        <v>3.37</v>
      </c>
      <c r="H745" s="12">
        <v>0.25</v>
      </c>
      <c r="I745">
        <v>3.37</v>
      </c>
      <c r="J745" s="5">
        <v>0.35</v>
      </c>
      <c r="L745" s="5">
        <v>0.28999999999999998</v>
      </c>
      <c r="N745" s="5">
        <v>0.28999999999999998</v>
      </c>
      <c r="Q745" s="5">
        <f t="shared" si="38"/>
        <v>4.0439999999999996</v>
      </c>
      <c r="R745" s="26">
        <f t="shared" si="39"/>
        <v>7.0000000000000284E-2</v>
      </c>
    </row>
    <row r="746" spans="1:18" x14ac:dyDescent="0.25">
      <c r="A746" s="11" t="s">
        <v>459</v>
      </c>
      <c r="B746" s="5" t="s">
        <v>449</v>
      </c>
      <c r="C746" s="5" t="s">
        <v>430</v>
      </c>
      <c r="D746" s="5">
        <v>0.09</v>
      </c>
      <c r="F746" s="5">
        <v>3.37</v>
      </c>
      <c r="H746" s="12">
        <v>0.25</v>
      </c>
      <c r="I746">
        <v>3.37</v>
      </c>
      <c r="J746" s="5">
        <v>0.35</v>
      </c>
      <c r="L746" s="5">
        <v>0.28999999999999998</v>
      </c>
      <c r="N746" s="5">
        <v>0.28999999999999998</v>
      </c>
      <c r="Q746" s="5">
        <f t="shared" si="38"/>
        <v>4.0439999999999996</v>
      </c>
      <c r="R746" s="26">
        <f t="shared" si="39"/>
        <v>7.0000000000000284E-2</v>
      </c>
    </row>
    <row r="747" spans="1:18" x14ac:dyDescent="0.25">
      <c r="A747" s="11" t="s">
        <v>459</v>
      </c>
      <c r="B747" s="5" t="s">
        <v>449</v>
      </c>
      <c r="C747" s="5" t="s">
        <v>430</v>
      </c>
      <c r="D747" s="5">
        <v>0.09</v>
      </c>
      <c r="F747" s="5">
        <v>3.37</v>
      </c>
      <c r="H747" s="12">
        <v>0.25</v>
      </c>
      <c r="I747">
        <v>3.37</v>
      </c>
      <c r="J747" s="5">
        <v>0.35</v>
      </c>
      <c r="L747" s="5">
        <v>0.28999999999999998</v>
      </c>
      <c r="N747" s="5">
        <v>0.28999999999999998</v>
      </c>
      <c r="Q747" s="5">
        <f t="shared" si="38"/>
        <v>4.0439999999999996</v>
      </c>
      <c r="R747" s="26">
        <f t="shared" si="39"/>
        <v>7.0000000000000284E-2</v>
      </c>
    </row>
    <row r="748" spans="1:18" x14ac:dyDescent="0.25">
      <c r="A748" s="11" t="s">
        <v>459</v>
      </c>
      <c r="B748" s="5" t="s">
        <v>449</v>
      </c>
      <c r="C748" s="5" t="s">
        <v>430</v>
      </c>
      <c r="D748" s="5">
        <v>0.09</v>
      </c>
      <c r="F748" s="5">
        <v>3.37</v>
      </c>
      <c r="H748" s="12">
        <v>0.25</v>
      </c>
      <c r="I748">
        <v>3.37</v>
      </c>
      <c r="J748" s="5">
        <v>0.35</v>
      </c>
      <c r="L748" s="5">
        <v>0.28999999999999998</v>
      </c>
      <c r="N748" s="5">
        <v>0.28999999999999998</v>
      </c>
      <c r="Q748" s="5">
        <f t="shared" si="38"/>
        <v>4.0439999999999996</v>
      </c>
      <c r="R748" s="26">
        <f t="shared" si="39"/>
        <v>7.0000000000000284E-2</v>
      </c>
    </row>
    <row r="749" spans="1:18" x14ac:dyDescent="0.25">
      <c r="A749" s="11" t="s">
        <v>459</v>
      </c>
      <c r="B749" s="5" t="s">
        <v>449</v>
      </c>
      <c r="C749" s="5" t="s">
        <v>430</v>
      </c>
      <c r="D749" s="5">
        <v>0.09</v>
      </c>
      <c r="F749" s="5">
        <v>3.37</v>
      </c>
      <c r="H749" s="12">
        <v>0.25</v>
      </c>
      <c r="I749">
        <v>3.37</v>
      </c>
      <c r="J749" s="5">
        <v>0.35</v>
      </c>
      <c r="L749" s="5">
        <v>0.28999999999999998</v>
      </c>
      <c r="N749" s="5">
        <v>0.28999999999999998</v>
      </c>
      <c r="Q749" s="5">
        <f t="shared" si="38"/>
        <v>4.0439999999999996</v>
      </c>
      <c r="R749" s="26">
        <f t="shared" si="39"/>
        <v>7.0000000000000284E-2</v>
      </c>
    </row>
    <row r="750" spans="1:18" x14ac:dyDescent="0.25">
      <c r="A750" s="11" t="s">
        <v>459</v>
      </c>
      <c r="B750" s="5" t="s">
        <v>449</v>
      </c>
      <c r="C750" s="5" t="s">
        <v>430</v>
      </c>
      <c r="D750" s="5">
        <v>0.09</v>
      </c>
      <c r="F750" s="5">
        <v>3.37</v>
      </c>
      <c r="H750" s="12">
        <v>0.25</v>
      </c>
      <c r="I750">
        <v>3.37</v>
      </c>
      <c r="J750" s="5">
        <v>0.35</v>
      </c>
      <c r="L750" s="5">
        <v>0.28999999999999998</v>
      </c>
      <c r="N750" s="5">
        <v>0.28999999999999998</v>
      </c>
      <c r="Q750" s="5">
        <f t="shared" si="38"/>
        <v>4.0439999999999996</v>
      </c>
      <c r="R750" s="26">
        <f t="shared" si="39"/>
        <v>7.0000000000000284E-2</v>
      </c>
    </row>
    <row r="751" spans="1:18" x14ac:dyDescent="0.25">
      <c r="A751" s="11" t="s">
        <v>459</v>
      </c>
      <c r="B751" s="5" t="s">
        <v>449</v>
      </c>
      <c r="C751" s="5" t="s">
        <v>430</v>
      </c>
      <c r="D751" s="5">
        <v>0.09</v>
      </c>
      <c r="F751" s="5">
        <v>3.37</v>
      </c>
      <c r="H751" s="12">
        <v>0.25</v>
      </c>
      <c r="I751">
        <v>3.37</v>
      </c>
      <c r="J751" s="5">
        <v>0.35</v>
      </c>
      <c r="L751" s="5">
        <v>0.28999999999999998</v>
      </c>
      <c r="N751" s="5">
        <v>0.28999999999999998</v>
      </c>
      <c r="Q751" s="5">
        <f t="shared" si="38"/>
        <v>4.0439999999999996</v>
      </c>
      <c r="R751" s="26">
        <f t="shared" si="39"/>
        <v>7.0000000000000284E-2</v>
      </c>
    </row>
    <row r="752" spans="1:18" x14ac:dyDescent="0.25">
      <c r="A752" s="11" t="s">
        <v>459</v>
      </c>
      <c r="B752" s="5" t="s">
        <v>449</v>
      </c>
      <c r="C752" s="5" t="s">
        <v>430</v>
      </c>
      <c r="D752" s="5">
        <v>0.09</v>
      </c>
      <c r="F752" s="5">
        <v>3.37</v>
      </c>
      <c r="H752" s="12">
        <v>0.25</v>
      </c>
      <c r="I752">
        <v>3.37</v>
      </c>
      <c r="J752" s="5">
        <v>0.35</v>
      </c>
      <c r="L752" s="5">
        <v>0.28999999999999998</v>
      </c>
      <c r="N752" s="5">
        <v>0.28999999999999998</v>
      </c>
      <c r="Q752" s="5">
        <f t="shared" si="38"/>
        <v>4.0439999999999996</v>
      </c>
      <c r="R752" s="26">
        <f t="shared" si="39"/>
        <v>7.0000000000000284E-2</v>
      </c>
    </row>
    <row r="753" spans="1:18" x14ac:dyDescent="0.25">
      <c r="A753" s="11" t="s">
        <v>459</v>
      </c>
      <c r="B753" s="5" t="s">
        <v>449</v>
      </c>
      <c r="C753" s="5" t="s">
        <v>430</v>
      </c>
      <c r="D753" s="5">
        <v>0.09</v>
      </c>
      <c r="F753" s="5">
        <v>3.37</v>
      </c>
      <c r="H753" s="12">
        <v>0.25</v>
      </c>
      <c r="I753">
        <v>3.37</v>
      </c>
      <c r="J753" s="5">
        <v>0.35</v>
      </c>
      <c r="L753" s="5">
        <v>0.28999999999999998</v>
      </c>
      <c r="N753" s="5">
        <v>0.28999999999999998</v>
      </c>
      <c r="Q753" s="5">
        <f t="shared" si="38"/>
        <v>4.0439999999999996</v>
      </c>
      <c r="R753" s="26">
        <f t="shared" si="39"/>
        <v>7.0000000000000284E-2</v>
      </c>
    </row>
    <row r="754" spans="1:18" x14ac:dyDescent="0.25">
      <c r="A754" s="11" t="s">
        <v>459</v>
      </c>
      <c r="B754" s="5" t="s">
        <v>449</v>
      </c>
      <c r="C754" s="5" t="s">
        <v>430</v>
      </c>
      <c r="D754" s="5">
        <v>0.09</v>
      </c>
      <c r="F754" s="5">
        <v>3.37</v>
      </c>
      <c r="H754" s="12">
        <v>0.25</v>
      </c>
      <c r="I754">
        <v>3.37</v>
      </c>
      <c r="J754" s="5">
        <v>0.35</v>
      </c>
      <c r="L754" s="5">
        <v>0.28999999999999998</v>
      </c>
      <c r="N754" s="5">
        <v>0.28999999999999998</v>
      </c>
      <c r="Q754" s="5">
        <f t="shared" si="38"/>
        <v>4.0439999999999996</v>
      </c>
      <c r="R754" s="26">
        <f t="shared" si="39"/>
        <v>7.0000000000000284E-2</v>
      </c>
    </row>
    <row r="755" spans="1:18" x14ac:dyDescent="0.25">
      <c r="A755" s="11" t="s">
        <v>459</v>
      </c>
      <c r="B755" s="5" t="s">
        <v>449</v>
      </c>
      <c r="C755" s="5" t="s">
        <v>430</v>
      </c>
      <c r="D755" s="5">
        <v>0.09</v>
      </c>
      <c r="F755" s="5">
        <v>3.37</v>
      </c>
      <c r="H755" s="12">
        <v>0.25</v>
      </c>
      <c r="I755">
        <v>3.37</v>
      </c>
      <c r="J755" s="5">
        <v>0.35</v>
      </c>
      <c r="L755" s="5">
        <v>0.28999999999999998</v>
      </c>
      <c r="N755" s="5">
        <v>0.28999999999999998</v>
      </c>
      <c r="Q755" s="5">
        <f t="shared" si="38"/>
        <v>4.0439999999999996</v>
      </c>
      <c r="R755" s="26">
        <f t="shared" si="39"/>
        <v>7.0000000000000284E-2</v>
      </c>
    </row>
    <row r="756" spans="1:18" x14ac:dyDescent="0.25">
      <c r="A756" s="11" t="s">
        <v>459</v>
      </c>
      <c r="B756" s="5" t="s">
        <v>449</v>
      </c>
      <c r="C756" s="5" t="s">
        <v>430</v>
      </c>
      <c r="D756" s="5">
        <v>0.09</v>
      </c>
      <c r="F756" s="5">
        <v>3.37</v>
      </c>
      <c r="H756" s="12">
        <v>0.25</v>
      </c>
      <c r="I756">
        <v>3.37</v>
      </c>
      <c r="J756" s="5">
        <v>0.35</v>
      </c>
      <c r="L756" s="5">
        <v>0.28999999999999998</v>
      </c>
      <c r="N756" s="5">
        <v>0.28999999999999998</v>
      </c>
      <c r="Q756" s="5">
        <f t="shared" si="38"/>
        <v>4.0439999999999996</v>
      </c>
      <c r="R756" s="26">
        <f t="shared" si="39"/>
        <v>7.0000000000000284E-2</v>
      </c>
    </row>
    <row r="757" spans="1:18" x14ac:dyDescent="0.25">
      <c r="A757" s="11" t="s">
        <v>459</v>
      </c>
      <c r="B757" s="5" t="s">
        <v>449</v>
      </c>
      <c r="C757" s="5" t="s">
        <v>430</v>
      </c>
      <c r="D757" s="5">
        <v>0.09</v>
      </c>
      <c r="F757" s="5">
        <v>3.37</v>
      </c>
      <c r="H757" s="12">
        <v>0.25</v>
      </c>
      <c r="I757">
        <v>3.37</v>
      </c>
      <c r="J757" s="5">
        <v>0.35</v>
      </c>
      <c r="L757" s="5">
        <v>0.28999999999999998</v>
      </c>
      <c r="N757" s="5">
        <v>0.28999999999999998</v>
      </c>
      <c r="Q757" s="5">
        <f t="shared" si="38"/>
        <v>4.0439999999999996</v>
      </c>
      <c r="R757" s="26">
        <f t="shared" si="39"/>
        <v>7.0000000000000284E-2</v>
      </c>
    </row>
    <row r="758" spans="1:18" x14ac:dyDescent="0.25">
      <c r="A758" s="11" t="s">
        <v>459</v>
      </c>
      <c r="B758" s="5" t="s">
        <v>449</v>
      </c>
      <c r="C758" s="5" t="s">
        <v>430</v>
      </c>
      <c r="D758" s="5">
        <v>0.09</v>
      </c>
      <c r="F758" s="5">
        <v>3.37</v>
      </c>
      <c r="H758" s="12">
        <v>0.25</v>
      </c>
      <c r="I758">
        <v>3.37</v>
      </c>
      <c r="J758" s="5">
        <v>0.35</v>
      </c>
      <c r="L758" s="5">
        <v>0.28999999999999998</v>
      </c>
      <c r="N758" s="5">
        <v>0.28999999999999998</v>
      </c>
      <c r="Q758" s="5">
        <f t="shared" si="38"/>
        <v>4.0439999999999996</v>
      </c>
      <c r="R758" s="26">
        <f t="shared" si="39"/>
        <v>7.0000000000000284E-2</v>
      </c>
    </row>
    <row r="759" spans="1:18" x14ac:dyDescent="0.25">
      <c r="A759" s="11" t="s">
        <v>459</v>
      </c>
      <c r="B759" s="5" t="s">
        <v>449</v>
      </c>
      <c r="C759" s="5" t="s">
        <v>430</v>
      </c>
      <c r="D759" s="5">
        <v>0.09</v>
      </c>
      <c r="F759" s="5">
        <v>3.37</v>
      </c>
      <c r="H759" s="12">
        <v>0.25</v>
      </c>
      <c r="I759">
        <v>3.37</v>
      </c>
      <c r="J759" s="5">
        <v>0.35</v>
      </c>
      <c r="L759" s="5">
        <v>0.28999999999999998</v>
      </c>
      <c r="N759" s="5">
        <v>0.28999999999999998</v>
      </c>
      <c r="Q759" s="5">
        <f t="shared" si="38"/>
        <v>4.0439999999999996</v>
      </c>
      <c r="R759" s="26">
        <f t="shared" si="39"/>
        <v>7.0000000000000284E-2</v>
      </c>
    </row>
    <row r="760" spans="1:18" x14ac:dyDescent="0.25">
      <c r="A760" s="11" t="s">
        <v>459</v>
      </c>
      <c r="B760" s="5" t="s">
        <v>449</v>
      </c>
      <c r="C760" s="5" t="s">
        <v>430</v>
      </c>
      <c r="D760" s="5">
        <v>0.09</v>
      </c>
      <c r="F760" s="5">
        <v>3.37</v>
      </c>
      <c r="H760" s="12">
        <v>0.25</v>
      </c>
      <c r="I760">
        <v>3.37</v>
      </c>
      <c r="J760" s="5">
        <v>0.35</v>
      </c>
      <c r="L760" s="5">
        <v>0.28999999999999998</v>
      </c>
      <c r="N760" s="5">
        <v>0.28999999999999998</v>
      </c>
      <c r="Q760" s="5">
        <f t="shared" si="38"/>
        <v>4.0439999999999996</v>
      </c>
      <c r="R760" s="26">
        <f t="shared" si="39"/>
        <v>7.0000000000000284E-2</v>
      </c>
    </row>
    <row r="761" spans="1:18" x14ac:dyDescent="0.25">
      <c r="A761" s="11" t="s">
        <v>459</v>
      </c>
      <c r="B761" s="5" t="s">
        <v>449</v>
      </c>
      <c r="C761" s="5" t="s">
        <v>430</v>
      </c>
      <c r="D761" s="5">
        <v>0.09</v>
      </c>
      <c r="F761" s="5">
        <v>3.37</v>
      </c>
      <c r="H761" s="12">
        <v>0.25</v>
      </c>
      <c r="I761">
        <v>3.37</v>
      </c>
      <c r="J761" s="5">
        <v>0.35</v>
      </c>
      <c r="L761" s="5">
        <v>0.28999999999999998</v>
      </c>
      <c r="N761" s="5">
        <v>0.28999999999999998</v>
      </c>
      <c r="Q761" s="5">
        <f t="shared" si="38"/>
        <v>4.0439999999999996</v>
      </c>
      <c r="R761" s="26">
        <f t="shared" si="39"/>
        <v>7.0000000000000284E-2</v>
      </c>
    </row>
    <row r="762" spans="1:18" x14ac:dyDescent="0.25">
      <c r="A762" s="11" t="s">
        <v>459</v>
      </c>
      <c r="B762" s="5" t="s">
        <v>449</v>
      </c>
      <c r="C762" s="5" t="s">
        <v>430</v>
      </c>
      <c r="D762" s="5">
        <v>0.09</v>
      </c>
      <c r="F762" s="5">
        <v>3.37</v>
      </c>
      <c r="H762" s="12">
        <v>0.25</v>
      </c>
      <c r="I762">
        <v>3.37</v>
      </c>
      <c r="J762" s="5">
        <v>0.35</v>
      </c>
      <c r="L762" s="5">
        <v>0.28999999999999998</v>
      </c>
      <c r="N762" s="5">
        <v>0.28999999999999998</v>
      </c>
      <c r="Q762" s="5">
        <f t="shared" si="38"/>
        <v>4.0439999999999996</v>
      </c>
      <c r="R762" s="26">
        <f t="shared" si="39"/>
        <v>7.0000000000000284E-2</v>
      </c>
    </row>
    <row r="763" spans="1:18" x14ac:dyDescent="0.25">
      <c r="A763" s="11" t="s">
        <v>459</v>
      </c>
      <c r="B763" s="5" t="s">
        <v>449</v>
      </c>
      <c r="C763" s="5" t="s">
        <v>430</v>
      </c>
      <c r="D763" s="5">
        <v>0.09</v>
      </c>
      <c r="F763" s="5">
        <v>3.37</v>
      </c>
      <c r="H763" s="12">
        <v>0.25</v>
      </c>
      <c r="I763">
        <v>3.37</v>
      </c>
      <c r="J763" s="5">
        <v>0.35</v>
      </c>
      <c r="L763" s="5">
        <v>0.28999999999999998</v>
      </c>
      <c r="N763" s="5">
        <v>0.28999999999999998</v>
      </c>
      <c r="Q763" s="5">
        <f t="shared" si="38"/>
        <v>4.0439999999999996</v>
      </c>
      <c r="R763" s="26">
        <f t="shared" si="39"/>
        <v>7.0000000000000284E-2</v>
      </c>
    </row>
    <row r="764" spans="1:18" x14ac:dyDescent="0.25">
      <c r="A764" s="11" t="s">
        <v>459</v>
      </c>
      <c r="B764" s="5" t="s">
        <v>449</v>
      </c>
      <c r="C764" s="5" t="s">
        <v>430</v>
      </c>
      <c r="D764" s="5">
        <v>0.09</v>
      </c>
      <c r="F764" s="5">
        <v>3.37</v>
      </c>
      <c r="H764" s="12">
        <v>0.25</v>
      </c>
      <c r="I764">
        <v>3.37</v>
      </c>
      <c r="J764" s="5">
        <v>0.35</v>
      </c>
      <c r="L764" s="5">
        <v>0.28999999999999998</v>
      </c>
      <c r="N764" s="5">
        <v>0.28999999999999998</v>
      </c>
      <c r="Q764" s="5">
        <f t="shared" si="38"/>
        <v>4.0439999999999996</v>
      </c>
      <c r="R764" s="26">
        <f t="shared" si="39"/>
        <v>7.0000000000000284E-2</v>
      </c>
    </row>
    <row r="765" spans="1:18" x14ac:dyDescent="0.25">
      <c r="A765" s="11" t="s">
        <v>459</v>
      </c>
      <c r="B765" s="5" t="s">
        <v>449</v>
      </c>
      <c r="C765" s="5" t="s">
        <v>430</v>
      </c>
      <c r="D765" s="5">
        <v>0.09</v>
      </c>
      <c r="F765" s="5">
        <v>3.37</v>
      </c>
      <c r="H765" s="12">
        <v>0.25</v>
      </c>
      <c r="I765">
        <v>3.37</v>
      </c>
      <c r="J765" s="5">
        <v>0.35</v>
      </c>
      <c r="L765" s="5">
        <v>0.28999999999999998</v>
      </c>
      <c r="N765" s="5">
        <v>0.28999999999999998</v>
      </c>
      <c r="Q765" s="5">
        <f t="shared" si="38"/>
        <v>4.0439999999999996</v>
      </c>
      <c r="R765" s="26">
        <f t="shared" si="39"/>
        <v>7.0000000000000284E-2</v>
      </c>
    </row>
    <row r="766" spans="1:18" x14ac:dyDescent="0.25">
      <c r="A766" s="11" t="s">
        <v>459</v>
      </c>
      <c r="B766" s="5" t="s">
        <v>449</v>
      </c>
      <c r="C766" s="5" t="s">
        <v>430</v>
      </c>
      <c r="D766" s="5">
        <v>0.09</v>
      </c>
      <c r="F766" s="5">
        <v>3.37</v>
      </c>
      <c r="H766" s="12">
        <v>0.25</v>
      </c>
      <c r="I766">
        <v>3.37</v>
      </c>
      <c r="J766" s="5">
        <v>0.35</v>
      </c>
      <c r="L766" s="5">
        <v>0.28999999999999998</v>
      </c>
      <c r="N766" s="5">
        <v>0.28999999999999998</v>
      </c>
      <c r="Q766" s="5">
        <f t="shared" si="38"/>
        <v>4.0439999999999996</v>
      </c>
      <c r="R766" s="26">
        <f t="shared" si="39"/>
        <v>7.0000000000000284E-2</v>
      </c>
    </row>
    <row r="767" spans="1:18" x14ac:dyDescent="0.25">
      <c r="A767" s="11" t="s">
        <v>459</v>
      </c>
      <c r="B767" s="5" t="s">
        <v>449</v>
      </c>
      <c r="C767" s="5" t="s">
        <v>430</v>
      </c>
      <c r="D767" s="5">
        <v>0.09</v>
      </c>
      <c r="F767" s="5">
        <v>3.37</v>
      </c>
      <c r="H767" s="12">
        <v>0.25</v>
      </c>
      <c r="I767">
        <v>3.37</v>
      </c>
      <c r="J767" s="5">
        <v>0.35</v>
      </c>
      <c r="L767" s="5">
        <v>0.28999999999999998</v>
      </c>
      <c r="N767" s="5">
        <v>0.28999999999999998</v>
      </c>
      <c r="Q767" s="5">
        <f t="shared" si="38"/>
        <v>4.0439999999999996</v>
      </c>
      <c r="R767" s="26">
        <f t="shared" si="39"/>
        <v>7.0000000000000284E-2</v>
      </c>
    </row>
    <row r="768" spans="1:18" x14ac:dyDescent="0.25">
      <c r="A768" s="11" t="s">
        <v>459</v>
      </c>
      <c r="B768" s="5" t="s">
        <v>449</v>
      </c>
      <c r="C768" s="5" t="s">
        <v>430</v>
      </c>
      <c r="D768" s="5">
        <v>0.09</v>
      </c>
      <c r="F768" s="5">
        <v>3.37</v>
      </c>
      <c r="H768" s="12">
        <v>0.25</v>
      </c>
      <c r="I768">
        <v>3.37</v>
      </c>
      <c r="J768" s="5">
        <v>0.35</v>
      </c>
      <c r="L768" s="5">
        <v>0.28999999999999998</v>
      </c>
      <c r="N768" s="5">
        <v>0.28999999999999998</v>
      </c>
      <c r="Q768" s="5">
        <f t="shared" si="38"/>
        <v>4.0439999999999996</v>
      </c>
      <c r="R768" s="26">
        <f t="shared" si="39"/>
        <v>7.0000000000000284E-2</v>
      </c>
    </row>
    <row r="769" spans="1:18" x14ac:dyDescent="0.25">
      <c r="A769" s="11" t="s">
        <v>459</v>
      </c>
      <c r="B769" s="5" t="s">
        <v>449</v>
      </c>
      <c r="C769" s="5" t="s">
        <v>430</v>
      </c>
      <c r="D769" s="5">
        <v>0.09</v>
      </c>
      <c r="F769" s="5">
        <v>3.37</v>
      </c>
      <c r="H769" s="12">
        <v>0.25</v>
      </c>
      <c r="I769">
        <v>3.37</v>
      </c>
      <c r="J769" s="5">
        <v>0.35</v>
      </c>
      <c r="L769" s="5">
        <v>0.28999999999999998</v>
      </c>
      <c r="N769" s="5">
        <v>0.28999999999999998</v>
      </c>
      <c r="Q769" s="5">
        <f t="shared" si="38"/>
        <v>4.0439999999999996</v>
      </c>
      <c r="R769" s="26">
        <f t="shared" si="39"/>
        <v>7.0000000000000284E-2</v>
      </c>
    </row>
    <row r="770" spans="1:18" x14ac:dyDescent="0.25">
      <c r="A770" s="11" t="s">
        <v>459</v>
      </c>
      <c r="B770" s="5" t="s">
        <v>449</v>
      </c>
      <c r="C770" s="5" t="s">
        <v>430</v>
      </c>
      <c r="D770" s="5">
        <v>0.09</v>
      </c>
      <c r="F770" s="5">
        <v>3.37</v>
      </c>
      <c r="H770" s="12">
        <v>0.25</v>
      </c>
      <c r="I770">
        <v>3.37</v>
      </c>
      <c r="J770" s="5">
        <v>0.35</v>
      </c>
      <c r="L770" s="5">
        <v>0.28999999999999998</v>
      </c>
      <c r="N770" s="5">
        <v>0.28999999999999998</v>
      </c>
      <c r="Q770" s="5">
        <f t="shared" si="38"/>
        <v>4.0439999999999996</v>
      </c>
      <c r="R770" s="26">
        <f t="shared" si="39"/>
        <v>7.0000000000000284E-2</v>
      </c>
    </row>
    <row r="771" spans="1:18" x14ac:dyDescent="0.25">
      <c r="A771" s="11" t="s">
        <v>459</v>
      </c>
      <c r="B771" s="5" t="s">
        <v>449</v>
      </c>
      <c r="C771" s="5" t="s">
        <v>430</v>
      </c>
      <c r="D771" s="5">
        <v>0.09</v>
      </c>
      <c r="F771" s="5">
        <v>3.37</v>
      </c>
      <c r="H771" s="12">
        <v>0.25</v>
      </c>
      <c r="I771">
        <v>3.37</v>
      </c>
      <c r="J771" s="5">
        <v>0.35</v>
      </c>
      <c r="L771" s="5">
        <v>0.28999999999999998</v>
      </c>
      <c r="N771" s="5">
        <v>0.28999999999999998</v>
      </c>
      <c r="Q771" s="5">
        <f t="shared" si="38"/>
        <v>4.0439999999999996</v>
      </c>
      <c r="R771" s="26">
        <f t="shared" si="39"/>
        <v>7.0000000000000284E-2</v>
      </c>
    </row>
    <row r="772" spans="1:18" x14ac:dyDescent="0.25">
      <c r="A772" s="11" t="s">
        <v>459</v>
      </c>
      <c r="B772" s="5" t="s">
        <v>449</v>
      </c>
      <c r="C772" s="5" t="s">
        <v>430</v>
      </c>
      <c r="D772" s="5">
        <v>0.09</v>
      </c>
      <c r="F772" s="5">
        <v>3.37</v>
      </c>
      <c r="H772" s="12">
        <v>0.25</v>
      </c>
      <c r="I772">
        <v>3.37</v>
      </c>
      <c r="J772" s="5">
        <v>0.35</v>
      </c>
      <c r="L772" s="5">
        <v>0.28999999999999998</v>
      </c>
      <c r="N772" s="5">
        <v>0.28999999999999998</v>
      </c>
      <c r="Q772" s="5">
        <f t="shared" si="38"/>
        <v>4.0439999999999996</v>
      </c>
      <c r="R772" s="26">
        <f t="shared" si="39"/>
        <v>7.0000000000000284E-2</v>
      </c>
    </row>
    <row r="773" spans="1:18" x14ac:dyDescent="0.25">
      <c r="A773" s="11" t="s">
        <v>459</v>
      </c>
      <c r="B773" s="5" t="s">
        <v>449</v>
      </c>
      <c r="C773" s="5" t="s">
        <v>430</v>
      </c>
      <c r="D773" s="5">
        <v>0.09</v>
      </c>
      <c r="F773" s="5">
        <v>3.37</v>
      </c>
      <c r="H773" s="12">
        <v>0.25</v>
      </c>
      <c r="I773">
        <v>3.37</v>
      </c>
      <c r="J773" s="5">
        <v>0.35</v>
      </c>
      <c r="L773" s="5">
        <v>0.28999999999999998</v>
      </c>
      <c r="N773" s="5">
        <v>0.28999999999999998</v>
      </c>
      <c r="Q773" s="5">
        <f t="shared" si="38"/>
        <v>4.0439999999999996</v>
      </c>
      <c r="R773" s="26">
        <f t="shared" si="39"/>
        <v>7.0000000000000284E-2</v>
      </c>
    </row>
    <row r="774" spans="1:18" x14ac:dyDescent="0.25">
      <c r="A774" s="11" t="s">
        <v>459</v>
      </c>
      <c r="B774" s="5" t="s">
        <v>449</v>
      </c>
      <c r="C774" s="5" t="s">
        <v>430</v>
      </c>
      <c r="D774" s="5">
        <v>0.09</v>
      </c>
      <c r="F774" s="5">
        <v>3.37</v>
      </c>
      <c r="H774" s="12">
        <v>0.25</v>
      </c>
      <c r="I774">
        <v>3.37</v>
      </c>
      <c r="J774" s="5">
        <v>0.35</v>
      </c>
      <c r="L774" s="5">
        <v>0.28999999999999998</v>
      </c>
      <c r="N774" s="5">
        <v>0.28999999999999998</v>
      </c>
      <c r="Q774" s="5">
        <f t="shared" si="38"/>
        <v>4.0439999999999996</v>
      </c>
      <c r="R774" s="26">
        <f t="shared" si="39"/>
        <v>7.0000000000000284E-2</v>
      </c>
    </row>
    <row r="775" spans="1:18" x14ac:dyDescent="0.25">
      <c r="A775" s="11" t="s">
        <v>459</v>
      </c>
      <c r="B775" s="5" t="s">
        <v>449</v>
      </c>
      <c r="C775" s="5" t="s">
        <v>430</v>
      </c>
      <c r="D775" s="5">
        <v>0.09</v>
      </c>
      <c r="F775" s="5">
        <v>3.37</v>
      </c>
      <c r="H775" s="12">
        <v>0.25</v>
      </c>
      <c r="I775">
        <v>3.37</v>
      </c>
      <c r="J775" s="5">
        <v>0.35</v>
      </c>
      <c r="L775" s="5">
        <v>0.28999999999999998</v>
      </c>
      <c r="N775" s="5">
        <v>0.28999999999999998</v>
      </c>
      <c r="Q775" s="5">
        <f t="shared" ref="Q775:Q838" si="40">(H775+J775)*2*F775</f>
        <v>4.0439999999999996</v>
      </c>
      <c r="R775" s="26">
        <f t="shared" ref="R775:R838" si="41">F775-3.3</f>
        <v>7.0000000000000284E-2</v>
      </c>
    </row>
    <row r="776" spans="1:18" x14ac:dyDescent="0.25">
      <c r="A776" s="11" t="s">
        <v>459</v>
      </c>
      <c r="B776" s="5" t="s">
        <v>449</v>
      </c>
      <c r="C776" s="5" t="s">
        <v>430</v>
      </c>
      <c r="D776" s="5">
        <v>0.09</v>
      </c>
      <c r="F776" s="5">
        <v>3.37</v>
      </c>
      <c r="H776" s="12">
        <v>0.25</v>
      </c>
      <c r="I776">
        <v>3.37</v>
      </c>
      <c r="J776" s="5">
        <v>0.35</v>
      </c>
      <c r="L776" s="5">
        <v>0.28999999999999998</v>
      </c>
      <c r="N776" s="5">
        <v>0.28999999999999998</v>
      </c>
      <c r="Q776" s="5">
        <f t="shared" si="40"/>
        <v>4.0439999999999996</v>
      </c>
      <c r="R776" s="26">
        <f t="shared" si="41"/>
        <v>7.0000000000000284E-2</v>
      </c>
    </row>
    <row r="777" spans="1:18" x14ac:dyDescent="0.25">
      <c r="A777" s="11" t="s">
        <v>459</v>
      </c>
      <c r="B777" s="5" t="s">
        <v>449</v>
      </c>
      <c r="C777" s="5" t="s">
        <v>430</v>
      </c>
      <c r="D777" s="5">
        <v>0.09</v>
      </c>
      <c r="F777" s="5">
        <v>3.37</v>
      </c>
      <c r="H777" s="12">
        <v>0.25</v>
      </c>
      <c r="I777">
        <v>3.37</v>
      </c>
      <c r="J777" s="5">
        <v>0.35</v>
      </c>
      <c r="L777" s="5">
        <v>0.28999999999999998</v>
      </c>
      <c r="N777" s="5">
        <v>0.28999999999999998</v>
      </c>
      <c r="Q777" s="5">
        <f t="shared" si="40"/>
        <v>4.0439999999999996</v>
      </c>
      <c r="R777" s="26">
        <f t="shared" si="41"/>
        <v>7.0000000000000284E-2</v>
      </c>
    </row>
    <row r="778" spans="1:18" x14ac:dyDescent="0.25">
      <c r="A778" s="11" t="s">
        <v>459</v>
      </c>
      <c r="B778" s="5" t="s">
        <v>449</v>
      </c>
      <c r="C778" s="5" t="s">
        <v>430</v>
      </c>
      <c r="D778" s="5">
        <v>0.09</v>
      </c>
      <c r="F778" s="5">
        <v>3.37</v>
      </c>
      <c r="H778" s="12">
        <v>0.25</v>
      </c>
      <c r="I778">
        <v>3.37</v>
      </c>
      <c r="J778" s="5">
        <v>0.35</v>
      </c>
      <c r="L778" s="5">
        <v>0.28999999999999998</v>
      </c>
      <c r="N778" s="5">
        <v>0.28999999999999998</v>
      </c>
      <c r="Q778" s="5">
        <f t="shared" si="40"/>
        <v>4.0439999999999996</v>
      </c>
      <c r="R778" s="26">
        <f t="shared" si="41"/>
        <v>7.0000000000000284E-2</v>
      </c>
    </row>
    <row r="779" spans="1:18" x14ac:dyDescent="0.25">
      <c r="A779" s="11" t="s">
        <v>459</v>
      </c>
      <c r="B779" s="5" t="s">
        <v>449</v>
      </c>
      <c r="C779" s="5" t="s">
        <v>430</v>
      </c>
      <c r="D779" s="5">
        <v>0.09</v>
      </c>
      <c r="F779" s="5">
        <v>3.37</v>
      </c>
      <c r="H779" s="12">
        <v>0.25</v>
      </c>
      <c r="I779">
        <v>3.37</v>
      </c>
      <c r="J779" s="5">
        <v>0.35</v>
      </c>
      <c r="L779" s="5">
        <v>0.28999999999999998</v>
      </c>
      <c r="N779" s="5">
        <v>0.28999999999999998</v>
      </c>
      <c r="Q779" s="5">
        <f t="shared" si="40"/>
        <v>4.0439999999999996</v>
      </c>
      <c r="R779" s="26">
        <f t="shared" si="41"/>
        <v>7.0000000000000284E-2</v>
      </c>
    </row>
    <row r="780" spans="1:18" x14ac:dyDescent="0.25">
      <c r="A780" s="11" t="s">
        <v>459</v>
      </c>
      <c r="B780" s="5" t="s">
        <v>449</v>
      </c>
      <c r="C780" s="5" t="s">
        <v>430</v>
      </c>
      <c r="D780" s="5">
        <v>0.09</v>
      </c>
      <c r="F780" s="5">
        <v>3.37</v>
      </c>
      <c r="H780" s="12">
        <v>0.25</v>
      </c>
      <c r="I780">
        <v>3.37</v>
      </c>
      <c r="J780" s="5">
        <v>0.35</v>
      </c>
      <c r="L780" s="5">
        <v>0.28999999999999998</v>
      </c>
      <c r="N780" s="5">
        <v>0.28999999999999998</v>
      </c>
      <c r="Q780" s="5">
        <f t="shared" si="40"/>
        <v>4.0439999999999996</v>
      </c>
      <c r="R780" s="26">
        <f t="shared" si="41"/>
        <v>7.0000000000000284E-2</v>
      </c>
    </row>
    <row r="781" spans="1:18" x14ac:dyDescent="0.25">
      <c r="A781" s="11" t="s">
        <v>459</v>
      </c>
      <c r="B781" s="5" t="s">
        <v>449</v>
      </c>
      <c r="C781" s="5" t="s">
        <v>430</v>
      </c>
      <c r="D781" s="5">
        <v>0.09</v>
      </c>
      <c r="F781" s="5">
        <v>3.37</v>
      </c>
      <c r="H781" s="12">
        <v>0.25</v>
      </c>
      <c r="I781">
        <v>3.37</v>
      </c>
      <c r="J781" s="5">
        <v>0.35</v>
      </c>
      <c r="L781" s="5">
        <v>0.28999999999999998</v>
      </c>
      <c r="N781" s="5">
        <v>0.28999999999999998</v>
      </c>
      <c r="Q781" s="5">
        <f t="shared" si="40"/>
        <v>4.0439999999999996</v>
      </c>
      <c r="R781" s="26">
        <f t="shared" si="41"/>
        <v>7.0000000000000284E-2</v>
      </c>
    </row>
    <row r="782" spans="1:18" x14ac:dyDescent="0.25">
      <c r="A782" s="11" t="s">
        <v>459</v>
      </c>
      <c r="B782" s="5" t="s">
        <v>449</v>
      </c>
      <c r="C782" s="5" t="s">
        <v>430</v>
      </c>
      <c r="D782" s="5">
        <v>0.09</v>
      </c>
      <c r="F782" s="5">
        <v>3.37</v>
      </c>
      <c r="H782" s="12">
        <v>0.25</v>
      </c>
      <c r="I782">
        <v>3.37</v>
      </c>
      <c r="J782" s="5">
        <v>0.35</v>
      </c>
      <c r="L782" s="5">
        <v>0.28999999999999998</v>
      </c>
      <c r="N782" s="5">
        <v>0.28999999999999998</v>
      </c>
      <c r="Q782" s="5">
        <f t="shared" si="40"/>
        <v>4.0439999999999996</v>
      </c>
      <c r="R782" s="26">
        <f t="shared" si="41"/>
        <v>7.0000000000000284E-2</v>
      </c>
    </row>
    <row r="783" spans="1:18" x14ac:dyDescent="0.25">
      <c r="A783" s="11" t="s">
        <v>459</v>
      </c>
      <c r="B783" s="5" t="s">
        <v>449</v>
      </c>
      <c r="C783" s="5" t="s">
        <v>430</v>
      </c>
      <c r="D783" s="5">
        <v>0.09</v>
      </c>
      <c r="F783" s="5">
        <v>3.37</v>
      </c>
      <c r="H783" s="12">
        <v>0.25</v>
      </c>
      <c r="I783">
        <v>3.37</v>
      </c>
      <c r="J783" s="5">
        <v>0.35</v>
      </c>
      <c r="L783" s="5">
        <v>0.28999999999999998</v>
      </c>
      <c r="N783" s="5">
        <v>0.28999999999999998</v>
      </c>
      <c r="Q783" s="5">
        <f t="shared" si="40"/>
        <v>4.0439999999999996</v>
      </c>
      <c r="R783" s="26">
        <f t="shared" si="41"/>
        <v>7.0000000000000284E-2</v>
      </c>
    </row>
    <row r="784" spans="1:18" x14ac:dyDescent="0.25">
      <c r="A784" s="11" t="s">
        <v>459</v>
      </c>
      <c r="B784" s="5" t="s">
        <v>449</v>
      </c>
      <c r="C784" s="5" t="s">
        <v>430</v>
      </c>
      <c r="D784" s="5">
        <v>0.09</v>
      </c>
      <c r="F784" s="5">
        <v>3.37</v>
      </c>
      <c r="H784" s="12">
        <v>0.25</v>
      </c>
      <c r="I784">
        <v>3.37</v>
      </c>
      <c r="J784" s="5">
        <v>0.35</v>
      </c>
      <c r="L784" s="5">
        <v>0.28999999999999998</v>
      </c>
      <c r="N784" s="5">
        <v>0.28999999999999998</v>
      </c>
      <c r="Q784" s="5">
        <f t="shared" si="40"/>
        <v>4.0439999999999996</v>
      </c>
      <c r="R784" s="26">
        <f t="shared" si="41"/>
        <v>7.0000000000000284E-2</v>
      </c>
    </row>
    <row r="785" spans="1:18" x14ac:dyDescent="0.25">
      <c r="A785" s="11" t="s">
        <v>459</v>
      </c>
      <c r="B785" s="5" t="s">
        <v>449</v>
      </c>
      <c r="C785" s="5" t="s">
        <v>430</v>
      </c>
      <c r="D785" s="5">
        <v>0.09</v>
      </c>
      <c r="F785" s="5">
        <v>3.37</v>
      </c>
      <c r="H785" s="12">
        <v>0.25</v>
      </c>
      <c r="I785">
        <v>3.37</v>
      </c>
      <c r="J785" s="5">
        <v>0.35</v>
      </c>
      <c r="L785" s="5">
        <v>0.28999999999999998</v>
      </c>
      <c r="N785" s="5">
        <v>0.28999999999999998</v>
      </c>
      <c r="Q785" s="5">
        <f t="shared" si="40"/>
        <v>4.0439999999999996</v>
      </c>
      <c r="R785" s="26">
        <f t="shared" si="41"/>
        <v>7.0000000000000284E-2</v>
      </c>
    </row>
    <row r="786" spans="1:18" x14ac:dyDescent="0.25">
      <c r="A786" s="11" t="s">
        <v>459</v>
      </c>
      <c r="B786" s="5" t="s">
        <v>449</v>
      </c>
      <c r="C786" s="5" t="s">
        <v>430</v>
      </c>
      <c r="D786" s="5">
        <v>0.09</v>
      </c>
      <c r="F786" s="5">
        <v>3.37</v>
      </c>
      <c r="H786" s="12">
        <v>0.25</v>
      </c>
      <c r="I786">
        <v>3.37</v>
      </c>
      <c r="J786" s="5">
        <v>0.35</v>
      </c>
      <c r="L786" s="5">
        <v>0.28999999999999998</v>
      </c>
      <c r="N786" s="5">
        <v>0.28999999999999998</v>
      </c>
      <c r="Q786" s="5">
        <f t="shared" si="40"/>
        <v>4.0439999999999996</v>
      </c>
      <c r="R786" s="26">
        <f t="shared" si="41"/>
        <v>7.0000000000000284E-2</v>
      </c>
    </row>
    <row r="787" spans="1:18" x14ac:dyDescent="0.25">
      <c r="A787" s="11" t="s">
        <v>459</v>
      </c>
      <c r="B787" s="5" t="s">
        <v>449</v>
      </c>
      <c r="C787" s="5" t="s">
        <v>430</v>
      </c>
      <c r="D787" s="5">
        <v>0.09</v>
      </c>
      <c r="F787" s="5">
        <v>3.37</v>
      </c>
      <c r="H787" s="12">
        <v>0.25</v>
      </c>
      <c r="I787">
        <v>3.37</v>
      </c>
      <c r="J787" s="5">
        <v>0.35</v>
      </c>
      <c r="L787" s="5">
        <v>0.28999999999999998</v>
      </c>
      <c r="N787" s="5">
        <v>0.28999999999999998</v>
      </c>
      <c r="Q787" s="5">
        <f t="shared" si="40"/>
        <v>4.0439999999999996</v>
      </c>
      <c r="R787" s="26">
        <f t="shared" si="41"/>
        <v>7.0000000000000284E-2</v>
      </c>
    </row>
    <row r="788" spans="1:18" x14ac:dyDescent="0.25">
      <c r="A788" s="11" t="s">
        <v>459</v>
      </c>
      <c r="B788" s="5" t="s">
        <v>449</v>
      </c>
      <c r="C788" s="5" t="s">
        <v>430</v>
      </c>
      <c r="D788" s="5">
        <v>0.09</v>
      </c>
      <c r="F788" s="5">
        <v>3.37</v>
      </c>
      <c r="H788" s="12">
        <v>0.25</v>
      </c>
      <c r="I788">
        <v>3.37</v>
      </c>
      <c r="J788" s="5">
        <v>0.35</v>
      </c>
      <c r="L788" s="5">
        <v>0.28999999999999998</v>
      </c>
      <c r="N788" s="5">
        <v>0.28999999999999998</v>
      </c>
      <c r="Q788" s="5">
        <f t="shared" si="40"/>
        <v>4.0439999999999996</v>
      </c>
      <c r="R788" s="26">
        <f t="shared" si="41"/>
        <v>7.0000000000000284E-2</v>
      </c>
    </row>
    <row r="789" spans="1:18" x14ac:dyDescent="0.25">
      <c r="A789" s="11" t="s">
        <v>459</v>
      </c>
      <c r="B789" s="5" t="s">
        <v>449</v>
      </c>
      <c r="C789" s="5" t="s">
        <v>430</v>
      </c>
      <c r="D789" s="5">
        <v>0.09</v>
      </c>
      <c r="F789" s="5">
        <v>3.37</v>
      </c>
      <c r="H789" s="12">
        <v>0.25</v>
      </c>
      <c r="I789">
        <v>3.37</v>
      </c>
      <c r="J789" s="5">
        <v>0.35</v>
      </c>
      <c r="L789" s="5">
        <v>0.28999999999999998</v>
      </c>
      <c r="N789" s="5">
        <v>0.28999999999999998</v>
      </c>
      <c r="Q789" s="5">
        <f t="shared" si="40"/>
        <v>4.0439999999999996</v>
      </c>
      <c r="R789" s="26">
        <f t="shared" si="41"/>
        <v>7.0000000000000284E-2</v>
      </c>
    </row>
    <row r="790" spans="1:18" x14ac:dyDescent="0.25">
      <c r="A790" s="11" t="s">
        <v>459</v>
      </c>
      <c r="B790" s="5" t="s">
        <v>449</v>
      </c>
      <c r="C790" s="5" t="s">
        <v>430</v>
      </c>
      <c r="D790" s="5">
        <v>0.09</v>
      </c>
      <c r="F790" s="5">
        <v>3.37</v>
      </c>
      <c r="H790" s="12">
        <v>0.25</v>
      </c>
      <c r="I790">
        <v>3.37</v>
      </c>
      <c r="J790" s="5">
        <v>0.35</v>
      </c>
      <c r="L790" s="5">
        <v>0.28999999999999998</v>
      </c>
      <c r="N790" s="5">
        <v>0.28999999999999998</v>
      </c>
      <c r="Q790" s="5">
        <f t="shared" si="40"/>
        <v>4.0439999999999996</v>
      </c>
      <c r="R790" s="26">
        <f t="shared" si="41"/>
        <v>7.0000000000000284E-2</v>
      </c>
    </row>
    <row r="791" spans="1:18" x14ac:dyDescent="0.25">
      <c r="A791" s="11" t="s">
        <v>459</v>
      </c>
      <c r="B791" s="5" t="s">
        <v>449</v>
      </c>
      <c r="C791" s="5" t="s">
        <v>430</v>
      </c>
      <c r="D791" s="5">
        <v>0.09</v>
      </c>
      <c r="F791" s="5">
        <v>3.37</v>
      </c>
      <c r="H791" s="12">
        <v>0.25</v>
      </c>
      <c r="I791">
        <v>3.37</v>
      </c>
      <c r="J791" s="5">
        <v>0.35</v>
      </c>
      <c r="L791" s="5">
        <v>0.28999999999999998</v>
      </c>
      <c r="N791" s="5">
        <v>0.28999999999999998</v>
      </c>
      <c r="Q791" s="5">
        <f t="shared" si="40"/>
        <v>4.0439999999999996</v>
      </c>
      <c r="R791" s="26">
        <f t="shared" si="41"/>
        <v>7.0000000000000284E-2</v>
      </c>
    </row>
    <row r="792" spans="1:18" x14ac:dyDescent="0.25">
      <c r="A792" s="11" t="s">
        <v>459</v>
      </c>
      <c r="B792" s="5" t="s">
        <v>449</v>
      </c>
      <c r="C792" s="5" t="s">
        <v>430</v>
      </c>
      <c r="D792" s="5">
        <v>0.09</v>
      </c>
      <c r="F792" s="5">
        <v>3.37</v>
      </c>
      <c r="H792" s="12">
        <v>0.25</v>
      </c>
      <c r="I792">
        <v>3.37</v>
      </c>
      <c r="J792" s="5">
        <v>0.35</v>
      </c>
      <c r="L792" s="5">
        <v>0.28999999999999998</v>
      </c>
      <c r="N792" s="5">
        <v>0.28999999999999998</v>
      </c>
      <c r="Q792" s="5">
        <f t="shared" si="40"/>
        <v>4.0439999999999996</v>
      </c>
      <c r="R792" s="26">
        <f t="shared" si="41"/>
        <v>7.0000000000000284E-2</v>
      </c>
    </row>
    <row r="793" spans="1:18" x14ac:dyDescent="0.25">
      <c r="A793" s="11" t="s">
        <v>459</v>
      </c>
      <c r="B793" s="5" t="s">
        <v>449</v>
      </c>
      <c r="C793" s="5" t="s">
        <v>430</v>
      </c>
      <c r="D793" s="5">
        <v>0.09</v>
      </c>
      <c r="F793" s="5">
        <v>3.37</v>
      </c>
      <c r="H793" s="12">
        <v>0.25</v>
      </c>
      <c r="I793">
        <v>3.37</v>
      </c>
      <c r="J793" s="5">
        <v>0.35</v>
      </c>
      <c r="L793" s="5">
        <v>0.28999999999999998</v>
      </c>
      <c r="N793" s="5">
        <v>0.28999999999999998</v>
      </c>
      <c r="Q793" s="5">
        <f t="shared" si="40"/>
        <v>4.0439999999999996</v>
      </c>
      <c r="R793" s="26">
        <f t="shared" si="41"/>
        <v>7.0000000000000284E-2</v>
      </c>
    </row>
    <row r="794" spans="1:18" x14ac:dyDescent="0.25">
      <c r="A794" s="11" t="s">
        <v>459</v>
      </c>
      <c r="B794" s="5" t="s">
        <v>449</v>
      </c>
      <c r="C794" s="5" t="s">
        <v>430</v>
      </c>
      <c r="D794" s="5">
        <v>0.09</v>
      </c>
      <c r="F794" s="5">
        <v>3.37</v>
      </c>
      <c r="H794" s="12">
        <v>0.25</v>
      </c>
      <c r="I794">
        <v>3.37</v>
      </c>
      <c r="J794" s="5">
        <v>0.35</v>
      </c>
      <c r="L794" s="5">
        <v>0.28999999999999998</v>
      </c>
      <c r="N794" s="5">
        <v>0.28999999999999998</v>
      </c>
      <c r="Q794" s="5">
        <f t="shared" si="40"/>
        <v>4.0439999999999996</v>
      </c>
      <c r="R794" s="26">
        <f t="shared" si="41"/>
        <v>7.0000000000000284E-2</v>
      </c>
    </row>
    <row r="795" spans="1:18" x14ac:dyDescent="0.25">
      <c r="A795" s="11" t="s">
        <v>459</v>
      </c>
      <c r="B795" s="5" t="s">
        <v>449</v>
      </c>
      <c r="C795" s="5" t="s">
        <v>430</v>
      </c>
      <c r="D795" s="5">
        <v>0.09</v>
      </c>
      <c r="F795" s="5">
        <v>3.37</v>
      </c>
      <c r="H795" s="12">
        <v>0.25</v>
      </c>
      <c r="I795">
        <v>3.37</v>
      </c>
      <c r="J795" s="5">
        <v>0.35</v>
      </c>
      <c r="L795" s="5">
        <v>0.28999999999999998</v>
      </c>
      <c r="N795" s="5">
        <v>0.28999999999999998</v>
      </c>
      <c r="Q795" s="5">
        <f t="shared" si="40"/>
        <v>4.0439999999999996</v>
      </c>
      <c r="R795" s="26">
        <f t="shared" si="41"/>
        <v>7.0000000000000284E-2</v>
      </c>
    </row>
    <row r="796" spans="1:18" x14ac:dyDescent="0.25">
      <c r="A796" s="11" t="s">
        <v>459</v>
      </c>
      <c r="B796" s="5" t="s">
        <v>449</v>
      </c>
      <c r="C796" s="5" t="s">
        <v>430</v>
      </c>
      <c r="D796" s="5">
        <v>0.09</v>
      </c>
      <c r="F796" s="5">
        <v>3.37</v>
      </c>
      <c r="H796" s="12">
        <v>0.25</v>
      </c>
      <c r="I796">
        <v>3.37</v>
      </c>
      <c r="J796" s="5">
        <v>0.35</v>
      </c>
      <c r="L796" s="5">
        <v>0.28999999999999998</v>
      </c>
      <c r="N796" s="5">
        <v>0.28999999999999998</v>
      </c>
      <c r="Q796" s="5">
        <f t="shared" si="40"/>
        <v>4.0439999999999996</v>
      </c>
      <c r="R796" s="26">
        <f t="shared" si="41"/>
        <v>7.0000000000000284E-2</v>
      </c>
    </row>
    <row r="797" spans="1:18" x14ac:dyDescent="0.25">
      <c r="A797" s="11" t="s">
        <v>459</v>
      </c>
      <c r="B797" s="5" t="s">
        <v>449</v>
      </c>
      <c r="C797" s="5" t="s">
        <v>430</v>
      </c>
      <c r="D797" s="5">
        <v>0.09</v>
      </c>
      <c r="F797" s="5">
        <v>3.37</v>
      </c>
      <c r="H797" s="12">
        <v>0.25</v>
      </c>
      <c r="I797">
        <v>3.37</v>
      </c>
      <c r="J797" s="5">
        <v>0.35</v>
      </c>
      <c r="L797" s="5">
        <v>0.28999999999999998</v>
      </c>
      <c r="N797" s="5">
        <v>0.28999999999999998</v>
      </c>
      <c r="Q797" s="5">
        <f t="shared" si="40"/>
        <v>4.0439999999999996</v>
      </c>
      <c r="R797" s="26">
        <f t="shared" si="41"/>
        <v>7.0000000000000284E-2</v>
      </c>
    </row>
    <row r="798" spans="1:18" x14ac:dyDescent="0.25">
      <c r="A798" s="11" t="s">
        <v>459</v>
      </c>
      <c r="B798" s="5" t="s">
        <v>449</v>
      </c>
      <c r="C798" s="5" t="s">
        <v>430</v>
      </c>
      <c r="D798" s="5">
        <v>0.09</v>
      </c>
      <c r="F798" s="5">
        <v>3.37</v>
      </c>
      <c r="H798" s="12">
        <v>0.25</v>
      </c>
      <c r="I798">
        <v>3.37</v>
      </c>
      <c r="J798" s="5">
        <v>0.35</v>
      </c>
      <c r="L798" s="5">
        <v>0.28999999999999998</v>
      </c>
      <c r="N798" s="5">
        <v>0.28999999999999998</v>
      </c>
      <c r="Q798" s="5">
        <f t="shared" si="40"/>
        <v>4.0439999999999996</v>
      </c>
      <c r="R798" s="26">
        <f t="shared" si="41"/>
        <v>7.0000000000000284E-2</v>
      </c>
    </row>
    <row r="799" spans="1:18" x14ac:dyDescent="0.25">
      <c r="A799" s="11" t="s">
        <v>459</v>
      </c>
      <c r="B799" s="5" t="s">
        <v>449</v>
      </c>
      <c r="C799" s="5" t="s">
        <v>430</v>
      </c>
      <c r="D799" s="5">
        <v>0.09</v>
      </c>
      <c r="F799" s="5">
        <v>3.37</v>
      </c>
      <c r="H799" s="12">
        <v>0.25</v>
      </c>
      <c r="I799">
        <v>3.37</v>
      </c>
      <c r="J799" s="5">
        <v>0.35</v>
      </c>
      <c r="L799" s="5">
        <v>0.28999999999999998</v>
      </c>
      <c r="N799" s="5">
        <v>0.28999999999999998</v>
      </c>
      <c r="Q799" s="5">
        <f t="shared" si="40"/>
        <v>4.0439999999999996</v>
      </c>
      <c r="R799" s="26">
        <f t="shared" si="41"/>
        <v>7.0000000000000284E-2</v>
      </c>
    </row>
    <row r="800" spans="1:18" x14ac:dyDescent="0.25">
      <c r="A800" s="11" t="s">
        <v>459</v>
      </c>
      <c r="B800" s="5" t="s">
        <v>449</v>
      </c>
      <c r="C800" s="5" t="s">
        <v>430</v>
      </c>
      <c r="D800" s="5">
        <v>0.09</v>
      </c>
      <c r="F800" s="5">
        <v>3.37</v>
      </c>
      <c r="H800" s="12">
        <v>0.25</v>
      </c>
      <c r="I800">
        <v>3.37</v>
      </c>
      <c r="J800" s="5">
        <v>0.35</v>
      </c>
      <c r="L800" s="5">
        <v>0.28999999999999998</v>
      </c>
      <c r="N800" s="5">
        <v>0.28999999999999998</v>
      </c>
      <c r="Q800" s="5">
        <f t="shared" si="40"/>
        <v>4.0439999999999996</v>
      </c>
      <c r="R800" s="26">
        <f t="shared" si="41"/>
        <v>7.0000000000000284E-2</v>
      </c>
    </row>
    <row r="801" spans="1:18" x14ac:dyDescent="0.25">
      <c r="A801" s="11" t="s">
        <v>459</v>
      </c>
      <c r="B801" s="5" t="s">
        <v>449</v>
      </c>
      <c r="C801" s="5" t="s">
        <v>430</v>
      </c>
      <c r="D801" s="5">
        <v>0.09</v>
      </c>
      <c r="F801" s="5">
        <v>3.37</v>
      </c>
      <c r="H801" s="12">
        <v>0.25</v>
      </c>
      <c r="I801">
        <v>3.37</v>
      </c>
      <c r="J801" s="5">
        <v>0.35</v>
      </c>
      <c r="L801" s="5">
        <v>0.28999999999999998</v>
      </c>
      <c r="N801" s="5">
        <v>0.28999999999999998</v>
      </c>
      <c r="Q801" s="5">
        <f t="shared" si="40"/>
        <v>4.0439999999999996</v>
      </c>
      <c r="R801" s="26">
        <f t="shared" si="41"/>
        <v>7.0000000000000284E-2</v>
      </c>
    </row>
    <row r="802" spans="1:18" x14ac:dyDescent="0.25">
      <c r="A802" s="11" t="s">
        <v>459</v>
      </c>
      <c r="B802" s="5" t="s">
        <v>449</v>
      </c>
      <c r="C802" s="5" t="s">
        <v>430</v>
      </c>
      <c r="D802" s="5">
        <v>0.09</v>
      </c>
      <c r="F802" s="5">
        <v>3.37</v>
      </c>
      <c r="H802" s="12">
        <v>0.25</v>
      </c>
      <c r="I802">
        <v>3.37</v>
      </c>
      <c r="J802" s="5">
        <v>0.35</v>
      </c>
      <c r="L802" s="5">
        <v>0.28999999999999998</v>
      </c>
      <c r="N802" s="5">
        <v>0.28999999999999998</v>
      </c>
      <c r="Q802" s="5">
        <f t="shared" si="40"/>
        <v>4.0439999999999996</v>
      </c>
      <c r="R802" s="26">
        <f t="shared" si="41"/>
        <v>7.0000000000000284E-2</v>
      </c>
    </row>
    <row r="803" spans="1:18" x14ac:dyDescent="0.25">
      <c r="A803" s="11" t="s">
        <v>459</v>
      </c>
      <c r="B803" s="5" t="s">
        <v>449</v>
      </c>
      <c r="C803" s="5" t="s">
        <v>430</v>
      </c>
      <c r="D803" s="5">
        <v>0.09</v>
      </c>
      <c r="F803" s="5">
        <v>3.37</v>
      </c>
      <c r="H803" s="12">
        <v>0.25</v>
      </c>
      <c r="I803">
        <v>3.37</v>
      </c>
      <c r="J803" s="5">
        <v>0.35</v>
      </c>
      <c r="L803" s="5">
        <v>0.28999999999999998</v>
      </c>
      <c r="N803" s="5">
        <v>0.28999999999999998</v>
      </c>
      <c r="Q803" s="5">
        <f t="shared" si="40"/>
        <v>4.0439999999999996</v>
      </c>
      <c r="R803" s="26">
        <f t="shared" si="41"/>
        <v>7.0000000000000284E-2</v>
      </c>
    </row>
    <row r="804" spans="1:18" x14ac:dyDescent="0.25">
      <c r="A804" s="11" t="s">
        <v>459</v>
      </c>
      <c r="B804" s="5" t="s">
        <v>449</v>
      </c>
      <c r="C804" s="5" t="s">
        <v>430</v>
      </c>
      <c r="D804" s="5">
        <v>0.09</v>
      </c>
      <c r="F804" s="5">
        <v>3.37</v>
      </c>
      <c r="H804" s="12">
        <v>0.25</v>
      </c>
      <c r="I804">
        <v>3.37</v>
      </c>
      <c r="J804" s="5">
        <v>0.35</v>
      </c>
      <c r="L804" s="5">
        <v>0.28999999999999998</v>
      </c>
      <c r="N804" s="5">
        <v>0.28999999999999998</v>
      </c>
      <c r="Q804" s="5">
        <f t="shared" si="40"/>
        <v>4.0439999999999996</v>
      </c>
      <c r="R804" s="26">
        <f t="shared" si="41"/>
        <v>7.0000000000000284E-2</v>
      </c>
    </row>
    <row r="805" spans="1:18" x14ac:dyDescent="0.25">
      <c r="A805" s="11" t="s">
        <v>459</v>
      </c>
      <c r="B805" s="5" t="s">
        <v>449</v>
      </c>
      <c r="C805" s="5" t="s">
        <v>430</v>
      </c>
      <c r="D805" s="5">
        <v>0.09</v>
      </c>
      <c r="F805" s="5">
        <v>3.37</v>
      </c>
      <c r="H805" s="12">
        <v>0.25</v>
      </c>
      <c r="I805">
        <v>3.37</v>
      </c>
      <c r="J805" s="5">
        <v>0.35</v>
      </c>
      <c r="L805" s="5">
        <v>0.28999999999999998</v>
      </c>
      <c r="N805" s="5">
        <v>0.28999999999999998</v>
      </c>
      <c r="Q805" s="5">
        <f t="shared" si="40"/>
        <v>4.0439999999999996</v>
      </c>
      <c r="R805" s="26">
        <f t="shared" si="41"/>
        <v>7.0000000000000284E-2</v>
      </c>
    </row>
    <row r="806" spans="1:18" x14ac:dyDescent="0.25">
      <c r="A806" s="11" t="s">
        <v>459</v>
      </c>
      <c r="B806" s="5" t="s">
        <v>449</v>
      </c>
      <c r="C806" s="5" t="s">
        <v>430</v>
      </c>
      <c r="D806" s="5">
        <v>0.09</v>
      </c>
      <c r="F806" s="5">
        <v>3.37</v>
      </c>
      <c r="H806" s="12">
        <v>0.25</v>
      </c>
      <c r="I806">
        <v>3.37</v>
      </c>
      <c r="J806" s="5">
        <v>0.35</v>
      </c>
      <c r="L806" s="5">
        <v>0.28999999999999998</v>
      </c>
      <c r="N806" s="5">
        <v>0.28999999999999998</v>
      </c>
      <c r="Q806" s="5">
        <f t="shared" si="40"/>
        <v>4.0439999999999996</v>
      </c>
      <c r="R806" s="26">
        <f t="shared" si="41"/>
        <v>7.0000000000000284E-2</v>
      </c>
    </row>
    <row r="807" spans="1:18" x14ac:dyDescent="0.25">
      <c r="A807" s="11" t="s">
        <v>459</v>
      </c>
      <c r="B807" s="5" t="s">
        <v>449</v>
      </c>
      <c r="C807" s="5" t="s">
        <v>430</v>
      </c>
      <c r="D807" s="5">
        <v>0.09</v>
      </c>
      <c r="F807" s="5">
        <v>3.37</v>
      </c>
      <c r="H807" s="12">
        <v>0.25</v>
      </c>
      <c r="I807">
        <v>3.37</v>
      </c>
      <c r="J807" s="5">
        <v>0.35</v>
      </c>
      <c r="L807" s="5">
        <v>0.28999999999999998</v>
      </c>
      <c r="N807" s="5">
        <v>0.28999999999999998</v>
      </c>
      <c r="Q807" s="5">
        <f t="shared" si="40"/>
        <v>4.0439999999999996</v>
      </c>
      <c r="R807" s="26">
        <f t="shared" si="41"/>
        <v>7.0000000000000284E-2</v>
      </c>
    </row>
    <row r="808" spans="1:18" x14ac:dyDescent="0.25">
      <c r="A808" s="11" t="s">
        <v>459</v>
      </c>
      <c r="B808" s="5" t="s">
        <v>449</v>
      </c>
      <c r="C808" s="5" t="s">
        <v>430</v>
      </c>
      <c r="D808" s="5">
        <v>0.09</v>
      </c>
      <c r="F808" s="5">
        <v>3.37</v>
      </c>
      <c r="H808" s="12">
        <v>0.25</v>
      </c>
      <c r="I808">
        <v>3.37</v>
      </c>
      <c r="J808" s="5">
        <v>0.35</v>
      </c>
      <c r="L808" s="5">
        <v>0.28999999999999998</v>
      </c>
      <c r="N808" s="5">
        <v>0.28999999999999998</v>
      </c>
      <c r="Q808" s="5">
        <f t="shared" si="40"/>
        <v>4.0439999999999996</v>
      </c>
      <c r="R808" s="26">
        <f t="shared" si="41"/>
        <v>7.0000000000000284E-2</v>
      </c>
    </row>
    <row r="809" spans="1:18" x14ac:dyDescent="0.25">
      <c r="A809" s="11" t="s">
        <v>459</v>
      </c>
      <c r="B809" s="5" t="s">
        <v>449</v>
      </c>
      <c r="C809" s="5" t="s">
        <v>430</v>
      </c>
      <c r="D809" s="5">
        <v>0.09</v>
      </c>
      <c r="F809" s="5">
        <v>3.37</v>
      </c>
      <c r="H809" s="12">
        <v>0.25</v>
      </c>
      <c r="I809">
        <v>3.37</v>
      </c>
      <c r="J809" s="5">
        <v>0.35</v>
      </c>
      <c r="L809" s="5">
        <v>0.28999999999999998</v>
      </c>
      <c r="N809" s="5">
        <v>0.28999999999999998</v>
      </c>
      <c r="Q809" s="5">
        <f t="shared" si="40"/>
        <v>4.0439999999999996</v>
      </c>
      <c r="R809" s="26">
        <f t="shared" si="41"/>
        <v>7.0000000000000284E-2</v>
      </c>
    </row>
    <row r="810" spans="1:18" x14ac:dyDescent="0.25">
      <c r="A810" s="11" t="s">
        <v>459</v>
      </c>
      <c r="B810" s="5" t="s">
        <v>449</v>
      </c>
      <c r="C810" s="5" t="s">
        <v>430</v>
      </c>
      <c r="D810" s="5">
        <v>0.09</v>
      </c>
      <c r="F810" s="5">
        <v>3.37</v>
      </c>
      <c r="H810" s="12">
        <v>0.25</v>
      </c>
      <c r="I810">
        <v>3.37</v>
      </c>
      <c r="J810" s="5">
        <v>0.35</v>
      </c>
      <c r="L810" s="5">
        <v>0.28999999999999998</v>
      </c>
      <c r="N810" s="5">
        <v>0.28999999999999998</v>
      </c>
      <c r="Q810" s="5">
        <f t="shared" si="40"/>
        <v>4.0439999999999996</v>
      </c>
      <c r="R810" s="26">
        <f t="shared" si="41"/>
        <v>7.0000000000000284E-2</v>
      </c>
    </row>
    <row r="811" spans="1:18" x14ac:dyDescent="0.25">
      <c r="A811" s="11" t="s">
        <v>459</v>
      </c>
      <c r="B811" s="5" t="s">
        <v>449</v>
      </c>
      <c r="C811" s="5" t="s">
        <v>430</v>
      </c>
      <c r="D811" s="5">
        <v>0.09</v>
      </c>
      <c r="F811" s="5">
        <v>3.37</v>
      </c>
      <c r="H811" s="12">
        <v>0.25</v>
      </c>
      <c r="I811">
        <v>3.37</v>
      </c>
      <c r="J811" s="5">
        <v>0.35</v>
      </c>
      <c r="L811" s="5">
        <v>0.28999999999999998</v>
      </c>
      <c r="N811" s="5">
        <v>0.28999999999999998</v>
      </c>
      <c r="Q811" s="5">
        <f t="shared" si="40"/>
        <v>4.0439999999999996</v>
      </c>
      <c r="R811" s="26">
        <f t="shared" si="41"/>
        <v>7.0000000000000284E-2</v>
      </c>
    </row>
    <row r="812" spans="1:18" x14ac:dyDescent="0.25">
      <c r="A812" s="11" t="s">
        <v>459</v>
      </c>
      <c r="B812" s="5" t="s">
        <v>449</v>
      </c>
      <c r="C812" s="5" t="s">
        <v>430</v>
      </c>
      <c r="D812" s="5">
        <v>0.09</v>
      </c>
      <c r="F812" s="5">
        <v>3.37</v>
      </c>
      <c r="H812" s="12">
        <v>0.25</v>
      </c>
      <c r="I812">
        <v>3.37</v>
      </c>
      <c r="J812" s="5">
        <v>0.35</v>
      </c>
      <c r="L812" s="5">
        <v>0.28999999999999998</v>
      </c>
      <c r="N812" s="5">
        <v>0.28999999999999998</v>
      </c>
      <c r="Q812" s="5">
        <f t="shared" si="40"/>
        <v>4.0439999999999996</v>
      </c>
      <c r="R812" s="26">
        <f t="shared" si="41"/>
        <v>7.0000000000000284E-2</v>
      </c>
    </row>
    <row r="813" spans="1:18" x14ac:dyDescent="0.25">
      <c r="A813" s="11" t="s">
        <v>459</v>
      </c>
      <c r="B813" s="5" t="s">
        <v>449</v>
      </c>
      <c r="C813" s="5" t="s">
        <v>430</v>
      </c>
      <c r="D813" s="5">
        <v>0.09</v>
      </c>
      <c r="F813" s="5">
        <v>3.37</v>
      </c>
      <c r="H813" s="12">
        <v>0.25</v>
      </c>
      <c r="I813">
        <v>3.37</v>
      </c>
      <c r="J813" s="5">
        <v>0.35</v>
      </c>
      <c r="L813" s="5">
        <v>0.28999999999999998</v>
      </c>
      <c r="N813" s="5">
        <v>0.28999999999999998</v>
      </c>
      <c r="Q813" s="5">
        <f t="shared" si="40"/>
        <v>4.0439999999999996</v>
      </c>
      <c r="R813" s="26">
        <f t="shared" si="41"/>
        <v>7.0000000000000284E-2</v>
      </c>
    </row>
    <row r="814" spans="1:18" x14ac:dyDescent="0.25">
      <c r="A814" s="11" t="s">
        <v>459</v>
      </c>
      <c r="B814" s="5" t="s">
        <v>449</v>
      </c>
      <c r="C814" s="5" t="s">
        <v>430</v>
      </c>
      <c r="D814" s="5">
        <v>0.09</v>
      </c>
      <c r="F814" s="5">
        <v>3.37</v>
      </c>
      <c r="H814" s="12">
        <v>0.25</v>
      </c>
      <c r="I814">
        <v>3.37</v>
      </c>
      <c r="J814" s="5">
        <v>0.35</v>
      </c>
      <c r="L814" s="5">
        <v>0.28999999999999998</v>
      </c>
      <c r="N814" s="5">
        <v>0.28999999999999998</v>
      </c>
      <c r="Q814" s="5">
        <f t="shared" si="40"/>
        <v>4.0439999999999996</v>
      </c>
      <c r="R814" s="26">
        <f t="shared" si="41"/>
        <v>7.0000000000000284E-2</v>
      </c>
    </row>
    <row r="815" spans="1:18" x14ac:dyDescent="0.25">
      <c r="A815" s="11" t="s">
        <v>459</v>
      </c>
      <c r="B815" s="5" t="s">
        <v>449</v>
      </c>
      <c r="C815" s="5" t="s">
        <v>430</v>
      </c>
      <c r="D815" s="5">
        <v>0.09</v>
      </c>
      <c r="F815" s="5">
        <v>3.37</v>
      </c>
      <c r="H815" s="12">
        <v>0.25</v>
      </c>
      <c r="I815">
        <v>3.37</v>
      </c>
      <c r="J815" s="5">
        <v>0.35</v>
      </c>
      <c r="L815" s="5">
        <v>0.28999999999999998</v>
      </c>
      <c r="N815" s="5">
        <v>0.28999999999999998</v>
      </c>
      <c r="Q815" s="5">
        <f t="shared" si="40"/>
        <v>4.0439999999999996</v>
      </c>
      <c r="R815" s="26">
        <f t="shared" si="41"/>
        <v>7.0000000000000284E-2</v>
      </c>
    </row>
    <row r="816" spans="1:18" x14ac:dyDescent="0.25">
      <c r="A816" s="11" t="s">
        <v>459</v>
      </c>
      <c r="B816" s="5" t="s">
        <v>449</v>
      </c>
      <c r="C816" s="5" t="s">
        <v>430</v>
      </c>
      <c r="D816" s="5">
        <v>0.09</v>
      </c>
      <c r="F816" s="5">
        <v>3.37</v>
      </c>
      <c r="H816" s="12">
        <v>0.25</v>
      </c>
      <c r="I816">
        <v>3.37</v>
      </c>
      <c r="J816" s="5">
        <v>0.35</v>
      </c>
      <c r="L816" s="5">
        <v>0.28999999999999998</v>
      </c>
      <c r="N816" s="5">
        <v>0.28999999999999998</v>
      </c>
      <c r="Q816" s="5">
        <f t="shared" si="40"/>
        <v>4.0439999999999996</v>
      </c>
      <c r="R816" s="26">
        <f t="shared" si="41"/>
        <v>7.0000000000000284E-2</v>
      </c>
    </row>
    <row r="817" spans="1:18" x14ac:dyDescent="0.25">
      <c r="A817" s="11" t="s">
        <v>459</v>
      </c>
      <c r="B817" s="5" t="s">
        <v>449</v>
      </c>
      <c r="C817" s="5" t="s">
        <v>430</v>
      </c>
      <c r="D817" s="5">
        <v>0.09</v>
      </c>
      <c r="F817" s="5">
        <v>3.37</v>
      </c>
      <c r="H817" s="12">
        <v>0.25</v>
      </c>
      <c r="I817">
        <v>3.37</v>
      </c>
      <c r="J817" s="5">
        <v>0.35</v>
      </c>
      <c r="L817" s="5">
        <v>0.28999999999999998</v>
      </c>
      <c r="N817" s="5">
        <v>0.28999999999999998</v>
      </c>
      <c r="Q817" s="5">
        <f t="shared" si="40"/>
        <v>4.0439999999999996</v>
      </c>
      <c r="R817" s="26">
        <f t="shared" si="41"/>
        <v>7.0000000000000284E-2</v>
      </c>
    </row>
    <row r="818" spans="1:18" x14ac:dyDescent="0.25">
      <c r="A818" s="11" t="s">
        <v>459</v>
      </c>
      <c r="B818" s="5" t="s">
        <v>449</v>
      </c>
      <c r="C818" s="5" t="s">
        <v>430</v>
      </c>
      <c r="D818" s="5">
        <v>0.09</v>
      </c>
      <c r="F818" s="5">
        <v>3.37</v>
      </c>
      <c r="H818" s="12">
        <v>0.25</v>
      </c>
      <c r="I818">
        <v>3.37</v>
      </c>
      <c r="J818" s="5">
        <v>0.35</v>
      </c>
      <c r="L818" s="5">
        <v>0.28999999999999998</v>
      </c>
      <c r="N818" s="5">
        <v>0.28999999999999998</v>
      </c>
      <c r="Q818" s="5">
        <f t="shared" si="40"/>
        <v>4.0439999999999996</v>
      </c>
      <c r="R818" s="26">
        <f t="shared" si="41"/>
        <v>7.0000000000000284E-2</v>
      </c>
    </row>
    <row r="819" spans="1:18" x14ac:dyDescent="0.25">
      <c r="A819" s="11" t="s">
        <v>459</v>
      </c>
      <c r="B819" s="5" t="s">
        <v>449</v>
      </c>
      <c r="C819" s="5" t="s">
        <v>430</v>
      </c>
      <c r="D819" s="5">
        <v>0.09</v>
      </c>
      <c r="F819" s="5">
        <v>3.37</v>
      </c>
      <c r="H819" s="12">
        <v>0.25</v>
      </c>
      <c r="I819">
        <v>3.37</v>
      </c>
      <c r="J819" s="5">
        <v>0.35</v>
      </c>
      <c r="L819" s="5">
        <v>0.28999999999999998</v>
      </c>
      <c r="N819" s="5">
        <v>0.28999999999999998</v>
      </c>
      <c r="Q819" s="5">
        <f t="shared" si="40"/>
        <v>4.0439999999999996</v>
      </c>
      <c r="R819" s="26">
        <f t="shared" si="41"/>
        <v>7.0000000000000284E-2</v>
      </c>
    </row>
    <row r="820" spans="1:18" x14ac:dyDescent="0.25">
      <c r="A820" s="11" t="s">
        <v>459</v>
      </c>
      <c r="B820" s="5" t="s">
        <v>449</v>
      </c>
      <c r="C820" s="5" t="s">
        <v>430</v>
      </c>
      <c r="D820" s="5">
        <v>0.09</v>
      </c>
      <c r="F820" s="5">
        <v>3.37</v>
      </c>
      <c r="H820" s="12">
        <v>0.25</v>
      </c>
      <c r="I820">
        <v>3.37</v>
      </c>
      <c r="J820" s="5">
        <v>0.35</v>
      </c>
      <c r="L820" s="5">
        <v>0.28999999999999998</v>
      </c>
      <c r="N820" s="5">
        <v>0.28999999999999998</v>
      </c>
      <c r="Q820" s="5">
        <f t="shared" si="40"/>
        <v>4.0439999999999996</v>
      </c>
      <c r="R820" s="26">
        <f t="shared" si="41"/>
        <v>7.0000000000000284E-2</v>
      </c>
    </row>
    <row r="821" spans="1:18" x14ac:dyDescent="0.25">
      <c r="A821" s="11" t="s">
        <v>459</v>
      </c>
      <c r="B821" s="5" t="s">
        <v>449</v>
      </c>
      <c r="C821" s="5" t="s">
        <v>430</v>
      </c>
      <c r="D821" s="5">
        <v>0.09</v>
      </c>
      <c r="F821" s="5">
        <v>3.37</v>
      </c>
      <c r="H821" s="12">
        <v>0.25</v>
      </c>
      <c r="I821">
        <v>3.37</v>
      </c>
      <c r="J821" s="5">
        <v>0.35</v>
      </c>
      <c r="L821" s="5">
        <v>0.28999999999999998</v>
      </c>
      <c r="N821" s="5">
        <v>0.28999999999999998</v>
      </c>
      <c r="Q821" s="5">
        <f t="shared" si="40"/>
        <v>4.0439999999999996</v>
      </c>
      <c r="R821" s="26">
        <f t="shared" si="41"/>
        <v>7.0000000000000284E-2</v>
      </c>
    </row>
    <row r="822" spans="1:18" x14ac:dyDescent="0.25">
      <c r="A822" s="11" t="s">
        <v>459</v>
      </c>
      <c r="B822" s="5" t="s">
        <v>449</v>
      </c>
      <c r="C822" s="5" t="s">
        <v>430</v>
      </c>
      <c r="D822" s="5">
        <v>0.09</v>
      </c>
      <c r="F822" s="5">
        <v>3.37</v>
      </c>
      <c r="H822" s="12">
        <v>0.25</v>
      </c>
      <c r="I822">
        <v>3.37</v>
      </c>
      <c r="J822" s="5">
        <v>0.35</v>
      </c>
      <c r="L822" s="5">
        <v>0.28999999999999998</v>
      </c>
      <c r="N822" s="5">
        <v>0.28999999999999998</v>
      </c>
      <c r="Q822" s="5">
        <f t="shared" si="40"/>
        <v>4.0439999999999996</v>
      </c>
      <c r="R822" s="26">
        <f t="shared" si="41"/>
        <v>7.0000000000000284E-2</v>
      </c>
    </row>
    <row r="823" spans="1:18" x14ac:dyDescent="0.25">
      <c r="A823" s="11" t="s">
        <v>459</v>
      </c>
      <c r="B823" s="5" t="s">
        <v>449</v>
      </c>
      <c r="C823" s="5" t="s">
        <v>430</v>
      </c>
      <c r="D823" s="5">
        <v>0.09</v>
      </c>
      <c r="F823" s="5">
        <v>3.37</v>
      </c>
      <c r="H823" s="12">
        <v>0.25</v>
      </c>
      <c r="I823">
        <v>3.37</v>
      </c>
      <c r="J823" s="5">
        <v>0.35</v>
      </c>
      <c r="L823" s="5">
        <v>0.28999999999999998</v>
      </c>
      <c r="N823" s="5">
        <v>0.28999999999999998</v>
      </c>
      <c r="Q823" s="5">
        <f t="shared" si="40"/>
        <v>4.0439999999999996</v>
      </c>
      <c r="R823" s="26">
        <f t="shared" si="41"/>
        <v>7.0000000000000284E-2</v>
      </c>
    </row>
    <row r="824" spans="1:18" x14ac:dyDescent="0.25">
      <c r="A824" s="11" t="s">
        <v>459</v>
      </c>
      <c r="B824" s="5" t="s">
        <v>449</v>
      </c>
      <c r="C824" s="5" t="s">
        <v>430</v>
      </c>
      <c r="D824" s="5">
        <v>0.09</v>
      </c>
      <c r="F824" s="5">
        <v>3.37</v>
      </c>
      <c r="H824" s="12">
        <v>0.25</v>
      </c>
      <c r="I824">
        <v>3.37</v>
      </c>
      <c r="J824" s="5">
        <v>0.35</v>
      </c>
      <c r="L824" s="5">
        <v>0.28999999999999998</v>
      </c>
      <c r="N824" s="5">
        <v>0.28999999999999998</v>
      </c>
      <c r="Q824" s="5">
        <f t="shared" si="40"/>
        <v>4.0439999999999996</v>
      </c>
      <c r="R824" s="26">
        <f t="shared" si="41"/>
        <v>7.0000000000000284E-2</v>
      </c>
    </row>
    <row r="825" spans="1:18" x14ac:dyDescent="0.25">
      <c r="A825" s="11" t="s">
        <v>459</v>
      </c>
      <c r="B825" s="5" t="s">
        <v>449</v>
      </c>
      <c r="C825" s="5" t="s">
        <v>430</v>
      </c>
      <c r="D825" s="5">
        <v>0.09</v>
      </c>
      <c r="F825" s="5">
        <v>3.37</v>
      </c>
      <c r="H825" s="12">
        <v>0.25</v>
      </c>
      <c r="I825">
        <v>3.37</v>
      </c>
      <c r="J825" s="5">
        <v>0.35</v>
      </c>
      <c r="L825" s="5">
        <v>0.28999999999999998</v>
      </c>
      <c r="N825" s="5">
        <v>0.28999999999999998</v>
      </c>
      <c r="Q825" s="5">
        <f t="shared" si="40"/>
        <v>4.0439999999999996</v>
      </c>
      <c r="R825" s="26">
        <f t="shared" si="41"/>
        <v>7.0000000000000284E-2</v>
      </c>
    </row>
    <row r="826" spans="1:18" x14ac:dyDescent="0.25">
      <c r="A826" s="11" t="s">
        <v>459</v>
      </c>
      <c r="B826" s="5" t="s">
        <v>449</v>
      </c>
      <c r="C826" s="5" t="s">
        <v>430</v>
      </c>
      <c r="D826" s="5">
        <v>0.09</v>
      </c>
      <c r="F826" s="5">
        <v>3.37</v>
      </c>
      <c r="H826" s="12">
        <v>0.25</v>
      </c>
      <c r="I826">
        <v>3.37</v>
      </c>
      <c r="J826" s="5">
        <v>0.35</v>
      </c>
      <c r="L826" s="5">
        <v>0.28999999999999998</v>
      </c>
      <c r="N826" s="5">
        <v>0.28999999999999998</v>
      </c>
      <c r="Q826" s="5">
        <f t="shared" si="40"/>
        <v>4.0439999999999996</v>
      </c>
      <c r="R826" s="26">
        <f t="shared" si="41"/>
        <v>7.0000000000000284E-2</v>
      </c>
    </row>
    <row r="827" spans="1:18" x14ac:dyDescent="0.25">
      <c r="A827" s="11" t="s">
        <v>459</v>
      </c>
      <c r="B827" s="5" t="s">
        <v>449</v>
      </c>
      <c r="C827" s="5" t="s">
        <v>430</v>
      </c>
      <c r="D827" s="5">
        <v>0.09</v>
      </c>
      <c r="F827" s="5">
        <v>3.37</v>
      </c>
      <c r="H827" s="12">
        <v>0.25</v>
      </c>
      <c r="I827">
        <v>3.37</v>
      </c>
      <c r="J827" s="5">
        <v>0.35</v>
      </c>
      <c r="L827" s="5">
        <v>0.28999999999999998</v>
      </c>
      <c r="N827" s="5">
        <v>0.28999999999999998</v>
      </c>
      <c r="Q827" s="5">
        <f t="shared" si="40"/>
        <v>4.0439999999999996</v>
      </c>
      <c r="R827" s="26">
        <f t="shared" si="41"/>
        <v>7.0000000000000284E-2</v>
      </c>
    </row>
    <row r="828" spans="1:18" x14ac:dyDescent="0.25">
      <c r="A828" s="11" t="s">
        <v>459</v>
      </c>
      <c r="B828" s="5" t="s">
        <v>449</v>
      </c>
      <c r="C828" s="5" t="s">
        <v>430</v>
      </c>
      <c r="D828" s="5">
        <v>0.09</v>
      </c>
      <c r="F828" s="5">
        <v>3.37</v>
      </c>
      <c r="H828" s="12">
        <v>0.25</v>
      </c>
      <c r="I828">
        <v>3.37</v>
      </c>
      <c r="J828" s="5">
        <v>0.35</v>
      </c>
      <c r="L828" s="5">
        <v>0.28999999999999998</v>
      </c>
      <c r="N828" s="5">
        <v>0.28999999999999998</v>
      </c>
      <c r="Q828" s="5">
        <f t="shared" si="40"/>
        <v>4.0439999999999996</v>
      </c>
      <c r="R828" s="26">
        <f t="shared" si="41"/>
        <v>7.0000000000000284E-2</v>
      </c>
    </row>
    <row r="829" spans="1:18" x14ac:dyDescent="0.25">
      <c r="A829" s="11" t="s">
        <v>459</v>
      </c>
      <c r="B829" s="5" t="s">
        <v>449</v>
      </c>
      <c r="C829" s="5" t="s">
        <v>430</v>
      </c>
      <c r="D829" s="5">
        <v>0.09</v>
      </c>
      <c r="F829" s="5">
        <v>3.37</v>
      </c>
      <c r="H829" s="12">
        <v>0.25</v>
      </c>
      <c r="I829">
        <v>3.37</v>
      </c>
      <c r="J829" s="5">
        <v>0.35</v>
      </c>
      <c r="L829" s="5">
        <v>0.28999999999999998</v>
      </c>
      <c r="N829" s="5">
        <v>0.28999999999999998</v>
      </c>
      <c r="Q829" s="5">
        <f t="shared" si="40"/>
        <v>4.0439999999999996</v>
      </c>
      <c r="R829" s="26">
        <f t="shared" si="41"/>
        <v>7.0000000000000284E-2</v>
      </c>
    </row>
    <row r="830" spans="1:18" x14ac:dyDescent="0.25">
      <c r="A830" s="11" t="s">
        <v>459</v>
      </c>
      <c r="B830" s="5" t="s">
        <v>449</v>
      </c>
      <c r="C830" s="5" t="s">
        <v>430</v>
      </c>
      <c r="D830" s="5">
        <v>0.09</v>
      </c>
      <c r="F830" s="5">
        <v>3.37</v>
      </c>
      <c r="H830" s="12">
        <v>0.25</v>
      </c>
      <c r="I830">
        <v>3.37</v>
      </c>
      <c r="J830" s="5">
        <v>0.35</v>
      </c>
      <c r="L830" s="5">
        <v>0.28999999999999998</v>
      </c>
      <c r="N830" s="5">
        <v>0.28999999999999998</v>
      </c>
      <c r="Q830" s="5">
        <f t="shared" si="40"/>
        <v>4.0439999999999996</v>
      </c>
      <c r="R830" s="26">
        <f t="shared" si="41"/>
        <v>7.0000000000000284E-2</v>
      </c>
    </row>
    <row r="831" spans="1:18" x14ac:dyDescent="0.25">
      <c r="A831" s="11" t="s">
        <v>459</v>
      </c>
      <c r="B831" s="5" t="s">
        <v>449</v>
      </c>
      <c r="C831" s="5" t="s">
        <v>430</v>
      </c>
      <c r="D831" s="5">
        <v>0.09</v>
      </c>
      <c r="F831" s="5">
        <v>3.37</v>
      </c>
      <c r="H831" s="12">
        <v>0.25</v>
      </c>
      <c r="I831">
        <v>3.37</v>
      </c>
      <c r="J831" s="5">
        <v>0.35</v>
      </c>
      <c r="L831" s="5">
        <v>0.28999999999999998</v>
      </c>
      <c r="N831" s="5">
        <v>0.28999999999999998</v>
      </c>
      <c r="Q831" s="5">
        <f t="shared" si="40"/>
        <v>4.0439999999999996</v>
      </c>
      <c r="R831" s="26">
        <f t="shared" si="41"/>
        <v>7.0000000000000284E-2</v>
      </c>
    </row>
    <row r="832" spans="1:18" x14ac:dyDescent="0.25">
      <c r="A832" s="11" t="s">
        <v>459</v>
      </c>
      <c r="B832" s="5" t="s">
        <v>449</v>
      </c>
      <c r="C832" s="5" t="s">
        <v>430</v>
      </c>
      <c r="D832" s="5">
        <v>0.09</v>
      </c>
      <c r="F832" s="5">
        <v>3.37</v>
      </c>
      <c r="H832" s="12">
        <v>0.25</v>
      </c>
      <c r="I832">
        <v>3.37</v>
      </c>
      <c r="J832" s="5">
        <v>0.35</v>
      </c>
      <c r="L832" s="5">
        <v>0.28999999999999998</v>
      </c>
      <c r="N832" s="5">
        <v>0.28999999999999998</v>
      </c>
      <c r="Q832" s="5">
        <f t="shared" si="40"/>
        <v>4.0439999999999996</v>
      </c>
      <c r="R832" s="26">
        <f t="shared" si="41"/>
        <v>7.0000000000000284E-2</v>
      </c>
    </row>
    <row r="833" spans="1:18" x14ac:dyDescent="0.25">
      <c r="A833" s="11" t="s">
        <v>459</v>
      </c>
      <c r="B833" s="5" t="s">
        <v>449</v>
      </c>
      <c r="C833" s="5" t="s">
        <v>430</v>
      </c>
      <c r="D833" s="5">
        <v>0.09</v>
      </c>
      <c r="F833" s="5">
        <v>3.37</v>
      </c>
      <c r="H833" s="12">
        <v>0.25</v>
      </c>
      <c r="I833">
        <v>3.37</v>
      </c>
      <c r="J833" s="5">
        <v>0.35</v>
      </c>
      <c r="L833" s="5">
        <v>0.28999999999999998</v>
      </c>
      <c r="N833" s="5">
        <v>0.28999999999999998</v>
      </c>
      <c r="Q833" s="5">
        <f t="shared" si="40"/>
        <v>4.0439999999999996</v>
      </c>
      <c r="R833" s="26">
        <f t="shared" si="41"/>
        <v>7.0000000000000284E-2</v>
      </c>
    </row>
    <row r="834" spans="1:18" x14ac:dyDescent="0.25">
      <c r="A834" s="11" t="s">
        <v>459</v>
      </c>
      <c r="B834" s="5" t="s">
        <v>449</v>
      </c>
      <c r="C834" s="5" t="s">
        <v>430</v>
      </c>
      <c r="D834" s="5">
        <v>0.09</v>
      </c>
      <c r="F834" s="5">
        <v>3.37</v>
      </c>
      <c r="H834" s="12">
        <v>0.25</v>
      </c>
      <c r="I834">
        <v>3.37</v>
      </c>
      <c r="J834" s="5">
        <v>0.35</v>
      </c>
      <c r="L834" s="5">
        <v>0.28999999999999998</v>
      </c>
      <c r="N834" s="5">
        <v>0.28999999999999998</v>
      </c>
      <c r="Q834" s="5">
        <f t="shared" si="40"/>
        <v>4.0439999999999996</v>
      </c>
      <c r="R834" s="26">
        <f t="shared" si="41"/>
        <v>7.0000000000000284E-2</v>
      </c>
    </row>
    <row r="835" spans="1:18" x14ac:dyDescent="0.25">
      <c r="A835" s="11" t="s">
        <v>459</v>
      </c>
      <c r="B835" s="5" t="s">
        <v>449</v>
      </c>
      <c r="C835" s="5" t="s">
        <v>430</v>
      </c>
      <c r="D835" s="5">
        <v>0.09</v>
      </c>
      <c r="F835" s="5">
        <v>3.37</v>
      </c>
      <c r="H835" s="12">
        <v>0.25</v>
      </c>
      <c r="I835">
        <v>3.37</v>
      </c>
      <c r="J835" s="5">
        <v>0.35</v>
      </c>
      <c r="L835" s="5">
        <v>0.28999999999999998</v>
      </c>
      <c r="N835" s="5">
        <v>0.28999999999999998</v>
      </c>
      <c r="Q835" s="5">
        <f t="shared" si="40"/>
        <v>4.0439999999999996</v>
      </c>
      <c r="R835" s="26">
        <f t="shared" si="41"/>
        <v>7.0000000000000284E-2</v>
      </c>
    </row>
    <row r="836" spans="1:18" x14ac:dyDescent="0.25">
      <c r="A836" s="11" t="s">
        <v>459</v>
      </c>
      <c r="B836" s="5" t="s">
        <v>449</v>
      </c>
      <c r="C836" s="5" t="s">
        <v>430</v>
      </c>
      <c r="D836" s="5">
        <v>0.09</v>
      </c>
      <c r="F836" s="5">
        <v>3.37</v>
      </c>
      <c r="H836" s="12">
        <v>0.25</v>
      </c>
      <c r="I836">
        <v>3.37</v>
      </c>
      <c r="J836" s="5">
        <v>0.35</v>
      </c>
      <c r="L836" s="5">
        <v>0.28999999999999998</v>
      </c>
      <c r="N836" s="5">
        <v>0.28999999999999998</v>
      </c>
      <c r="Q836" s="5">
        <f t="shared" si="40"/>
        <v>4.0439999999999996</v>
      </c>
      <c r="R836" s="26">
        <f t="shared" si="41"/>
        <v>7.0000000000000284E-2</v>
      </c>
    </row>
    <row r="837" spans="1:18" x14ac:dyDescent="0.25">
      <c r="A837" s="11" t="s">
        <v>459</v>
      </c>
      <c r="B837" s="5" t="s">
        <v>449</v>
      </c>
      <c r="C837" s="5" t="s">
        <v>430</v>
      </c>
      <c r="D837" s="5">
        <v>0.09</v>
      </c>
      <c r="F837" s="5">
        <v>3.37</v>
      </c>
      <c r="H837" s="12">
        <v>0.25</v>
      </c>
      <c r="I837">
        <v>3.37</v>
      </c>
      <c r="J837" s="5">
        <v>0.35</v>
      </c>
      <c r="L837" s="5">
        <v>0.28999999999999998</v>
      </c>
      <c r="N837" s="5">
        <v>0.28999999999999998</v>
      </c>
      <c r="Q837" s="5">
        <f t="shared" si="40"/>
        <v>4.0439999999999996</v>
      </c>
      <c r="R837" s="26">
        <f t="shared" si="41"/>
        <v>7.0000000000000284E-2</v>
      </c>
    </row>
    <row r="838" spans="1:18" x14ac:dyDescent="0.25">
      <c r="A838" s="11" t="s">
        <v>459</v>
      </c>
      <c r="B838" s="5" t="s">
        <v>449</v>
      </c>
      <c r="C838" s="5" t="s">
        <v>430</v>
      </c>
      <c r="D838" s="5">
        <v>0.09</v>
      </c>
      <c r="F838" s="5">
        <v>3.37</v>
      </c>
      <c r="H838" s="12">
        <v>0.25</v>
      </c>
      <c r="I838">
        <v>3.37</v>
      </c>
      <c r="J838" s="5">
        <v>0.35</v>
      </c>
      <c r="L838" s="5">
        <v>0.28999999999999998</v>
      </c>
      <c r="N838" s="5">
        <v>0.28999999999999998</v>
      </c>
      <c r="Q838" s="5">
        <f t="shared" si="40"/>
        <v>4.0439999999999996</v>
      </c>
      <c r="R838" s="26">
        <f t="shared" si="41"/>
        <v>7.0000000000000284E-2</v>
      </c>
    </row>
    <row r="839" spans="1:18" x14ac:dyDescent="0.25">
      <c r="A839" s="11" t="s">
        <v>459</v>
      </c>
      <c r="B839" s="5" t="s">
        <v>449</v>
      </c>
      <c r="C839" s="5" t="s">
        <v>430</v>
      </c>
      <c r="D839" s="5">
        <v>0.09</v>
      </c>
      <c r="F839" s="5">
        <v>3.37</v>
      </c>
      <c r="H839" s="12">
        <v>0.25</v>
      </c>
      <c r="I839">
        <v>3.37</v>
      </c>
      <c r="J839" s="5">
        <v>0.35</v>
      </c>
      <c r="L839" s="5">
        <v>0.28999999999999998</v>
      </c>
      <c r="N839" s="5">
        <v>0.28999999999999998</v>
      </c>
      <c r="Q839" s="5">
        <f t="shared" ref="Q839:Q847" si="42">(H839+J839)*2*F839</f>
        <v>4.0439999999999996</v>
      </c>
      <c r="R839" s="26">
        <f t="shared" ref="R839:R902" si="43">F839-3.3</f>
        <v>7.0000000000000284E-2</v>
      </c>
    </row>
    <row r="840" spans="1:18" x14ac:dyDescent="0.25">
      <c r="A840" s="11" t="s">
        <v>459</v>
      </c>
      <c r="B840" s="5" t="s">
        <v>449</v>
      </c>
      <c r="C840" s="5" t="s">
        <v>430</v>
      </c>
      <c r="D840" s="5">
        <v>0.09</v>
      </c>
      <c r="F840" s="5">
        <v>3.37</v>
      </c>
      <c r="H840" s="12">
        <v>0.25</v>
      </c>
      <c r="I840">
        <v>3.37</v>
      </c>
      <c r="J840" s="5">
        <v>0.35</v>
      </c>
      <c r="L840" s="5">
        <v>0.28999999999999998</v>
      </c>
      <c r="N840" s="5">
        <v>0.28999999999999998</v>
      </c>
      <c r="Q840" s="5">
        <f t="shared" si="42"/>
        <v>4.0439999999999996</v>
      </c>
      <c r="R840" s="26">
        <f t="shared" si="43"/>
        <v>7.0000000000000284E-2</v>
      </c>
    </row>
    <row r="841" spans="1:18" x14ac:dyDescent="0.25">
      <c r="A841" s="11" t="s">
        <v>459</v>
      </c>
      <c r="B841" s="5" t="s">
        <v>449</v>
      </c>
      <c r="C841" s="5" t="s">
        <v>430</v>
      </c>
      <c r="D841" s="5">
        <v>0.09</v>
      </c>
      <c r="F841" s="5">
        <v>3.37</v>
      </c>
      <c r="H841" s="12">
        <v>0.25</v>
      </c>
      <c r="I841">
        <v>3.37</v>
      </c>
      <c r="J841" s="5">
        <v>0.35</v>
      </c>
      <c r="L841" s="5">
        <v>0.28999999999999998</v>
      </c>
      <c r="N841" s="5">
        <v>0.28999999999999998</v>
      </c>
      <c r="Q841" s="5">
        <f t="shared" si="42"/>
        <v>4.0439999999999996</v>
      </c>
      <c r="R841" s="26">
        <f t="shared" si="43"/>
        <v>7.0000000000000284E-2</v>
      </c>
    </row>
    <row r="842" spans="1:18" x14ac:dyDescent="0.25">
      <c r="A842" s="11" t="s">
        <v>459</v>
      </c>
      <c r="B842" s="5" t="s">
        <v>449</v>
      </c>
      <c r="C842" s="5" t="s">
        <v>430</v>
      </c>
      <c r="D842" s="5">
        <v>0.09</v>
      </c>
      <c r="F842" s="5">
        <v>3.37</v>
      </c>
      <c r="H842" s="12">
        <v>0.25</v>
      </c>
      <c r="I842">
        <v>3.37</v>
      </c>
      <c r="J842" s="5">
        <v>0.35</v>
      </c>
      <c r="L842" s="5">
        <v>0.28999999999999998</v>
      </c>
      <c r="N842" s="5">
        <v>0.28999999999999998</v>
      </c>
      <c r="Q842" s="5">
        <f t="shared" si="42"/>
        <v>4.0439999999999996</v>
      </c>
      <c r="R842" s="26">
        <f t="shared" si="43"/>
        <v>7.0000000000000284E-2</v>
      </c>
    </row>
    <row r="843" spans="1:18" x14ac:dyDescent="0.25">
      <c r="A843" s="11" t="s">
        <v>459</v>
      </c>
      <c r="B843" s="5" t="s">
        <v>449</v>
      </c>
      <c r="C843" s="5" t="s">
        <v>430</v>
      </c>
      <c r="D843" s="5">
        <v>0.09</v>
      </c>
      <c r="F843" s="5">
        <v>3.37</v>
      </c>
      <c r="H843" s="12">
        <v>0.25</v>
      </c>
      <c r="I843">
        <v>3.37</v>
      </c>
      <c r="J843" s="5">
        <v>0.35</v>
      </c>
      <c r="L843" s="5">
        <v>0.28999999999999998</v>
      </c>
      <c r="N843" s="5">
        <v>0.28999999999999998</v>
      </c>
      <c r="Q843" s="5">
        <f t="shared" si="42"/>
        <v>4.0439999999999996</v>
      </c>
      <c r="R843" s="26">
        <f t="shared" si="43"/>
        <v>7.0000000000000284E-2</v>
      </c>
    </row>
    <row r="844" spans="1:18" x14ac:dyDescent="0.25">
      <c r="A844" s="11" t="s">
        <v>459</v>
      </c>
      <c r="B844" s="5" t="s">
        <v>449</v>
      </c>
      <c r="C844" s="5" t="s">
        <v>430</v>
      </c>
      <c r="D844" s="5">
        <v>0.09</v>
      </c>
      <c r="F844" s="29">
        <v>3.65</v>
      </c>
      <c r="H844" s="12">
        <v>0.25</v>
      </c>
      <c r="I844">
        <v>3.65</v>
      </c>
      <c r="J844" s="5">
        <v>0.35</v>
      </c>
      <c r="L844" s="5">
        <v>0.3</v>
      </c>
      <c r="N844" s="5">
        <v>0.3</v>
      </c>
      <c r="Q844" s="5">
        <f t="shared" si="42"/>
        <v>4.38</v>
      </c>
      <c r="R844" s="26">
        <f t="shared" si="43"/>
        <v>0.35000000000000009</v>
      </c>
    </row>
    <row r="845" spans="1:18" x14ac:dyDescent="0.25">
      <c r="A845" s="11" t="s">
        <v>459</v>
      </c>
      <c r="B845" s="5" t="s">
        <v>449</v>
      </c>
      <c r="C845" s="5" t="s">
        <v>430</v>
      </c>
      <c r="D845" s="5">
        <v>0.09</v>
      </c>
      <c r="F845" s="29">
        <v>3.65</v>
      </c>
      <c r="H845" s="12">
        <v>0.25</v>
      </c>
      <c r="I845">
        <v>3.65</v>
      </c>
      <c r="J845" s="5">
        <v>0.35</v>
      </c>
      <c r="L845" s="5">
        <v>0.3</v>
      </c>
      <c r="N845" s="5">
        <v>0.3</v>
      </c>
      <c r="Q845" s="5">
        <f t="shared" si="42"/>
        <v>4.38</v>
      </c>
      <c r="R845" s="26">
        <f t="shared" si="43"/>
        <v>0.35000000000000009</v>
      </c>
    </row>
    <row r="846" spans="1:18" x14ac:dyDescent="0.25">
      <c r="A846" s="11" t="s">
        <v>459</v>
      </c>
      <c r="B846" s="5" t="s">
        <v>449</v>
      </c>
      <c r="C846" s="5" t="s">
        <v>430</v>
      </c>
      <c r="D846" s="5">
        <v>0.09</v>
      </c>
      <c r="F846" s="29">
        <v>3.65</v>
      </c>
      <c r="H846" s="12">
        <v>0.25</v>
      </c>
      <c r="I846">
        <v>3.65</v>
      </c>
      <c r="J846" s="5">
        <v>0.35</v>
      </c>
      <c r="L846" s="5">
        <v>0.3</v>
      </c>
      <c r="N846" s="5">
        <v>0.3</v>
      </c>
      <c r="Q846" s="5">
        <f t="shared" si="42"/>
        <v>4.38</v>
      </c>
      <c r="R846" s="26">
        <f t="shared" si="43"/>
        <v>0.35000000000000009</v>
      </c>
    </row>
    <row r="847" spans="1:18" x14ac:dyDescent="0.25">
      <c r="A847" s="11" t="s">
        <v>459</v>
      </c>
      <c r="B847" s="5" t="s">
        <v>449</v>
      </c>
      <c r="C847" s="5" t="s">
        <v>430</v>
      </c>
      <c r="D847" s="5">
        <v>0.09</v>
      </c>
      <c r="F847" s="29">
        <v>3.65</v>
      </c>
      <c r="H847" s="12">
        <v>0.25</v>
      </c>
      <c r="I847">
        <v>3.65</v>
      </c>
      <c r="J847" s="5">
        <v>0.35</v>
      </c>
      <c r="L847" s="5">
        <v>0.3</v>
      </c>
      <c r="N847" s="5">
        <v>0.3</v>
      </c>
      <c r="Q847" s="5">
        <f t="shared" si="42"/>
        <v>4.38</v>
      </c>
      <c r="R847" s="26">
        <f t="shared" si="43"/>
        <v>0.35000000000000009</v>
      </c>
    </row>
    <row r="848" spans="1:18" x14ac:dyDescent="0.25">
      <c r="N848" s="6">
        <f>SUM(N710:N847)</f>
        <v>39.259999999999906</v>
      </c>
    </row>
    <row r="849" spans="1:18" x14ac:dyDescent="0.25">
      <c r="A849" s="11" t="s">
        <v>459</v>
      </c>
      <c r="B849" s="5" t="s">
        <v>449</v>
      </c>
      <c r="C849" s="5" t="s">
        <v>428</v>
      </c>
      <c r="D849" s="5">
        <v>0.06</v>
      </c>
      <c r="F849" s="5">
        <v>4.51</v>
      </c>
      <c r="H849" s="12">
        <v>0.25</v>
      </c>
      <c r="I849">
        <v>4.51</v>
      </c>
      <c r="J849" s="5">
        <v>0.25</v>
      </c>
      <c r="L849" s="5">
        <v>0.28000000000000003</v>
      </c>
      <c r="N849" s="5">
        <v>0.28000000000000003</v>
      </c>
      <c r="Q849" s="5">
        <f>(H849+J849)*2*F849</f>
        <v>4.51</v>
      </c>
      <c r="R849" s="26">
        <f t="shared" si="43"/>
        <v>1.21</v>
      </c>
    </row>
    <row r="850" spans="1:18" x14ac:dyDescent="0.25">
      <c r="A850" s="11" t="s">
        <v>459</v>
      </c>
      <c r="B850" s="5" t="s">
        <v>449</v>
      </c>
      <c r="C850" s="5" t="s">
        <v>428</v>
      </c>
      <c r="D850" s="5">
        <v>0.06</v>
      </c>
      <c r="F850" s="5">
        <v>4.51</v>
      </c>
      <c r="H850" s="12">
        <v>0.25</v>
      </c>
      <c r="I850">
        <v>4.51</v>
      </c>
      <c r="J850" s="5">
        <v>0.25</v>
      </c>
      <c r="L850" s="5">
        <v>0.28000000000000003</v>
      </c>
      <c r="N850" s="5">
        <v>0.28000000000000003</v>
      </c>
      <c r="Q850" s="5">
        <f t="shared" ref="Q850:Q905" si="44">(H850+J850)*2*F850</f>
        <v>4.51</v>
      </c>
      <c r="R850" s="26">
        <f t="shared" si="43"/>
        <v>1.21</v>
      </c>
    </row>
    <row r="851" spans="1:18" x14ac:dyDescent="0.25">
      <c r="A851" s="11" t="s">
        <v>459</v>
      </c>
      <c r="B851" s="5" t="s">
        <v>449</v>
      </c>
      <c r="C851" s="5" t="s">
        <v>428</v>
      </c>
      <c r="D851" s="5">
        <v>0.06</v>
      </c>
      <c r="F851" s="5">
        <v>4.51</v>
      </c>
      <c r="H851" s="12">
        <v>0.25</v>
      </c>
      <c r="I851">
        <v>4.51</v>
      </c>
      <c r="J851" s="5">
        <v>0.25</v>
      </c>
      <c r="L851" s="5">
        <v>0.28000000000000003</v>
      </c>
      <c r="N851" s="5">
        <v>0.28000000000000003</v>
      </c>
      <c r="Q851" s="5">
        <f t="shared" si="44"/>
        <v>4.51</v>
      </c>
      <c r="R851" s="26">
        <f t="shared" si="43"/>
        <v>1.21</v>
      </c>
    </row>
    <row r="852" spans="1:18" x14ac:dyDescent="0.25">
      <c r="A852" s="11" t="s">
        <v>459</v>
      </c>
      <c r="B852" s="5" t="s">
        <v>449</v>
      </c>
      <c r="C852" s="5" t="s">
        <v>428</v>
      </c>
      <c r="D852" s="5">
        <v>0.08</v>
      </c>
      <c r="F852" s="5">
        <v>3</v>
      </c>
      <c r="H852" s="12">
        <v>0.2</v>
      </c>
      <c r="I852">
        <v>3</v>
      </c>
      <c r="J852" s="5">
        <v>0.4</v>
      </c>
      <c r="L852" s="5">
        <v>0.24</v>
      </c>
      <c r="N852" s="5">
        <v>0.24</v>
      </c>
      <c r="Q852" s="5">
        <f t="shared" si="44"/>
        <v>3.6000000000000005</v>
      </c>
      <c r="R852" s="18">
        <f t="shared" si="43"/>
        <v>-0.29999999999999982</v>
      </c>
    </row>
    <row r="853" spans="1:18" x14ac:dyDescent="0.25">
      <c r="A853" s="11" t="s">
        <v>459</v>
      </c>
      <c r="B853" s="5" t="s">
        <v>449</v>
      </c>
      <c r="C853" s="5" t="s">
        <v>428</v>
      </c>
      <c r="D853" s="5">
        <v>0.08</v>
      </c>
      <c r="F853" s="5">
        <v>3</v>
      </c>
      <c r="H853" s="12">
        <v>0.2</v>
      </c>
      <c r="I853">
        <v>3</v>
      </c>
      <c r="J853" s="5">
        <v>0.4</v>
      </c>
      <c r="L853" s="5">
        <v>0.24</v>
      </c>
      <c r="N853" s="5">
        <v>0.24</v>
      </c>
      <c r="Q853" s="5">
        <f t="shared" si="44"/>
        <v>3.6000000000000005</v>
      </c>
      <c r="R853" s="18">
        <f t="shared" si="43"/>
        <v>-0.29999999999999982</v>
      </c>
    </row>
    <row r="854" spans="1:18" x14ac:dyDescent="0.25">
      <c r="A854" s="11" t="s">
        <v>459</v>
      </c>
      <c r="B854" s="5" t="s">
        <v>449</v>
      </c>
      <c r="C854" s="5" t="s">
        <v>428</v>
      </c>
      <c r="D854" s="5">
        <v>0.08</v>
      </c>
      <c r="F854" s="5">
        <v>3</v>
      </c>
      <c r="H854" s="12">
        <v>0.2</v>
      </c>
      <c r="I854">
        <v>3</v>
      </c>
      <c r="J854" s="5">
        <v>0.4</v>
      </c>
      <c r="L854" s="5">
        <v>0.24</v>
      </c>
      <c r="N854" s="5">
        <v>0.24</v>
      </c>
      <c r="Q854" s="5">
        <f t="shared" si="44"/>
        <v>3.6000000000000005</v>
      </c>
      <c r="R854" s="18">
        <f t="shared" si="43"/>
        <v>-0.29999999999999982</v>
      </c>
    </row>
    <row r="855" spans="1:18" x14ac:dyDescent="0.25">
      <c r="A855" s="11" t="s">
        <v>459</v>
      </c>
      <c r="B855" s="5" t="s">
        <v>449</v>
      </c>
      <c r="C855" s="5" t="s">
        <v>428</v>
      </c>
      <c r="D855" s="5">
        <v>0.08</v>
      </c>
      <c r="F855" s="5">
        <v>3</v>
      </c>
      <c r="H855" s="12">
        <v>0.2</v>
      </c>
      <c r="I855">
        <v>3</v>
      </c>
      <c r="J855" s="5">
        <v>0.4</v>
      </c>
      <c r="L855" s="5">
        <v>0.24</v>
      </c>
      <c r="N855" s="5">
        <v>0.24</v>
      </c>
      <c r="Q855" s="5">
        <f t="shared" si="44"/>
        <v>3.6000000000000005</v>
      </c>
      <c r="R855" s="18">
        <f t="shared" si="43"/>
        <v>-0.29999999999999982</v>
      </c>
    </row>
    <row r="856" spans="1:18" x14ac:dyDescent="0.25">
      <c r="A856" s="11" t="s">
        <v>459</v>
      </c>
      <c r="B856" s="5" t="s">
        <v>449</v>
      </c>
      <c r="C856" s="5" t="s">
        <v>428</v>
      </c>
      <c r="D856" s="5">
        <v>0.09</v>
      </c>
      <c r="F856" s="5">
        <v>4.46</v>
      </c>
      <c r="H856" s="12">
        <v>0.25</v>
      </c>
      <c r="I856">
        <v>4.46</v>
      </c>
      <c r="J856" s="5">
        <v>0.35</v>
      </c>
      <c r="L856" s="5">
        <v>0.39</v>
      </c>
      <c r="N856" s="5">
        <v>0.39</v>
      </c>
      <c r="Q856" s="5">
        <f t="shared" si="44"/>
        <v>5.3519999999999994</v>
      </c>
      <c r="R856" s="26">
        <f t="shared" si="43"/>
        <v>1.1600000000000001</v>
      </c>
    </row>
    <row r="857" spans="1:18" x14ac:dyDescent="0.25">
      <c r="A857" s="11" t="s">
        <v>459</v>
      </c>
      <c r="B857" s="5" t="s">
        <v>449</v>
      </c>
      <c r="C857" s="5" t="s">
        <v>428</v>
      </c>
      <c r="D857" s="5">
        <v>0.09</v>
      </c>
      <c r="F857" s="5">
        <v>4.46</v>
      </c>
      <c r="H857" s="12">
        <v>0.25</v>
      </c>
      <c r="I857">
        <v>4.46</v>
      </c>
      <c r="J857" s="5">
        <v>0.35</v>
      </c>
      <c r="L857" s="5">
        <v>0.39</v>
      </c>
      <c r="N857" s="5">
        <v>0.39</v>
      </c>
      <c r="Q857" s="5">
        <f t="shared" si="44"/>
        <v>5.3519999999999994</v>
      </c>
      <c r="R857" s="26">
        <f t="shared" si="43"/>
        <v>1.1600000000000001</v>
      </c>
    </row>
    <row r="858" spans="1:18" x14ac:dyDescent="0.25">
      <c r="A858" s="11" t="s">
        <v>459</v>
      </c>
      <c r="B858" s="5" t="s">
        <v>449</v>
      </c>
      <c r="C858" s="5" t="s">
        <v>428</v>
      </c>
      <c r="D858" s="5">
        <v>0.09</v>
      </c>
      <c r="F858" s="5">
        <v>4.46</v>
      </c>
      <c r="H858" s="12">
        <v>0.25</v>
      </c>
      <c r="I858">
        <v>4.46</v>
      </c>
      <c r="J858" s="5">
        <v>0.35</v>
      </c>
      <c r="L858" s="5">
        <v>0.39</v>
      </c>
      <c r="N858" s="5">
        <v>0.39</v>
      </c>
      <c r="Q858" s="5">
        <f t="shared" si="44"/>
        <v>5.3519999999999994</v>
      </c>
      <c r="R858" s="26">
        <f t="shared" si="43"/>
        <v>1.1600000000000001</v>
      </c>
    </row>
    <row r="859" spans="1:18" x14ac:dyDescent="0.25">
      <c r="A859" s="11" t="s">
        <v>459</v>
      </c>
      <c r="B859" s="5" t="s">
        <v>449</v>
      </c>
      <c r="C859" s="5" t="s">
        <v>428</v>
      </c>
      <c r="D859" s="5">
        <v>0.09</v>
      </c>
      <c r="F859" s="5">
        <v>4.46</v>
      </c>
      <c r="H859" s="12">
        <v>0.25</v>
      </c>
      <c r="I859">
        <v>4.46</v>
      </c>
      <c r="J859" s="5">
        <v>0.35</v>
      </c>
      <c r="L859" s="5">
        <v>0.39</v>
      </c>
      <c r="N859" s="5">
        <v>0.39</v>
      </c>
      <c r="Q859" s="5">
        <f t="shared" si="44"/>
        <v>5.3519999999999994</v>
      </c>
      <c r="R859" s="26">
        <f t="shared" si="43"/>
        <v>1.1600000000000001</v>
      </c>
    </row>
    <row r="860" spans="1:18" x14ac:dyDescent="0.25">
      <c r="A860" s="11" t="s">
        <v>459</v>
      </c>
      <c r="B860" s="5" t="s">
        <v>449</v>
      </c>
      <c r="C860" s="5" t="s">
        <v>428</v>
      </c>
      <c r="D860" s="5">
        <v>0.09</v>
      </c>
      <c r="F860" s="5">
        <v>4.46</v>
      </c>
      <c r="H860" s="12">
        <v>0.25</v>
      </c>
      <c r="I860">
        <v>4.46</v>
      </c>
      <c r="J860" s="5">
        <v>0.35</v>
      </c>
      <c r="L860" s="5">
        <v>0.39</v>
      </c>
      <c r="N860" s="5">
        <v>0.39</v>
      </c>
      <c r="Q860" s="5">
        <f t="shared" si="44"/>
        <v>5.3519999999999994</v>
      </c>
      <c r="R860" s="26">
        <f t="shared" si="43"/>
        <v>1.1600000000000001</v>
      </c>
    </row>
    <row r="861" spans="1:18" x14ac:dyDescent="0.25">
      <c r="A861" s="11" t="s">
        <v>459</v>
      </c>
      <c r="B861" s="5" t="s">
        <v>449</v>
      </c>
      <c r="C861" s="5" t="s">
        <v>428</v>
      </c>
      <c r="D861" s="5">
        <v>0.09</v>
      </c>
      <c r="F861" s="5">
        <v>4.46</v>
      </c>
      <c r="H861" s="12">
        <v>0.25</v>
      </c>
      <c r="I861">
        <v>4.46</v>
      </c>
      <c r="J861" s="5">
        <v>0.35</v>
      </c>
      <c r="L861" s="5">
        <v>0.39</v>
      </c>
      <c r="N861" s="5">
        <v>0.39</v>
      </c>
      <c r="Q861" s="5">
        <f t="shared" si="44"/>
        <v>5.3519999999999994</v>
      </c>
      <c r="R861" s="26">
        <f t="shared" si="43"/>
        <v>1.1600000000000001</v>
      </c>
    </row>
    <row r="862" spans="1:18" x14ac:dyDescent="0.25">
      <c r="A862" s="11" t="s">
        <v>459</v>
      </c>
      <c r="B862" s="5" t="s">
        <v>449</v>
      </c>
      <c r="C862" s="5" t="s">
        <v>428</v>
      </c>
      <c r="D862" s="5">
        <v>0.09</v>
      </c>
      <c r="F862" s="5">
        <v>4.46</v>
      </c>
      <c r="H862" s="12">
        <v>0.25</v>
      </c>
      <c r="I862">
        <v>4.46</v>
      </c>
      <c r="J862" s="5">
        <v>0.35</v>
      </c>
      <c r="L862" s="5">
        <v>0.39</v>
      </c>
      <c r="N862" s="5">
        <v>0.39</v>
      </c>
      <c r="Q862" s="5">
        <f t="shared" si="44"/>
        <v>5.3519999999999994</v>
      </c>
      <c r="R862" s="26">
        <f t="shared" si="43"/>
        <v>1.1600000000000001</v>
      </c>
    </row>
    <row r="863" spans="1:18" x14ac:dyDescent="0.25">
      <c r="A863" s="11" t="s">
        <v>459</v>
      </c>
      <c r="B863" s="5" t="s">
        <v>449</v>
      </c>
      <c r="C863" s="5" t="s">
        <v>428</v>
      </c>
      <c r="D863" s="5">
        <v>0.09</v>
      </c>
      <c r="F863" s="5">
        <v>4.47</v>
      </c>
      <c r="H863" s="12">
        <v>0.3</v>
      </c>
      <c r="I863">
        <v>4.47</v>
      </c>
      <c r="J863" s="5">
        <v>0.3</v>
      </c>
      <c r="L863" s="5">
        <v>0.4</v>
      </c>
      <c r="N863" s="5">
        <v>0.4</v>
      </c>
      <c r="Q863" s="5">
        <f t="shared" si="44"/>
        <v>5.3639999999999999</v>
      </c>
      <c r="R863" s="26">
        <f t="shared" si="43"/>
        <v>1.17</v>
      </c>
    </row>
    <row r="864" spans="1:18" x14ac:dyDescent="0.25">
      <c r="A864" s="11" t="s">
        <v>459</v>
      </c>
      <c r="B864" s="5" t="s">
        <v>449</v>
      </c>
      <c r="C864" s="5" t="s">
        <v>428</v>
      </c>
      <c r="D864" s="5">
        <v>0.09</v>
      </c>
      <c r="F864" s="5">
        <v>4.51</v>
      </c>
      <c r="H864" s="12">
        <v>0.25</v>
      </c>
      <c r="I864">
        <v>4.51</v>
      </c>
      <c r="J864" s="5">
        <v>0.35</v>
      </c>
      <c r="L864" s="5">
        <v>0.39</v>
      </c>
      <c r="N864" s="5">
        <v>0.39</v>
      </c>
      <c r="Q864" s="5">
        <f t="shared" si="44"/>
        <v>5.4119999999999999</v>
      </c>
      <c r="R864" s="26">
        <f t="shared" si="43"/>
        <v>1.21</v>
      </c>
    </row>
    <row r="865" spans="1:18" x14ac:dyDescent="0.25">
      <c r="A865" s="11" t="s">
        <v>459</v>
      </c>
      <c r="B865" s="5" t="s">
        <v>449</v>
      </c>
      <c r="C865" s="5" t="s">
        <v>428</v>
      </c>
      <c r="D865" s="5">
        <v>0.09</v>
      </c>
      <c r="F865" s="5">
        <v>4.51</v>
      </c>
      <c r="H865" s="12">
        <v>0.25</v>
      </c>
      <c r="I865">
        <v>4.51</v>
      </c>
      <c r="J865" s="5">
        <v>0.35</v>
      </c>
      <c r="L865" s="5">
        <v>0.39</v>
      </c>
      <c r="N865" s="5">
        <v>0.39</v>
      </c>
      <c r="Q865" s="5">
        <f t="shared" si="44"/>
        <v>5.4119999999999999</v>
      </c>
      <c r="R865" s="26">
        <f t="shared" si="43"/>
        <v>1.21</v>
      </c>
    </row>
    <row r="866" spans="1:18" x14ac:dyDescent="0.25">
      <c r="A866" s="11" t="s">
        <v>459</v>
      </c>
      <c r="B866" s="5" t="s">
        <v>449</v>
      </c>
      <c r="C866" s="5" t="s">
        <v>428</v>
      </c>
      <c r="D866" s="5">
        <v>0.09</v>
      </c>
      <c r="F866" s="5">
        <v>4.51</v>
      </c>
      <c r="H866" s="12">
        <v>0.25</v>
      </c>
      <c r="I866">
        <v>4.51</v>
      </c>
      <c r="J866" s="5">
        <v>0.35</v>
      </c>
      <c r="L866" s="5">
        <v>0.39</v>
      </c>
      <c r="N866" s="5">
        <v>0.39</v>
      </c>
      <c r="Q866" s="5">
        <f t="shared" si="44"/>
        <v>5.4119999999999999</v>
      </c>
      <c r="R866" s="26">
        <f t="shared" si="43"/>
        <v>1.21</v>
      </c>
    </row>
    <row r="867" spans="1:18" x14ac:dyDescent="0.25">
      <c r="A867" s="11" t="s">
        <v>459</v>
      </c>
      <c r="B867" s="5" t="s">
        <v>449</v>
      </c>
      <c r="C867" s="5" t="s">
        <v>428</v>
      </c>
      <c r="D867" s="5">
        <v>0.09</v>
      </c>
      <c r="F867" s="5">
        <v>4.51</v>
      </c>
      <c r="H867" s="12">
        <v>0.25</v>
      </c>
      <c r="I867">
        <v>4.51</v>
      </c>
      <c r="J867" s="5">
        <v>0.35</v>
      </c>
      <c r="L867" s="5">
        <v>0.39</v>
      </c>
      <c r="N867" s="5">
        <v>0.39</v>
      </c>
      <c r="Q867" s="5">
        <f t="shared" si="44"/>
        <v>5.4119999999999999</v>
      </c>
      <c r="R867" s="26">
        <f t="shared" si="43"/>
        <v>1.21</v>
      </c>
    </row>
    <row r="868" spans="1:18" x14ac:dyDescent="0.25">
      <c r="A868" s="11" t="s">
        <v>459</v>
      </c>
      <c r="B868" s="5" t="s">
        <v>449</v>
      </c>
      <c r="C868" s="5" t="s">
        <v>428</v>
      </c>
      <c r="D868" s="5">
        <v>0.09</v>
      </c>
      <c r="F868" s="5">
        <v>4.51</v>
      </c>
      <c r="H868" s="12">
        <v>0.25</v>
      </c>
      <c r="I868">
        <v>4.51</v>
      </c>
      <c r="J868" s="5">
        <v>0.35</v>
      </c>
      <c r="L868" s="5">
        <v>0.39</v>
      </c>
      <c r="N868" s="5">
        <v>0.39</v>
      </c>
      <c r="Q868" s="5">
        <f t="shared" si="44"/>
        <v>5.4119999999999999</v>
      </c>
      <c r="R868" s="26">
        <f t="shared" si="43"/>
        <v>1.21</v>
      </c>
    </row>
    <row r="869" spans="1:18" x14ac:dyDescent="0.25">
      <c r="A869" s="11" t="s">
        <v>459</v>
      </c>
      <c r="B869" s="5" t="s">
        <v>449</v>
      </c>
      <c r="C869" s="5" t="s">
        <v>428</v>
      </c>
      <c r="D869" s="5">
        <v>0.09</v>
      </c>
      <c r="F869" s="5">
        <v>4.51</v>
      </c>
      <c r="H869" s="12">
        <v>0.25</v>
      </c>
      <c r="I869">
        <v>4.51</v>
      </c>
      <c r="J869" s="5">
        <v>0.35</v>
      </c>
      <c r="L869" s="5">
        <v>0.39</v>
      </c>
      <c r="N869" s="5">
        <v>0.39</v>
      </c>
      <c r="Q869" s="5">
        <f t="shared" si="44"/>
        <v>5.4119999999999999</v>
      </c>
      <c r="R869" s="26">
        <f t="shared" si="43"/>
        <v>1.21</v>
      </c>
    </row>
    <row r="870" spans="1:18" x14ac:dyDescent="0.25">
      <c r="A870" s="11" t="s">
        <v>459</v>
      </c>
      <c r="B870" s="5" t="s">
        <v>449</v>
      </c>
      <c r="C870" s="5" t="s">
        <v>428</v>
      </c>
      <c r="D870" s="5">
        <v>0.09</v>
      </c>
      <c r="F870" s="5">
        <v>4.51</v>
      </c>
      <c r="H870" s="12">
        <v>0.25</v>
      </c>
      <c r="I870">
        <v>4.51</v>
      </c>
      <c r="J870" s="5">
        <v>0.35</v>
      </c>
      <c r="L870" s="5">
        <v>0.39</v>
      </c>
      <c r="N870" s="5">
        <v>0.39</v>
      </c>
      <c r="Q870" s="5">
        <f t="shared" si="44"/>
        <v>5.4119999999999999</v>
      </c>
      <c r="R870" s="26">
        <f t="shared" si="43"/>
        <v>1.21</v>
      </c>
    </row>
    <row r="871" spans="1:18" x14ac:dyDescent="0.25">
      <c r="A871" s="11" t="s">
        <v>459</v>
      </c>
      <c r="B871" s="5" t="s">
        <v>449</v>
      </c>
      <c r="C871" s="5" t="s">
        <v>428</v>
      </c>
      <c r="D871" s="5">
        <v>0.09</v>
      </c>
      <c r="F871" s="5">
        <v>4.53</v>
      </c>
      <c r="H871" s="12">
        <v>0.25</v>
      </c>
      <c r="I871">
        <v>4.53</v>
      </c>
      <c r="J871" s="5">
        <v>0.35</v>
      </c>
      <c r="L871" s="5">
        <v>0.4</v>
      </c>
      <c r="N871" s="5">
        <v>0.4</v>
      </c>
      <c r="Q871" s="5">
        <f t="shared" si="44"/>
        <v>5.4359999999999999</v>
      </c>
      <c r="R871" s="26">
        <f t="shared" si="43"/>
        <v>1.2300000000000004</v>
      </c>
    </row>
    <row r="872" spans="1:18" x14ac:dyDescent="0.25">
      <c r="A872" s="11" t="s">
        <v>459</v>
      </c>
      <c r="B872" s="5" t="s">
        <v>449</v>
      </c>
      <c r="C872" s="5" t="s">
        <v>428</v>
      </c>
      <c r="D872" s="5">
        <v>0.09</v>
      </c>
      <c r="F872" s="5">
        <v>4.53</v>
      </c>
      <c r="H872" s="12">
        <v>0.25</v>
      </c>
      <c r="I872">
        <v>4.53</v>
      </c>
      <c r="J872" s="5">
        <v>0.35</v>
      </c>
      <c r="L872" s="5">
        <v>0.4</v>
      </c>
      <c r="N872" s="5">
        <v>0.4</v>
      </c>
      <c r="Q872" s="5">
        <f t="shared" si="44"/>
        <v>5.4359999999999999</v>
      </c>
      <c r="R872" s="26">
        <f t="shared" si="43"/>
        <v>1.2300000000000004</v>
      </c>
    </row>
    <row r="873" spans="1:18" x14ac:dyDescent="0.25">
      <c r="A873" s="11" t="s">
        <v>459</v>
      </c>
      <c r="B873" s="5" t="s">
        <v>449</v>
      </c>
      <c r="C873" s="5" t="s">
        <v>428</v>
      </c>
      <c r="D873" s="5">
        <v>0.09</v>
      </c>
      <c r="F873" s="5">
        <v>4.53</v>
      </c>
      <c r="H873" s="12">
        <v>0.25</v>
      </c>
      <c r="I873">
        <v>4.53</v>
      </c>
      <c r="J873" s="5">
        <v>0.35</v>
      </c>
      <c r="L873" s="5">
        <v>0.4</v>
      </c>
      <c r="N873" s="5">
        <v>0.4</v>
      </c>
      <c r="Q873" s="5">
        <f t="shared" si="44"/>
        <v>5.4359999999999999</v>
      </c>
      <c r="R873" s="26">
        <f t="shared" si="43"/>
        <v>1.2300000000000004</v>
      </c>
    </row>
    <row r="874" spans="1:18" x14ac:dyDescent="0.25">
      <c r="A874" s="11" t="s">
        <v>459</v>
      </c>
      <c r="B874" s="5" t="s">
        <v>449</v>
      </c>
      <c r="C874" s="5" t="s">
        <v>428</v>
      </c>
      <c r="D874" s="5">
        <v>0.09</v>
      </c>
      <c r="F874" s="5">
        <v>4.53</v>
      </c>
      <c r="H874" s="12">
        <v>0.25</v>
      </c>
      <c r="I874">
        <v>4.53</v>
      </c>
      <c r="J874" s="5">
        <v>0.35</v>
      </c>
      <c r="L874" s="5">
        <v>0.4</v>
      </c>
      <c r="N874" s="5">
        <v>0.4</v>
      </c>
      <c r="Q874" s="5">
        <f t="shared" si="44"/>
        <v>5.4359999999999999</v>
      </c>
      <c r="R874" s="26">
        <f t="shared" si="43"/>
        <v>1.2300000000000004</v>
      </c>
    </row>
    <row r="875" spans="1:18" x14ac:dyDescent="0.25">
      <c r="A875" s="11" t="s">
        <v>459</v>
      </c>
      <c r="B875" s="5" t="s">
        <v>449</v>
      </c>
      <c r="C875" s="5" t="s">
        <v>428</v>
      </c>
      <c r="D875" s="5">
        <v>0.09</v>
      </c>
      <c r="F875" s="5">
        <v>4.53</v>
      </c>
      <c r="H875" s="12">
        <v>0.25</v>
      </c>
      <c r="I875">
        <v>4.53</v>
      </c>
      <c r="J875" s="5">
        <v>0.35</v>
      </c>
      <c r="L875" s="5">
        <v>0.4</v>
      </c>
      <c r="N875" s="5">
        <v>0.4</v>
      </c>
      <c r="Q875" s="5">
        <f t="shared" si="44"/>
        <v>5.4359999999999999</v>
      </c>
      <c r="R875" s="26">
        <f t="shared" si="43"/>
        <v>1.2300000000000004</v>
      </c>
    </row>
    <row r="876" spans="1:18" x14ac:dyDescent="0.25">
      <c r="A876" s="11" t="s">
        <v>459</v>
      </c>
      <c r="B876" s="5" t="s">
        <v>449</v>
      </c>
      <c r="C876" s="5" t="s">
        <v>428</v>
      </c>
      <c r="D876" s="5">
        <v>0.09</v>
      </c>
      <c r="F876" s="5">
        <v>4.53</v>
      </c>
      <c r="H876" s="12">
        <v>0.25</v>
      </c>
      <c r="I876">
        <v>4.53</v>
      </c>
      <c r="J876" s="5">
        <v>0.35</v>
      </c>
      <c r="L876" s="5">
        <v>0.4</v>
      </c>
      <c r="N876" s="5">
        <v>0.4</v>
      </c>
      <c r="Q876" s="5">
        <f t="shared" si="44"/>
        <v>5.4359999999999999</v>
      </c>
      <c r="R876" s="26">
        <f t="shared" si="43"/>
        <v>1.2300000000000004</v>
      </c>
    </row>
    <row r="877" spans="1:18" x14ac:dyDescent="0.25">
      <c r="A877" s="11" t="s">
        <v>459</v>
      </c>
      <c r="B877" s="5" t="s">
        <v>449</v>
      </c>
      <c r="C877" s="5" t="s">
        <v>428</v>
      </c>
      <c r="D877" s="5">
        <v>0.09</v>
      </c>
      <c r="F877" s="5">
        <v>4.53</v>
      </c>
      <c r="H877" s="12">
        <v>0.25</v>
      </c>
      <c r="I877">
        <v>4.53</v>
      </c>
      <c r="J877" s="5">
        <v>0.35</v>
      </c>
      <c r="L877" s="5">
        <v>0.4</v>
      </c>
      <c r="N877" s="5">
        <v>0.4</v>
      </c>
      <c r="Q877" s="5">
        <f t="shared" si="44"/>
        <v>5.4359999999999999</v>
      </c>
      <c r="R877" s="26">
        <f t="shared" si="43"/>
        <v>1.2300000000000004</v>
      </c>
    </row>
    <row r="878" spans="1:18" x14ac:dyDescent="0.25">
      <c r="A878" s="11" t="s">
        <v>459</v>
      </c>
      <c r="B878" s="5" t="s">
        <v>449</v>
      </c>
      <c r="C878" s="5" t="s">
        <v>428</v>
      </c>
      <c r="D878" s="5">
        <v>0.09</v>
      </c>
      <c r="F878" s="5">
        <v>4.53</v>
      </c>
      <c r="H878" s="12">
        <v>0.25</v>
      </c>
      <c r="I878">
        <v>4.53</v>
      </c>
      <c r="J878" s="5">
        <v>0.35</v>
      </c>
      <c r="L878" s="5">
        <v>0.4</v>
      </c>
      <c r="N878" s="5">
        <v>0.4</v>
      </c>
      <c r="Q878" s="5">
        <f t="shared" si="44"/>
        <v>5.4359999999999999</v>
      </c>
      <c r="R878" s="26">
        <f t="shared" si="43"/>
        <v>1.2300000000000004</v>
      </c>
    </row>
    <row r="879" spans="1:18" x14ac:dyDescent="0.25">
      <c r="A879" s="11" t="s">
        <v>459</v>
      </c>
      <c r="B879" s="5" t="s">
        <v>449</v>
      </c>
      <c r="C879" s="5" t="s">
        <v>428</v>
      </c>
      <c r="D879" s="5">
        <v>0.09</v>
      </c>
      <c r="F879" s="5">
        <v>4.53</v>
      </c>
      <c r="H879" s="12">
        <v>0.25</v>
      </c>
      <c r="I879">
        <v>4.53</v>
      </c>
      <c r="J879" s="5">
        <v>0.35</v>
      </c>
      <c r="L879" s="5">
        <v>0.4</v>
      </c>
      <c r="N879" s="5">
        <v>0.4</v>
      </c>
      <c r="Q879" s="5">
        <f t="shared" si="44"/>
        <v>5.4359999999999999</v>
      </c>
      <c r="R879" s="26">
        <f t="shared" si="43"/>
        <v>1.2300000000000004</v>
      </c>
    </row>
    <row r="880" spans="1:18" x14ac:dyDescent="0.25">
      <c r="A880" s="11" t="s">
        <v>459</v>
      </c>
      <c r="B880" s="5" t="s">
        <v>449</v>
      </c>
      <c r="C880" s="5" t="s">
        <v>428</v>
      </c>
      <c r="D880" s="5">
        <v>0.09</v>
      </c>
      <c r="F880" s="5">
        <v>4.53</v>
      </c>
      <c r="H880" s="12">
        <v>0.25</v>
      </c>
      <c r="I880">
        <v>4.53</v>
      </c>
      <c r="J880" s="5">
        <v>0.35</v>
      </c>
      <c r="L880" s="5">
        <v>0.4</v>
      </c>
      <c r="N880" s="5">
        <v>0.4</v>
      </c>
      <c r="Q880" s="5">
        <f t="shared" si="44"/>
        <v>5.4359999999999999</v>
      </c>
      <c r="R880" s="26">
        <f t="shared" si="43"/>
        <v>1.2300000000000004</v>
      </c>
    </row>
    <row r="881" spans="1:18" x14ac:dyDescent="0.25">
      <c r="A881" s="11" t="s">
        <v>459</v>
      </c>
      <c r="B881" s="5" t="s">
        <v>449</v>
      </c>
      <c r="C881" s="5" t="s">
        <v>428</v>
      </c>
      <c r="D881" s="5">
        <v>0.09</v>
      </c>
      <c r="F881" s="5">
        <v>4.53</v>
      </c>
      <c r="H881" s="12">
        <v>0.25</v>
      </c>
      <c r="I881">
        <v>4.53</v>
      </c>
      <c r="J881" s="5">
        <v>0.35</v>
      </c>
      <c r="L881" s="5">
        <v>0.4</v>
      </c>
      <c r="N881" s="5">
        <v>0.4</v>
      </c>
      <c r="Q881" s="5">
        <f t="shared" si="44"/>
        <v>5.4359999999999999</v>
      </c>
      <c r="R881" s="26">
        <f t="shared" si="43"/>
        <v>1.2300000000000004</v>
      </c>
    </row>
    <row r="882" spans="1:18" x14ac:dyDescent="0.25">
      <c r="A882" s="11" t="s">
        <v>459</v>
      </c>
      <c r="B882" s="5" t="s">
        <v>449</v>
      </c>
      <c r="C882" s="5" t="s">
        <v>428</v>
      </c>
      <c r="D882" s="5">
        <v>0.09</v>
      </c>
      <c r="F882" s="5">
        <v>4.53</v>
      </c>
      <c r="H882" s="12">
        <v>0.25</v>
      </c>
      <c r="I882">
        <v>4.53</v>
      </c>
      <c r="J882" s="5">
        <v>0.35</v>
      </c>
      <c r="L882" s="5">
        <v>0.4</v>
      </c>
      <c r="N882" s="5">
        <v>0.4</v>
      </c>
      <c r="Q882" s="5">
        <f t="shared" si="44"/>
        <v>5.4359999999999999</v>
      </c>
      <c r="R882" s="26">
        <f t="shared" si="43"/>
        <v>1.2300000000000004</v>
      </c>
    </row>
    <row r="883" spans="1:18" x14ac:dyDescent="0.25">
      <c r="A883" s="11" t="s">
        <v>459</v>
      </c>
      <c r="B883" s="5" t="s">
        <v>449</v>
      </c>
      <c r="C883" s="5" t="s">
        <v>428</v>
      </c>
      <c r="D883" s="5">
        <v>0.09</v>
      </c>
      <c r="F883" s="5">
        <v>4.53</v>
      </c>
      <c r="H883" s="12">
        <v>0.25</v>
      </c>
      <c r="I883">
        <v>4.53</v>
      </c>
      <c r="J883" s="5">
        <v>0.35</v>
      </c>
      <c r="L883" s="5">
        <v>0.4</v>
      </c>
      <c r="N883" s="5">
        <v>0.4</v>
      </c>
      <c r="Q883" s="5">
        <f t="shared" si="44"/>
        <v>5.4359999999999999</v>
      </c>
      <c r="R883" s="26">
        <f t="shared" si="43"/>
        <v>1.2300000000000004</v>
      </c>
    </row>
    <row r="884" spans="1:18" x14ac:dyDescent="0.25">
      <c r="A884" s="11" t="s">
        <v>459</v>
      </c>
      <c r="B884" s="5" t="s">
        <v>449</v>
      </c>
      <c r="C884" s="5" t="s">
        <v>428</v>
      </c>
      <c r="D884" s="5">
        <v>0.09</v>
      </c>
      <c r="F884" s="5">
        <v>4.53</v>
      </c>
      <c r="H884" s="12">
        <v>0.25</v>
      </c>
      <c r="I884">
        <v>4.53</v>
      </c>
      <c r="J884" s="5">
        <v>0.35</v>
      </c>
      <c r="L884" s="5">
        <v>0.4</v>
      </c>
      <c r="N884" s="5">
        <v>0.4</v>
      </c>
      <c r="Q884" s="5">
        <f t="shared" si="44"/>
        <v>5.4359999999999999</v>
      </c>
      <c r="R884" s="26">
        <f t="shared" si="43"/>
        <v>1.2300000000000004</v>
      </c>
    </row>
    <row r="885" spans="1:18" x14ac:dyDescent="0.25">
      <c r="A885" s="11" t="s">
        <v>459</v>
      </c>
      <c r="B885" s="5" t="s">
        <v>449</v>
      </c>
      <c r="C885" s="5" t="s">
        <v>428</v>
      </c>
      <c r="D885" s="5">
        <v>0.09</v>
      </c>
      <c r="F885" s="5">
        <v>4.53</v>
      </c>
      <c r="H885" s="12">
        <v>0.25</v>
      </c>
      <c r="I885">
        <v>4.53</v>
      </c>
      <c r="J885" s="5">
        <v>0.35</v>
      </c>
      <c r="L885" s="5">
        <v>0.4</v>
      </c>
      <c r="N885" s="5">
        <v>0.4</v>
      </c>
      <c r="Q885" s="5">
        <f t="shared" si="44"/>
        <v>5.4359999999999999</v>
      </c>
      <c r="R885" s="26">
        <f t="shared" si="43"/>
        <v>1.2300000000000004</v>
      </c>
    </row>
    <row r="886" spans="1:18" x14ac:dyDescent="0.25">
      <c r="A886" s="11" t="s">
        <v>459</v>
      </c>
      <c r="B886" s="5" t="s">
        <v>449</v>
      </c>
      <c r="C886" s="5" t="s">
        <v>428</v>
      </c>
      <c r="D886" s="5">
        <v>0.09</v>
      </c>
      <c r="F886" s="5">
        <v>4.53</v>
      </c>
      <c r="H886" s="12">
        <v>0.25</v>
      </c>
      <c r="I886">
        <v>4.53</v>
      </c>
      <c r="J886" s="5">
        <v>0.35</v>
      </c>
      <c r="L886" s="5">
        <v>0.4</v>
      </c>
      <c r="N886" s="5">
        <v>0.4</v>
      </c>
      <c r="Q886" s="5">
        <f t="shared" si="44"/>
        <v>5.4359999999999999</v>
      </c>
      <c r="R886" s="26">
        <f t="shared" si="43"/>
        <v>1.2300000000000004</v>
      </c>
    </row>
    <row r="887" spans="1:18" x14ac:dyDescent="0.25">
      <c r="A887" s="11" t="s">
        <v>459</v>
      </c>
      <c r="B887" s="5" t="s">
        <v>449</v>
      </c>
      <c r="C887" s="5" t="s">
        <v>428</v>
      </c>
      <c r="D887" s="5">
        <v>0.09</v>
      </c>
      <c r="F887" s="29">
        <v>4.8099999999999996</v>
      </c>
      <c r="H887" s="12">
        <v>0.25</v>
      </c>
      <c r="I887">
        <v>4.8099999999999996</v>
      </c>
      <c r="J887" s="5">
        <v>0.35</v>
      </c>
      <c r="L887" s="5">
        <v>0.4</v>
      </c>
      <c r="N887" s="5">
        <v>0.4</v>
      </c>
      <c r="Q887" s="5">
        <f t="shared" si="44"/>
        <v>5.7719999999999994</v>
      </c>
      <c r="R887" s="26">
        <f t="shared" si="43"/>
        <v>1.5099999999999998</v>
      </c>
    </row>
    <row r="888" spans="1:18" x14ac:dyDescent="0.25">
      <c r="A888" s="11" t="s">
        <v>459</v>
      </c>
      <c r="B888" s="5" t="s">
        <v>449</v>
      </c>
      <c r="C888" s="5" t="s">
        <v>428</v>
      </c>
      <c r="D888" s="5">
        <v>0.13</v>
      </c>
      <c r="E888">
        <v>3</v>
      </c>
      <c r="F888" s="5">
        <v>3</v>
      </c>
      <c r="G888">
        <v>0.3</v>
      </c>
      <c r="H888" s="12">
        <v>0.3</v>
      </c>
      <c r="I888">
        <v>0.44500000000000001</v>
      </c>
      <c r="J888" s="5">
        <v>0.44500000000000001</v>
      </c>
      <c r="L888" s="5">
        <v>0.4</v>
      </c>
      <c r="M888" s="5">
        <v>0.4</v>
      </c>
      <c r="N888" s="5">
        <v>0.4</v>
      </c>
      <c r="Q888" s="5">
        <f t="shared" si="44"/>
        <v>4.47</v>
      </c>
      <c r="R888" s="18">
        <f t="shared" si="43"/>
        <v>-0.29999999999999982</v>
      </c>
    </row>
    <row r="889" spans="1:18" x14ac:dyDescent="0.25">
      <c r="A889" s="11" t="s">
        <v>459</v>
      </c>
      <c r="B889" s="5" t="s">
        <v>449</v>
      </c>
      <c r="C889" s="5" t="s">
        <v>428</v>
      </c>
      <c r="D889" s="5">
        <v>0.16</v>
      </c>
      <c r="F889" s="5">
        <v>3</v>
      </c>
      <c r="H889" s="12">
        <v>0.4</v>
      </c>
      <c r="I889">
        <v>3</v>
      </c>
      <c r="J889" s="5">
        <v>0.4</v>
      </c>
      <c r="L889" s="5">
        <v>0.48</v>
      </c>
      <c r="N889" s="5">
        <v>0.48</v>
      </c>
      <c r="Q889" s="5">
        <f t="shared" si="44"/>
        <v>4.8000000000000007</v>
      </c>
      <c r="R889" s="18">
        <f t="shared" si="43"/>
        <v>-0.29999999999999982</v>
      </c>
    </row>
    <row r="890" spans="1:18" x14ac:dyDescent="0.25">
      <c r="A890" s="11" t="s">
        <v>459</v>
      </c>
      <c r="B890" s="5" t="s">
        <v>449</v>
      </c>
      <c r="C890" s="5" t="s">
        <v>428</v>
      </c>
      <c r="D890" s="5">
        <v>0.16</v>
      </c>
      <c r="F890" s="5">
        <v>3</v>
      </c>
      <c r="H890" s="12">
        <v>0.4</v>
      </c>
      <c r="I890">
        <v>3</v>
      </c>
      <c r="J890" s="5">
        <v>0.4</v>
      </c>
      <c r="L890" s="5">
        <v>0.48</v>
      </c>
      <c r="N890" s="5">
        <v>0.48</v>
      </c>
      <c r="Q890" s="5">
        <f t="shared" si="44"/>
        <v>4.8000000000000007</v>
      </c>
      <c r="R890" s="18">
        <f t="shared" si="43"/>
        <v>-0.29999999999999982</v>
      </c>
    </row>
    <row r="891" spans="1:18" x14ac:dyDescent="0.25">
      <c r="A891" s="11" t="s">
        <v>459</v>
      </c>
      <c r="B891" s="5" t="s">
        <v>449</v>
      </c>
      <c r="C891" s="5" t="s">
        <v>428</v>
      </c>
      <c r="D891" s="5">
        <v>0.16</v>
      </c>
      <c r="F891" s="5">
        <v>4.53</v>
      </c>
      <c r="H891" s="12">
        <v>0.4</v>
      </c>
      <c r="I891">
        <v>4.53</v>
      </c>
      <c r="J891" s="5">
        <v>0.4</v>
      </c>
      <c r="L891" s="5">
        <v>0.72</v>
      </c>
      <c r="N891" s="5">
        <v>0.72</v>
      </c>
      <c r="Q891" s="5">
        <f t="shared" si="44"/>
        <v>7.2480000000000011</v>
      </c>
      <c r="R891" s="26">
        <f t="shared" si="43"/>
        <v>1.2300000000000004</v>
      </c>
    </row>
    <row r="892" spans="1:18" x14ac:dyDescent="0.25">
      <c r="A892" s="11" t="s">
        <v>459</v>
      </c>
      <c r="B892" s="5" t="s">
        <v>449</v>
      </c>
      <c r="C892" s="5" t="s">
        <v>428</v>
      </c>
      <c r="D892" s="5">
        <v>0.16</v>
      </c>
      <c r="F892" s="29">
        <v>4.8099999999999996</v>
      </c>
      <c r="H892" s="12">
        <v>0.4</v>
      </c>
      <c r="I892">
        <v>4.8099999999999996</v>
      </c>
      <c r="J892" s="5">
        <v>0.4</v>
      </c>
      <c r="L892" s="5">
        <v>0.73</v>
      </c>
      <c r="N892" s="5">
        <v>0.73</v>
      </c>
      <c r="Q892" s="5">
        <f t="shared" si="44"/>
        <v>7.6959999999999997</v>
      </c>
      <c r="R892" s="26">
        <f t="shared" si="43"/>
        <v>1.5099999999999998</v>
      </c>
    </row>
    <row r="893" spans="1:18" x14ac:dyDescent="0.25">
      <c r="A893" s="11" t="s">
        <v>459</v>
      </c>
      <c r="B893" s="5" t="s">
        <v>449</v>
      </c>
      <c r="C893" s="5" t="s">
        <v>428</v>
      </c>
      <c r="D893" s="5">
        <v>0.2</v>
      </c>
      <c r="F893" s="5">
        <v>3</v>
      </c>
      <c r="H893" s="12">
        <v>0.4</v>
      </c>
      <c r="I893">
        <v>3</v>
      </c>
      <c r="J893" s="5">
        <v>0.5</v>
      </c>
      <c r="L893" s="5">
        <v>0.6</v>
      </c>
      <c r="N893" s="5">
        <v>0.6</v>
      </c>
      <c r="Q893" s="5">
        <f t="shared" si="44"/>
        <v>5.4</v>
      </c>
      <c r="R893" s="18">
        <f t="shared" si="43"/>
        <v>-0.29999999999999982</v>
      </c>
    </row>
    <row r="894" spans="1:18" x14ac:dyDescent="0.25">
      <c r="A894" s="11" t="s">
        <v>459</v>
      </c>
      <c r="B894" s="5" t="s">
        <v>449</v>
      </c>
      <c r="C894" s="5" t="s">
        <v>428</v>
      </c>
      <c r="D894" s="5">
        <v>0.2</v>
      </c>
      <c r="F894" s="5">
        <v>3</v>
      </c>
      <c r="H894" s="12">
        <v>0.4</v>
      </c>
      <c r="I894">
        <v>3</v>
      </c>
      <c r="J894" s="5">
        <v>0.5</v>
      </c>
      <c r="L894" s="5">
        <v>0.6</v>
      </c>
      <c r="N894" s="5">
        <v>0.6</v>
      </c>
      <c r="Q894" s="5">
        <f t="shared" si="44"/>
        <v>5.4</v>
      </c>
      <c r="R894" s="18">
        <f t="shared" si="43"/>
        <v>-0.29999999999999982</v>
      </c>
    </row>
    <row r="895" spans="1:18" x14ac:dyDescent="0.25">
      <c r="A895" s="11" t="s">
        <v>459</v>
      </c>
      <c r="B895" s="5" t="s">
        <v>449</v>
      </c>
      <c r="C895" s="5" t="s">
        <v>428</v>
      </c>
      <c r="D895" s="5">
        <v>0.2</v>
      </c>
      <c r="F895" s="5">
        <v>3</v>
      </c>
      <c r="H895" s="12">
        <v>0.4</v>
      </c>
      <c r="I895">
        <v>3</v>
      </c>
      <c r="J895" s="5">
        <v>0.5</v>
      </c>
      <c r="L895" s="5">
        <v>0.6</v>
      </c>
      <c r="N895" s="5">
        <v>0.6</v>
      </c>
      <c r="Q895" s="5">
        <f t="shared" si="44"/>
        <v>5.4</v>
      </c>
      <c r="R895" s="18">
        <f t="shared" si="43"/>
        <v>-0.29999999999999982</v>
      </c>
    </row>
    <row r="896" spans="1:18" x14ac:dyDescent="0.25">
      <c r="A896" s="11" t="s">
        <v>459</v>
      </c>
      <c r="B896" s="5" t="s">
        <v>449</v>
      </c>
      <c r="C896" s="5" t="s">
        <v>428</v>
      </c>
      <c r="D896" s="5">
        <v>0.2</v>
      </c>
      <c r="F896" s="5">
        <v>3</v>
      </c>
      <c r="H896" s="12">
        <v>0.45</v>
      </c>
      <c r="I896">
        <v>3</v>
      </c>
      <c r="J896" s="5">
        <v>0.45</v>
      </c>
      <c r="L896" s="5">
        <v>0.61</v>
      </c>
      <c r="N896" s="5">
        <v>0.61</v>
      </c>
      <c r="Q896" s="5">
        <f t="shared" si="44"/>
        <v>5.4</v>
      </c>
      <c r="R896" s="18">
        <f t="shared" si="43"/>
        <v>-0.29999999999999982</v>
      </c>
    </row>
    <row r="897" spans="1:19" x14ac:dyDescent="0.25">
      <c r="A897" s="11" t="s">
        <v>459</v>
      </c>
      <c r="B897" s="5" t="s">
        <v>449</v>
      </c>
      <c r="C897" s="5" t="s">
        <v>428</v>
      </c>
      <c r="D897" s="5">
        <v>0.2</v>
      </c>
      <c r="F897" s="5">
        <v>3</v>
      </c>
      <c r="H897" s="12">
        <v>0.45</v>
      </c>
      <c r="I897">
        <v>3</v>
      </c>
      <c r="J897" s="5">
        <v>0.45</v>
      </c>
      <c r="L897" s="5">
        <v>0.61</v>
      </c>
      <c r="N897" s="5">
        <v>0.61</v>
      </c>
      <c r="Q897" s="5">
        <f t="shared" si="44"/>
        <v>5.4</v>
      </c>
      <c r="R897" s="18">
        <f t="shared" si="43"/>
        <v>-0.29999999999999982</v>
      </c>
    </row>
    <row r="898" spans="1:19" x14ac:dyDescent="0.25">
      <c r="A898" s="11" t="s">
        <v>459</v>
      </c>
      <c r="B898" s="5" t="s">
        <v>449</v>
      </c>
      <c r="C898" s="5" t="s">
        <v>428</v>
      </c>
      <c r="D898" s="5">
        <v>0.25</v>
      </c>
      <c r="F898" s="5">
        <v>3</v>
      </c>
      <c r="H898" s="12">
        <v>0.5</v>
      </c>
      <c r="I898">
        <v>3</v>
      </c>
      <c r="J898" s="5">
        <v>0.5</v>
      </c>
      <c r="L898" s="5">
        <v>0.75</v>
      </c>
      <c r="N898" s="5">
        <v>0.75</v>
      </c>
      <c r="Q898" s="5">
        <f>(H898+J898)*2*F898</f>
        <v>6</v>
      </c>
      <c r="R898" s="18">
        <f t="shared" si="43"/>
        <v>-0.29999999999999982</v>
      </c>
    </row>
    <row r="899" spans="1:19" x14ac:dyDescent="0.25">
      <c r="A899" s="11" t="s">
        <v>459</v>
      </c>
      <c r="B899" s="5" t="s">
        <v>449</v>
      </c>
      <c r="C899" s="5" t="s">
        <v>428</v>
      </c>
      <c r="D899" s="5">
        <v>0.25</v>
      </c>
      <c r="F899" s="5">
        <v>3</v>
      </c>
      <c r="H899" s="12">
        <v>0.5</v>
      </c>
      <c r="I899">
        <v>3</v>
      </c>
      <c r="J899" s="5">
        <v>0.5</v>
      </c>
      <c r="L899" s="5">
        <v>0.75</v>
      </c>
      <c r="N899" s="5">
        <v>0.75</v>
      </c>
      <c r="Q899" s="5">
        <f t="shared" si="44"/>
        <v>6</v>
      </c>
      <c r="R899" s="18">
        <f t="shared" si="43"/>
        <v>-0.29999999999999982</v>
      </c>
    </row>
    <row r="900" spans="1:19" x14ac:dyDescent="0.25">
      <c r="A900" s="11" t="s">
        <v>459</v>
      </c>
      <c r="B900" s="5" t="s">
        <v>449</v>
      </c>
      <c r="C900" s="5" t="s">
        <v>428</v>
      </c>
      <c r="D900" s="5">
        <v>0.25</v>
      </c>
      <c r="F900" s="5">
        <v>3</v>
      </c>
      <c r="H900" s="12">
        <v>0.5</v>
      </c>
      <c r="I900">
        <v>3</v>
      </c>
      <c r="J900" s="5">
        <v>0.5</v>
      </c>
      <c r="L900" s="5">
        <v>0.75</v>
      </c>
      <c r="N900" s="5">
        <v>0.75</v>
      </c>
      <c r="Q900" s="5">
        <f t="shared" si="44"/>
        <v>6</v>
      </c>
      <c r="R900" s="18">
        <f t="shared" si="43"/>
        <v>-0.29999999999999982</v>
      </c>
    </row>
    <row r="901" spans="1:19" x14ac:dyDescent="0.25">
      <c r="A901" s="11" t="s">
        <v>459</v>
      </c>
      <c r="B901" s="5" t="s">
        <v>449</v>
      </c>
      <c r="C901" s="5" t="s">
        <v>428</v>
      </c>
      <c r="D901" s="5">
        <v>0.25</v>
      </c>
      <c r="F901" s="5">
        <v>3</v>
      </c>
      <c r="H901" s="12">
        <v>0.5</v>
      </c>
      <c r="I901">
        <v>3</v>
      </c>
      <c r="J901" s="5">
        <v>0.5</v>
      </c>
      <c r="L901" s="5">
        <v>0.75</v>
      </c>
      <c r="N901" s="5">
        <v>0.75</v>
      </c>
      <c r="Q901" s="5">
        <f t="shared" si="44"/>
        <v>6</v>
      </c>
      <c r="R901" s="18">
        <f t="shared" si="43"/>
        <v>-0.29999999999999982</v>
      </c>
    </row>
    <row r="902" spans="1:19" x14ac:dyDescent="0.25">
      <c r="A902" s="11" t="s">
        <v>459</v>
      </c>
      <c r="B902" s="5" t="s">
        <v>449</v>
      </c>
      <c r="C902" s="5" t="s">
        <v>428</v>
      </c>
      <c r="D902" s="5">
        <v>0.25</v>
      </c>
      <c r="F902" s="5">
        <v>3</v>
      </c>
      <c r="H902" s="12">
        <v>0.5</v>
      </c>
      <c r="I902">
        <v>3</v>
      </c>
      <c r="J902" s="5">
        <v>0.5</v>
      </c>
      <c r="L902" s="5">
        <v>0.75</v>
      </c>
      <c r="N902" s="5">
        <v>0.75</v>
      </c>
      <c r="Q902" s="5">
        <f t="shared" si="44"/>
        <v>6</v>
      </c>
      <c r="R902" s="18">
        <f t="shared" si="43"/>
        <v>-0.29999999999999982</v>
      </c>
    </row>
    <row r="903" spans="1:19" x14ac:dyDescent="0.25">
      <c r="A903" s="11" t="s">
        <v>459</v>
      </c>
      <c r="B903" s="5" t="s">
        <v>449</v>
      </c>
      <c r="C903" s="5" t="s">
        <v>428</v>
      </c>
      <c r="D903" s="5">
        <v>0.25</v>
      </c>
      <c r="F903" s="5">
        <v>4.53</v>
      </c>
      <c r="H903" s="12">
        <v>0.5</v>
      </c>
      <c r="I903">
        <v>4.53</v>
      </c>
      <c r="J903" s="5">
        <v>0.5</v>
      </c>
      <c r="L903" s="5">
        <v>1.1299999999999999</v>
      </c>
      <c r="N903" s="5">
        <v>1.1299999999999999</v>
      </c>
      <c r="Q903" s="5">
        <f t="shared" si="44"/>
        <v>9.06</v>
      </c>
      <c r="R903" s="26">
        <f t="shared" ref="R903:R966" si="45">F903-3.3</f>
        <v>1.2300000000000004</v>
      </c>
    </row>
    <row r="904" spans="1:19" x14ac:dyDescent="0.25">
      <c r="A904" s="11" t="s">
        <v>459</v>
      </c>
      <c r="B904" s="5" t="s">
        <v>449</v>
      </c>
      <c r="C904" s="5" t="s">
        <v>428</v>
      </c>
      <c r="D904" s="5">
        <v>0.49</v>
      </c>
      <c r="F904" s="5">
        <v>0.65</v>
      </c>
      <c r="H904" s="12">
        <v>0.7</v>
      </c>
      <c r="I904">
        <v>0.65</v>
      </c>
      <c r="J904" s="5">
        <v>0.7</v>
      </c>
      <c r="L904" s="5">
        <v>0.32</v>
      </c>
      <c r="N904" s="5">
        <v>0.32</v>
      </c>
      <c r="Q904" s="5">
        <f t="shared" si="44"/>
        <v>1.8199999999999998</v>
      </c>
      <c r="R904" s="20">
        <f t="shared" si="45"/>
        <v>-2.65</v>
      </c>
    </row>
    <row r="905" spans="1:19" x14ac:dyDescent="0.25">
      <c r="A905" s="11" t="s">
        <v>459</v>
      </c>
      <c r="B905" s="5" t="s">
        <v>449</v>
      </c>
      <c r="C905" s="5" t="s">
        <v>428</v>
      </c>
      <c r="D905" s="5">
        <v>0.49</v>
      </c>
      <c r="F905" s="5">
        <v>0.9</v>
      </c>
      <c r="H905" s="12">
        <v>0.7</v>
      </c>
      <c r="I905">
        <v>0.9</v>
      </c>
      <c r="J905" s="5">
        <v>0.7</v>
      </c>
      <c r="L905" s="5">
        <v>0.44</v>
      </c>
      <c r="N905" s="5">
        <v>0.44</v>
      </c>
      <c r="Q905" s="5">
        <f t="shared" si="44"/>
        <v>2.52</v>
      </c>
      <c r="R905" s="20">
        <f t="shared" si="45"/>
        <v>-2.4</v>
      </c>
    </row>
    <row r="906" spans="1:19" x14ac:dyDescent="0.25">
      <c r="N906" s="6">
        <f>SUM(N849:N905)</f>
        <v>25.93000000000001</v>
      </c>
      <c r="Q906" s="20">
        <f>SUM(Q905,Q904)</f>
        <v>4.34</v>
      </c>
      <c r="R906" s="30">
        <f>SUM(Q902,Q893:Q901,Q888:Q890,Q852:Q855)</f>
        <v>85.46999999999997</v>
      </c>
      <c r="S906" s="26">
        <f>SUM(Q903,Q891:Q892,Q856:Q887,Q849:Q851,Q710:Q847)</f>
        <v>763.66999999999803</v>
      </c>
    </row>
    <row r="907" spans="1:19" x14ac:dyDescent="0.25">
      <c r="A907" s="11" t="s">
        <v>459</v>
      </c>
      <c r="B907" s="5" t="s">
        <v>450</v>
      </c>
      <c r="C907" s="5" t="s">
        <v>430</v>
      </c>
      <c r="D907" s="5">
        <v>0.13</v>
      </c>
      <c r="F907" s="5">
        <v>3.37</v>
      </c>
      <c r="H907" s="12">
        <v>0.39800000000000002</v>
      </c>
      <c r="I907">
        <v>3.37</v>
      </c>
      <c r="J907" s="5">
        <v>0.39800000000000002</v>
      </c>
      <c r="L907" s="5">
        <v>0.42</v>
      </c>
      <c r="N907" s="5">
        <v>0.42</v>
      </c>
      <c r="Q907" s="5">
        <f>S907*F907</f>
        <v>4.2327200000000005</v>
      </c>
      <c r="R907" s="26">
        <f t="shared" si="45"/>
        <v>7.0000000000000284E-2</v>
      </c>
      <c r="S907" s="5">
        <f>0.4*3.14</f>
        <v>1.2560000000000002</v>
      </c>
    </row>
    <row r="908" spans="1:19" x14ac:dyDescent="0.25">
      <c r="A908" s="11" t="s">
        <v>459</v>
      </c>
      <c r="B908" s="5" t="s">
        <v>450</v>
      </c>
      <c r="C908" s="5" t="s">
        <v>430</v>
      </c>
      <c r="D908" s="5">
        <v>0.13</v>
      </c>
      <c r="F908" s="5">
        <v>3.37</v>
      </c>
      <c r="H908" s="12">
        <v>0.39800000000000002</v>
      </c>
      <c r="I908">
        <v>3.37</v>
      </c>
      <c r="J908" s="5">
        <v>0.39800000000000002</v>
      </c>
      <c r="L908" s="5">
        <v>0.42</v>
      </c>
      <c r="N908" s="5">
        <v>0.42</v>
      </c>
      <c r="Q908" s="5">
        <f t="shared" ref="Q908:Q971" si="46">S908*F908</f>
        <v>4.2327200000000005</v>
      </c>
      <c r="R908" s="26">
        <f t="shared" si="45"/>
        <v>7.0000000000000284E-2</v>
      </c>
      <c r="S908" s="5">
        <f t="shared" ref="S908:S950" si="47">0.4*3.14</f>
        <v>1.2560000000000002</v>
      </c>
    </row>
    <row r="909" spans="1:19" x14ac:dyDescent="0.25">
      <c r="A909" s="11" t="s">
        <v>459</v>
      </c>
      <c r="B909" s="5" t="s">
        <v>450</v>
      </c>
      <c r="C909" s="5" t="s">
        <v>430</v>
      </c>
      <c r="D909" s="5">
        <v>0.13</v>
      </c>
      <c r="F909" s="5">
        <v>3.37</v>
      </c>
      <c r="H909" s="12">
        <v>0.39800000000000002</v>
      </c>
      <c r="I909">
        <v>3.37</v>
      </c>
      <c r="J909" s="5">
        <v>0.39800000000000002</v>
      </c>
      <c r="L909" s="5">
        <v>0.42</v>
      </c>
      <c r="N909" s="5">
        <v>0.42</v>
      </c>
      <c r="Q909" s="5">
        <f t="shared" si="46"/>
        <v>4.2327200000000005</v>
      </c>
      <c r="R909" s="26">
        <f t="shared" si="45"/>
        <v>7.0000000000000284E-2</v>
      </c>
      <c r="S909" s="5">
        <f t="shared" si="47"/>
        <v>1.2560000000000002</v>
      </c>
    </row>
    <row r="910" spans="1:19" x14ac:dyDescent="0.25">
      <c r="A910" s="11" t="s">
        <v>459</v>
      </c>
      <c r="B910" s="5" t="s">
        <v>450</v>
      </c>
      <c r="C910" s="5" t="s">
        <v>430</v>
      </c>
      <c r="D910" s="5">
        <v>0.13</v>
      </c>
      <c r="F910" s="5">
        <v>3.37</v>
      </c>
      <c r="H910" s="12">
        <v>0.39800000000000002</v>
      </c>
      <c r="I910">
        <v>3.37</v>
      </c>
      <c r="J910" s="5">
        <v>0.39800000000000002</v>
      </c>
      <c r="L910" s="5">
        <v>0.42</v>
      </c>
      <c r="N910" s="5">
        <v>0.42</v>
      </c>
      <c r="Q910" s="5">
        <f t="shared" si="46"/>
        <v>4.2327200000000005</v>
      </c>
      <c r="R910" s="26">
        <f t="shared" si="45"/>
        <v>7.0000000000000284E-2</v>
      </c>
      <c r="S910" s="5">
        <f t="shared" si="47"/>
        <v>1.2560000000000002</v>
      </c>
    </row>
    <row r="911" spans="1:19" x14ac:dyDescent="0.25">
      <c r="A911" s="11" t="s">
        <v>459</v>
      </c>
      <c r="B911" s="5" t="s">
        <v>450</v>
      </c>
      <c r="C911" s="5" t="s">
        <v>430</v>
      </c>
      <c r="D911" s="5">
        <v>0.13</v>
      </c>
      <c r="F911" s="5">
        <v>3.37</v>
      </c>
      <c r="H911" s="12">
        <v>0.39800000000000002</v>
      </c>
      <c r="I911">
        <v>3.37</v>
      </c>
      <c r="J911" s="5">
        <v>0.39800000000000002</v>
      </c>
      <c r="L911" s="5">
        <v>0.42</v>
      </c>
      <c r="N911" s="5">
        <v>0.42</v>
      </c>
      <c r="Q911" s="5">
        <f t="shared" si="46"/>
        <v>4.2327200000000005</v>
      </c>
      <c r="R911" s="26">
        <f t="shared" si="45"/>
        <v>7.0000000000000284E-2</v>
      </c>
      <c r="S911" s="5">
        <f t="shared" si="47"/>
        <v>1.2560000000000002</v>
      </c>
    </row>
    <row r="912" spans="1:19" x14ac:dyDescent="0.25">
      <c r="A912" s="11" t="s">
        <v>459</v>
      </c>
      <c r="B912" s="5" t="s">
        <v>450</v>
      </c>
      <c r="C912" s="5" t="s">
        <v>430</v>
      </c>
      <c r="D912" s="5">
        <v>0.13</v>
      </c>
      <c r="F912" s="5">
        <v>3.37</v>
      </c>
      <c r="H912" s="12">
        <v>0.39800000000000002</v>
      </c>
      <c r="I912">
        <v>3.37</v>
      </c>
      <c r="J912" s="5">
        <v>0.39800000000000002</v>
      </c>
      <c r="L912" s="5">
        <v>0.42</v>
      </c>
      <c r="N912" s="5">
        <v>0.42</v>
      </c>
      <c r="Q912" s="5">
        <f t="shared" si="46"/>
        <v>4.2327200000000005</v>
      </c>
      <c r="R912" s="26">
        <f t="shared" si="45"/>
        <v>7.0000000000000284E-2</v>
      </c>
      <c r="S912" s="5">
        <f t="shared" si="47"/>
        <v>1.2560000000000002</v>
      </c>
    </row>
    <row r="913" spans="1:19" x14ac:dyDescent="0.25">
      <c r="A913" s="11" t="s">
        <v>459</v>
      </c>
      <c r="B913" s="5" t="s">
        <v>450</v>
      </c>
      <c r="C913" s="5" t="s">
        <v>430</v>
      </c>
      <c r="D913" s="5">
        <v>0.13</v>
      </c>
      <c r="F913" s="5">
        <v>3.37</v>
      </c>
      <c r="H913" s="12">
        <v>0.39800000000000002</v>
      </c>
      <c r="I913">
        <v>3.37</v>
      </c>
      <c r="J913" s="5">
        <v>0.39800000000000002</v>
      </c>
      <c r="L913" s="5">
        <v>0.42</v>
      </c>
      <c r="N913" s="5">
        <v>0.42</v>
      </c>
      <c r="Q913" s="5">
        <f t="shared" si="46"/>
        <v>4.2327200000000005</v>
      </c>
      <c r="R913" s="26">
        <f t="shared" si="45"/>
        <v>7.0000000000000284E-2</v>
      </c>
      <c r="S913" s="5">
        <f t="shared" si="47"/>
        <v>1.2560000000000002</v>
      </c>
    </row>
    <row r="914" spans="1:19" x14ac:dyDescent="0.25">
      <c r="A914" s="11" t="s">
        <v>459</v>
      </c>
      <c r="B914" s="5" t="s">
        <v>450</v>
      </c>
      <c r="C914" s="5" t="s">
        <v>430</v>
      </c>
      <c r="D914" s="5">
        <v>0.13</v>
      </c>
      <c r="F914" s="5">
        <v>3.37</v>
      </c>
      <c r="H914" s="12">
        <v>0.39800000000000002</v>
      </c>
      <c r="I914">
        <v>3.37</v>
      </c>
      <c r="J914" s="5">
        <v>0.39800000000000002</v>
      </c>
      <c r="L914" s="5">
        <v>0.42</v>
      </c>
      <c r="N914" s="5">
        <v>0.42</v>
      </c>
      <c r="Q914" s="5">
        <f t="shared" si="46"/>
        <v>4.2327200000000005</v>
      </c>
      <c r="R914" s="26">
        <f t="shared" si="45"/>
        <v>7.0000000000000284E-2</v>
      </c>
      <c r="S914" s="5">
        <f t="shared" si="47"/>
        <v>1.2560000000000002</v>
      </c>
    </row>
    <row r="915" spans="1:19" x14ac:dyDescent="0.25">
      <c r="A915" s="11" t="s">
        <v>459</v>
      </c>
      <c r="B915" s="5" t="s">
        <v>450</v>
      </c>
      <c r="C915" s="5" t="s">
        <v>430</v>
      </c>
      <c r="D915" s="5">
        <v>0.13</v>
      </c>
      <c r="F915" s="5">
        <v>3.37</v>
      </c>
      <c r="H915" s="12">
        <v>0.39800000000000002</v>
      </c>
      <c r="I915">
        <v>3.37</v>
      </c>
      <c r="J915" s="5">
        <v>0.39800000000000002</v>
      </c>
      <c r="L915" s="5">
        <v>0.42</v>
      </c>
      <c r="N915" s="5">
        <v>0.42</v>
      </c>
      <c r="Q915" s="5">
        <f t="shared" si="46"/>
        <v>4.2327200000000005</v>
      </c>
      <c r="R915" s="26">
        <f t="shared" si="45"/>
        <v>7.0000000000000284E-2</v>
      </c>
      <c r="S915" s="5">
        <f t="shared" si="47"/>
        <v>1.2560000000000002</v>
      </c>
    </row>
    <row r="916" spans="1:19" x14ac:dyDescent="0.25">
      <c r="A916" s="11" t="s">
        <v>459</v>
      </c>
      <c r="B916" s="5" t="s">
        <v>450</v>
      </c>
      <c r="C916" s="5" t="s">
        <v>430</v>
      </c>
      <c r="D916" s="5">
        <v>0.13</v>
      </c>
      <c r="F916" s="5">
        <v>3.37</v>
      </c>
      <c r="H916" s="12">
        <v>0.39800000000000002</v>
      </c>
      <c r="I916">
        <v>3.37</v>
      </c>
      <c r="J916" s="5">
        <v>0.39800000000000002</v>
      </c>
      <c r="L916" s="5">
        <v>0.42</v>
      </c>
      <c r="N916" s="5">
        <v>0.42</v>
      </c>
      <c r="Q916" s="5">
        <f t="shared" si="46"/>
        <v>4.2327200000000005</v>
      </c>
      <c r="R916" s="26">
        <f t="shared" si="45"/>
        <v>7.0000000000000284E-2</v>
      </c>
      <c r="S916" s="5">
        <f t="shared" si="47"/>
        <v>1.2560000000000002</v>
      </c>
    </row>
    <row r="917" spans="1:19" x14ac:dyDescent="0.25">
      <c r="A917" s="11" t="s">
        <v>459</v>
      </c>
      <c r="B917" s="5" t="s">
        <v>450</v>
      </c>
      <c r="C917" s="5" t="s">
        <v>430</v>
      </c>
      <c r="D917" s="5">
        <v>0.13</v>
      </c>
      <c r="F917" s="5">
        <v>3.37</v>
      </c>
      <c r="H917" s="12">
        <v>0.39800000000000002</v>
      </c>
      <c r="I917">
        <v>3.37</v>
      </c>
      <c r="J917" s="5">
        <v>0.39800000000000002</v>
      </c>
      <c r="L917" s="5">
        <v>0.42</v>
      </c>
      <c r="N917" s="5">
        <v>0.42</v>
      </c>
      <c r="Q917" s="5">
        <f t="shared" si="46"/>
        <v>4.2327200000000005</v>
      </c>
      <c r="R917" s="26">
        <f t="shared" si="45"/>
        <v>7.0000000000000284E-2</v>
      </c>
      <c r="S917" s="5">
        <f t="shared" si="47"/>
        <v>1.2560000000000002</v>
      </c>
    </row>
    <row r="918" spans="1:19" x14ac:dyDescent="0.25">
      <c r="A918" s="11" t="s">
        <v>459</v>
      </c>
      <c r="B918" s="5" t="s">
        <v>450</v>
      </c>
      <c r="C918" s="5" t="s">
        <v>430</v>
      </c>
      <c r="D918" s="5">
        <v>0.13</v>
      </c>
      <c r="F918" s="5">
        <v>3.37</v>
      </c>
      <c r="H918" s="12">
        <v>0.39800000000000002</v>
      </c>
      <c r="I918">
        <v>3.37</v>
      </c>
      <c r="J918" s="5">
        <v>0.39800000000000002</v>
      </c>
      <c r="L918" s="5">
        <v>0.42</v>
      </c>
      <c r="N918" s="5">
        <v>0.42</v>
      </c>
      <c r="Q918" s="5">
        <f t="shared" si="46"/>
        <v>4.2327200000000005</v>
      </c>
      <c r="R918" s="26">
        <f t="shared" si="45"/>
        <v>7.0000000000000284E-2</v>
      </c>
      <c r="S918" s="5">
        <f t="shared" si="47"/>
        <v>1.2560000000000002</v>
      </c>
    </row>
    <row r="919" spans="1:19" x14ac:dyDescent="0.25">
      <c r="A919" s="11" t="s">
        <v>459</v>
      </c>
      <c r="B919" s="5" t="s">
        <v>450</v>
      </c>
      <c r="C919" s="5" t="s">
        <v>430</v>
      </c>
      <c r="D919" s="5">
        <v>0.13</v>
      </c>
      <c r="F919" s="5">
        <v>3.37</v>
      </c>
      <c r="H919" s="12">
        <v>0.39800000000000002</v>
      </c>
      <c r="I919">
        <v>3.37</v>
      </c>
      <c r="J919" s="5">
        <v>0.39800000000000002</v>
      </c>
      <c r="L919" s="5">
        <v>0.42</v>
      </c>
      <c r="N919" s="5">
        <v>0.42</v>
      </c>
      <c r="Q919" s="5">
        <f t="shared" si="46"/>
        <v>4.2327200000000005</v>
      </c>
      <c r="R919" s="26">
        <f t="shared" si="45"/>
        <v>7.0000000000000284E-2</v>
      </c>
      <c r="S919" s="5">
        <f t="shared" si="47"/>
        <v>1.2560000000000002</v>
      </c>
    </row>
    <row r="920" spans="1:19" x14ac:dyDescent="0.25">
      <c r="A920" s="11" t="s">
        <v>459</v>
      </c>
      <c r="B920" s="5" t="s">
        <v>450</v>
      </c>
      <c r="C920" s="5" t="s">
        <v>430</v>
      </c>
      <c r="D920" s="5">
        <v>0.13</v>
      </c>
      <c r="F920" s="5">
        <v>3.37</v>
      </c>
      <c r="H920" s="12">
        <v>0.39800000000000002</v>
      </c>
      <c r="I920">
        <v>3.37</v>
      </c>
      <c r="J920" s="5">
        <v>0.39800000000000002</v>
      </c>
      <c r="L920" s="5">
        <v>0.42</v>
      </c>
      <c r="N920" s="5">
        <v>0.42</v>
      </c>
      <c r="Q920" s="5">
        <f t="shared" si="46"/>
        <v>4.2327200000000005</v>
      </c>
      <c r="R920" s="26">
        <f t="shared" si="45"/>
        <v>7.0000000000000284E-2</v>
      </c>
      <c r="S920" s="5">
        <f t="shared" si="47"/>
        <v>1.2560000000000002</v>
      </c>
    </row>
    <row r="921" spans="1:19" x14ac:dyDescent="0.25">
      <c r="A921" s="11" t="s">
        <v>459</v>
      </c>
      <c r="B921" s="5" t="s">
        <v>450</v>
      </c>
      <c r="C921" s="5" t="s">
        <v>430</v>
      </c>
      <c r="D921" s="5">
        <v>0.13</v>
      </c>
      <c r="F921" s="5">
        <v>3.37</v>
      </c>
      <c r="H921" s="12">
        <v>0.39800000000000002</v>
      </c>
      <c r="I921">
        <v>3.37</v>
      </c>
      <c r="J921" s="5">
        <v>0.39800000000000002</v>
      </c>
      <c r="L921" s="5">
        <v>0.42</v>
      </c>
      <c r="N921" s="5">
        <v>0.42</v>
      </c>
      <c r="Q921" s="5">
        <f t="shared" si="46"/>
        <v>4.2327200000000005</v>
      </c>
      <c r="R921" s="26">
        <f t="shared" si="45"/>
        <v>7.0000000000000284E-2</v>
      </c>
      <c r="S921" s="5">
        <f t="shared" si="47"/>
        <v>1.2560000000000002</v>
      </c>
    </row>
    <row r="922" spans="1:19" x14ac:dyDescent="0.25">
      <c r="A922" s="11" t="s">
        <v>459</v>
      </c>
      <c r="B922" s="5" t="s">
        <v>450</v>
      </c>
      <c r="C922" s="5" t="s">
        <v>430</v>
      </c>
      <c r="D922" s="5">
        <v>0.13</v>
      </c>
      <c r="F922" s="5">
        <v>3.37</v>
      </c>
      <c r="H922" s="12">
        <v>0.39800000000000002</v>
      </c>
      <c r="I922">
        <v>3.37</v>
      </c>
      <c r="J922" s="5">
        <v>0.39800000000000002</v>
      </c>
      <c r="L922" s="5">
        <v>0.42</v>
      </c>
      <c r="N922" s="5">
        <v>0.42</v>
      </c>
      <c r="Q922" s="5">
        <f t="shared" si="46"/>
        <v>4.2327200000000005</v>
      </c>
      <c r="R922" s="26">
        <f t="shared" si="45"/>
        <v>7.0000000000000284E-2</v>
      </c>
      <c r="S922" s="5">
        <f t="shared" si="47"/>
        <v>1.2560000000000002</v>
      </c>
    </row>
    <row r="923" spans="1:19" x14ac:dyDescent="0.25">
      <c r="A923" s="11" t="s">
        <v>459</v>
      </c>
      <c r="B923" s="5" t="s">
        <v>450</v>
      </c>
      <c r="C923" s="5" t="s">
        <v>430</v>
      </c>
      <c r="D923" s="5">
        <v>0.13</v>
      </c>
      <c r="F923" s="5">
        <v>3.37</v>
      </c>
      <c r="H923" s="12">
        <v>0.39800000000000002</v>
      </c>
      <c r="I923">
        <v>3.37</v>
      </c>
      <c r="J923" s="5">
        <v>0.39800000000000002</v>
      </c>
      <c r="L923" s="5">
        <v>0.42</v>
      </c>
      <c r="N923" s="5">
        <v>0.42</v>
      </c>
      <c r="Q923" s="5">
        <f t="shared" si="46"/>
        <v>4.2327200000000005</v>
      </c>
      <c r="R923" s="26">
        <f t="shared" si="45"/>
        <v>7.0000000000000284E-2</v>
      </c>
      <c r="S923" s="5">
        <f t="shared" si="47"/>
        <v>1.2560000000000002</v>
      </c>
    </row>
    <row r="924" spans="1:19" x14ac:dyDescent="0.25">
      <c r="A924" s="11" t="s">
        <v>459</v>
      </c>
      <c r="B924" s="5" t="s">
        <v>450</v>
      </c>
      <c r="C924" s="5" t="s">
        <v>430</v>
      </c>
      <c r="D924" s="5">
        <v>0.13</v>
      </c>
      <c r="F924" s="5">
        <v>3.37</v>
      </c>
      <c r="H924" s="12">
        <v>0.39800000000000002</v>
      </c>
      <c r="I924">
        <v>3.37</v>
      </c>
      <c r="J924" s="5">
        <v>0.39800000000000002</v>
      </c>
      <c r="L924" s="5">
        <v>0.42</v>
      </c>
      <c r="N924" s="5">
        <v>0.42</v>
      </c>
      <c r="Q924" s="5">
        <f t="shared" si="46"/>
        <v>4.2327200000000005</v>
      </c>
      <c r="R924" s="26">
        <f t="shared" si="45"/>
        <v>7.0000000000000284E-2</v>
      </c>
      <c r="S924" s="5">
        <f t="shared" si="47"/>
        <v>1.2560000000000002</v>
      </c>
    </row>
    <row r="925" spans="1:19" x14ac:dyDescent="0.25">
      <c r="A925" s="11" t="s">
        <v>459</v>
      </c>
      <c r="B925" s="5" t="s">
        <v>450</v>
      </c>
      <c r="C925" s="5" t="s">
        <v>430</v>
      </c>
      <c r="D925" s="5">
        <v>0.13</v>
      </c>
      <c r="F925" s="5">
        <v>3.37</v>
      </c>
      <c r="H925" s="12">
        <v>0.39800000000000002</v>
      </c>
      <c r="I925">
        <v>3.37</v>
      </c>
      <c r="J925" s="5">
        <v>0.39800000000000002</v>
      </c>
      <c r="L925" s="5">
        <v>0.42</v>
      </c>
      <c r="N925" s="5">
        <v>0.42</v>
      </c>
      <c r="Q925" s="5">
        <f t="shared" si="46"/>
        <v>4.2327200000000005</v>
      </c>
      <c r="R925" s="26">
        <f t="shared" si="45"/>
        <v>7.0000000000000284E-2</v>
      </c>
      <c r="S925" s="5">
        <f t="shared" si="47"/>
        <v>1.2560000000000002</v>
      </c>
    </row>
    <row r="926" spans="1:19" x14ac:dyDescent="0.25">
      <c r="A926" s="11" t="s">
        <v>459</v>
      </c>
      <c r="B926" s="5" t="s">
        <v>450</v>
      </c>
      <c r="C926" s="5" t="s">
        <v>430</v>
      </c>
      <c r="D926" s="5">
        <v>0.13</v>
      </c>
      <c r="F926" s="5">
        <v>3.37</v>
      </c>
      <c r="H926" s="12">
        <v>0.39800000000000002</v>
      </c>
      <c r="I926">
        <v>3.37</v>
      </c>
      <c r="J926" s="5">
        <v>0.39800000000000002</v>
      </c>
      <c r="L926" s="5">
        <v>0.42</v>
      </c>
      <c r="N926" s="5">
        <v>0.42</v>
      </c>
      <c r="Q926" s="5">
        <f t="shared" si="46"/>
        <v>4.2327200000000005</v>
      </c>
      <c r="R926" s="26">
        <f t="shared" si="45"/>
        <v>7.0000000000000284E-2</v>
      </c>
      <c r="S926" s="5">
        <f t="shared" si="47"/>
        <v>1.2560000000000002</v>
      </c>
    </row>
    <row r="927" spans="1:19" x14ac:dyDescent="0.25">
      <c r="A927" s="11" t="s">
        <v>459</v>
      </c>
      <c r="B927" s="5" t="s">
        <v>450</v>
      </c>
      <c r="C927" s="5" t="s">
        <v>430</v>
      </c>
      <c r="D927" s="5">
        <v>0.13</v>
      </c>
      <c r="F927" s="5">
        <v>3.37</v>
      </c>
      <c r="H927" s="12">
        <v>0.39800000000000002</v>
      </c>
      <c r="I927">
        <v>3.37</v>
      </c>
      <c r="J927" s="5">
        <v>0.39800000000000002</v>
      </c>
      <c r="L927" s="5">
        <v>0.42</v>
      </c>
      <c r="N927" s="5">
        <v>0.42</v>
      </c>
      <c r="Q927" s="5">
        <f t="shared" si="46"/>
        <v>4.2327200000000005</v>
      </c>
      <c r="R927" s="26">
        <f t="shared" si="45"/>
        <v>7.0000000000000284E-2</v>
      </c>
      <c r="S927" s="5">
        <f t="shared" si="47"/>
        <v>1.2560000000000002</v>
      </c>
    </row>
    <row r="928" spans="1:19" x14ac:dyDescent="0.25">
      <c r="A928" s="11" t="s">
        <v>459</v>
      </c>
      <c r="B928" s="5" t="s">
        <v>450</v>
      </c>
      <c r="C928" s="5" t="s">
        <v>430</v>
      </c>
      <c r="D928" s="5">
        <v>0.13</v>
      </c>
      <c r="F928" s="5">
        <v>3.37</v>
      </c>
      <c r="H928" s="12">
        <v>0.39800000000000002</v>
      </c>
      <c r="I928">
        <v>3.37</v>
      </c>
      <c r="J928" s="5">
        <v>0.39800000000000002</v>
      </c>
      <c r="L928" s="5">
        <v>0.42</v>
      </c>
      <c r="N928" s="5">
        <v>0.42</v>
      </c>
      <c r="Q928" s="5">
        <f t="shared" si="46"/>
        <v>4.2327200000000005</v>
      </c>
      <c r="R928" s="26">
        <f t="shared" si="45"/>
        <v>7.0000000000000284E-2</v>
      </c>
      <c r="S928" s="5">
        <f t="shared" si="47"/>
        <v>1.2560000000000002</v>
      </c>
    </row>
    <row r="929" spans="1:19" x14ac:dyDescent="0.25">
      <c r="A929" s="11" t="s">
        <v>459</v>
      </c>
      <c r="B929" s="5" t="s">
        <v>450</v>
      </c>
      <c r="C929" s="5" t="s">
        <v>430</v>
      </c>
      <c r="D929" s="5">
        <v>0.13</v>
      </c>
      <c r="F929" s="5">
        <v>3.37</v>
      </c>
      <c r="H929" s="12">
        <v>0.39800000000000002</v>
      </c>
      <c r="I929">
        <v>3.37</v>
      </c>
      <c r="J929" s="5">
        <v>0.39800000000000002</v>
      </c>
      <c r="L929" s="5">
        <v>0.42</v>
      </c>
      <c r="N929" s="5">
        <v>0.42</v>
      </c>
      <c r="Q929" s="5">
        <f t="shared" si="46"/>
        <v>4.2327200000000005</v>
      </c>
      <c r="R929" s="26">
        <f t="shared" si="45"/>
        <v>7.0000000000000284E-2</v>
      </c>
      <c r="S929" s="5">
        <f t="shared" si="47"/>
        <v>1.2560000000000002</v>
      </c>
    </row>
    <row r="930" spans="1:19" x14ac:dyDescent="0.25">
      <c r="A930" s="11" t="s">
        <v>459</v>
      </c>
      <c r="B930" s="5" t="s">
        <v>450</v>
      </c>
      <c r="C930" s="5" t="s">
        <v>430</v>
      </c>
      <c r="D930" s="5">
        <v>0.13</v>
      </c>
      <c r="F930" s="5">
        <v>3.37</v>
      </c>
      <c r="H930" s="12">
        <v>0.39800000000000002</v>
      </c>
      <c r="I930">
        <v>3.37</v>
      </c>
      <c r="J930" s="5">
        <v>0.39800000000000002</v>
      </c>
      <c r="L930" s="5">
        <v>0.42</v>
      </c>
      <c r="N930" s="5">
        <v>0.42</v>
      </c>
      <c r="Q930" s="5">
        <f t="shared" si="46"/>
        <v>4.2327200000000005</v>
      </c>
      <c r="R930" s="26">
        <f t="shared" si="45"/>
        <v>7.0000000000000284E-2</v>
      </c>
      <c r="S930" s="5">
        <f t="shared" si="47"/>
        <v>1.2560000000000002</v>
      </c>
    </row>
    <row r="931" spans="1:19" x14ac:dyDescent="0.25">
      <c r="A931" s="11" t="s">
        <v>459</v>
      </c>
      <c r="B931" s="5" t="s">
        <v>450</v>
      </c>
      <c r="C931" s="5" t="s">
        <v>430</v>
      </c>
      <c r="D931" s="5">
        <v>0.13</v>
      </c>
      <c r="F931" s="5">
        <v>3.37</v>
      </c>
      <c r="H931" s="12">
        <v>0.39800000000000002</v>
      </c>
      <c r="I931">
        <v>3.37</v>
      </c>
      <c r="J931" s="5">
        <v>0.39800000000000002</v>
      </c>
      <c r="L931" s="5">
        <v>0.42</v>
      </c>
      <c r="N931" s="5">
        <v>0.42</v>
      </c>
      <c r="Q931" s="5">
        <f t="shared" si="46"/>
        <v>4.2327200000000005</v>
      </c>
      <c r="R931" s="26">
        <f t="shared" si="45"/>
        <v>7.0000000000000284E-2</v>
      </c>
      <c r="S931" s="5">
        <f t="shared" si="47"/>
        <v>1.2560000000000002</v>
      </c>
    </row>
    <row r="932" spans="1:19" x14ac:dyDescent="0.25">
      <c r="A932" s="11" t="s">
        <v>459</v>
      </c>
      <c r="B932" s="5" t="s">
        <v>450</v>
      </c>
      <c r="C932" s="5" t="s">
        <v>430</v>
      </c>
      <c r="D932" s="5">
        <v>0.13</v>
      </c>
      <c r="F932" s="5">
        <v>3.37</v>
      </c>
      <c r="H932" s="12">
        <v>0.39800000000000002</v>
      </c>
      <c r="I932">
        <v>3.37</v>
      </c>
      <c r="J932" s="5">
        <v>0.39800000000000002</v>
      </c>
      <c r="L932" s="5">
        <v>0.42</v>
      </c>
      <c r="N932" s="5">
        <v>0.42</v>
      </c>
      <c r="Q932" s="5">
        <f t="shared" si="46"/>
        <v>4.2327200000000005</v>
      </c>
      <c r="R932" s="26">
        <f t="shared" si="45"/>
        <v>7.0000000000000284E-2</v>
      </c>
      <c r="S932" s="5">
        <f t="shared" si="47"/>
        <v>1.2560000000000002</v>
      </c>
    </row>
    <row r="933" spans="1:19" x14ac:dyDescent="0.25">
      <c r="A933" s="11" t="s">
        <v>459</v>
      </c>
      <c r="B933" s="5" t="s">
        <v>450</v>
      </c>
      <c r="C933" s="5" t="s">
        <v>430</v>
      </c>
      <c r="D933" s="5">
        <v>0.13</v>
      </c>
      <c r="F933" s="5">
        <v>3.37</v>
      </c>
      <c r="H933" s="12">
        <v>0.39800000000000002</v>
      </c>
      <c r="I933">
        <v>3.37</v>
      </c>
      <c r="J933" s="5">
        <v>0.39800000000000002</v>
      </c>
      <c r="L933" s="5">
        <v>0.42</v>
      </c>
      <c r="N933" s="5">
        <v>0.42</v>
      </c>
      <c r="Q933" s="5">
        <f t="shared" si="46"/>
        <v>4.2327200000000005</v>
      </c>
      <c r="R933" s="26">
        <f t="shared" si="45"/>
        <v>7.0000000000000284E-2</v>
      </c>
      <c r="S933" s="5">
        <f t="shared" si="47"/>
        <v>1.2560000000000002</v>
      </c>
    </row>
    <row r="934" spans="1:19" x14ac:dyDescent="0.25">
      <c r="A934" s="11" t="s">
        <v>459</v>
      </c>
      <c r="B934" s="5" t="s">
        <v>450</v>
      </c>
      <c r="C934" s="5" t="s">
        <v>430</v>
      </c>
      <c r="D934" s="5">
        <v>0.13</v>
      </c>
      <c r="F934" s="5">
        <v>3.37</v>
      </c>
      <c r="H934" s="12">
        <v>0.39800000000000002</v>
      </c>
      <c r="I934">
        <v>3.37</v>
      </c>
      <c r="J934" s="5">
        <v>0.39800000000000002</v>
      </c>
      <c r="L934" s="5">
        <v>0.42</v>
      </c>
      <c r="N934" s="5">
        <v>0.42</v>
      </c>
      <c r="Q934" s="5">
        <f t="shared" si="46"/>
        <v>4.2327200000000005</v>
      </c>
      <c r="R934" s="26">
        <f t="shared" si="45"/>
        <v>7.0000000000000284E-2</v>
      </c>
      <c r="S934" s="5">
        <f t="shared" si="47"/>
        <v>1.2560000000000002</v>
      </c>
    </row>
    <row r="935" spans="1:19" x14ac:dyDescent="0.25">
      <c r="A935" s="11" t="s">
        <v>459</v>
      </c>
      <c r="B935" s="5" t="s">
        <v>450</v>
      </c>
      <c r="C935" s="5" t="s">
        <v>430</v>
      </c>
      <c r="D935" s="5">
        <v>0.13</v>
      </c>
      <c r="F935" s="5">
        <v>3.37</v>
      </c>
      <c r="H935" s="12">
        <v>0.39800000000000002</v>
      </c>
      <c r="I935">
        <v>3.37</v>
      </c>
      <c r="J935" s="5">
        <v>0.39800000000000002</v>
      </c>
      <c r="L935" s="5">
        <v>0.42</v>
      </c>
      <c r="N935" s="5">
        <v>0.42</v>
      </c>
      <c r="Q935" s="5">
        <f t="shared" si="46"/>
        <v>4.2327200000000005</v>
      </c>
      <c r="R935" s="26">
        <f t="shared" si="45"/>
        <v>7.0000000000000284E-2</v>
      </c>
      <c r="S935" s="5">
        <f t="shared" si="47"/>
        <v>1.2560000000000002</v>
      </c>
    </row>
    <row r="936" spans="1:19" x14ac:dyDescent="0.25">
      <c r="A936" s="11" t="s">
        <v>459</v>
      </c>
      <c r="B936" s="5" t="s">
        <v>450</v>
      </c>
      <c r="C936" s="5" t="s">
        <v>430</v>
      </c>
      <c r="D936" s="5">
        <v>0.13</v>
      </c>
      <c r="F936" s="5">
        <v>3.37</v>
      </c>
      <c r="H936" s="12">
        <v>0.39800000000000002</v>
      </c>
      <c r="I936">
        <v>3.37</v>
      </c>
      <c r="J936" s="5">
        <v>0.39800000000000002</v>
      </c>
      <c r="L936" s="5">
        <v>0.42</v>
      </c>
      <c r="N936" s="5">
        <v>0.42</v>
      </c>
      <c r="Q936" s="5">
        <f t="shared" si="46"/>
        <v>4.2327200000000005</v>
      </c>
      <c r="R936" s="26">
        <f t="shared" si="45"/>
        <v>7.0000000000000284E-2</v>
      </c>
      <c r="S936" s="5">
        <f t="shared" si="47"/>
        <v>1.2560000000000002</v>
      </c>
    </row>
    <row r="937" spans="1:19" x14ac:dyDescent="0.25">
      <c r="A937" s="11" t="s">
        <v>459</v>
      </c>
      <c r="B937" s="5" t="s">
        <v>450</v>
      </c>
      <c r="C937" s="5" t="s">
        <v>430</v>
      </c>
      <c r="D937" s="5">
        <v>0.13</v>
      </c>
      <c r="F937" s="5">
        <v>3.37</v>
      </c>
      <c r="H937" s="12">
        <v>0.39800000000000002</v>
      </c>
      <c r="I937">
        <v>3.37</v>
      </c>
      <c r="J937" s="5">
        <v>0.39800000000000002</v>
      </c>
      <c r="L937" s="5">
        <v>0.42</v>
      </c>
      <c r="N937" s="5">
        <v>0.42</v>
      </c>
      <c r="Q937" s="5">
        <f t="shared" si="46"/>
        <v>4.2327200000000005</v>
      </c>
      <c r="R937" s="26">
        <f t="shared" si="45"/>
        <v>7.0000000000000284E-2</v>
      </c>
      <c r="S937" s="5">
        <f t="shared" si="47"/>
        <v>1.2560000000000002</v>
      </c>
    </row>
    <row r="938" spans="1:19" x14ac:dyDescent="0.25">
      <c r="A938" s="11" t="s">
        <v>459</v>
      </c>
      <c r="B938" s="5" t="s">
        <v>450</v>
      </c>
      <c r="C938" s="5" t="s">
        <v>430</v>
      </c>
      <c r="D938" s="5">
        <v>0.13</v>
      </c>
      <c r="F938" s="5">
        <v>3.37</v>
      </c>
      <c r="H938" s="12">
        <v>0.39800000000000002</v>
      </c>
      <c r="I938">
        <v>3.37</v>
      </c>
      <c r="J938" s="5">
        <v>0.39800000000000002</v>
      </c>
      <c r="L938" s="5">
        <v>0.42</v>
      </c>
      <c r="N938" s="5">
        <v>0.42</v>
      </c>
      <c r="Q938" s="5">
        <f t="shared" si="46"/>
        <v>4.2327200000000005</v>
      </c>
      <c r="R938" s="26">
        <f t="shared" si="45"/>
        <v>7.0000000000000284E-2</v>
      </c>
      <c r="S938" s="5">
        <f t="shared" si="47"/>
        <v>1.2560000000000002</v>
      </c>
    </row>
    <row r="939" spans="1:19" x14ac:dyDescent="0.25">
      <c r="A939" s="11" t="s">
        <v>459</v>
      </c>
      <c r="B939" s="5" t="s">
        <v>450</v>
      </c>
      <c r="C939" s="5" t="s">
        <v>430</v>
      </c>
      <c r="D939" s="5">
        <v>0.13</v>
      </c>
      <c r="F939" s="5">
        <v>3.37</v>
      </c>
      <c r="H939" s="12">
        <v>0.39800000000000002</v>
      </c>
      <c r="I939">
        <v>3.37</v>
      </c>
      <c r="J939" s="5">
        <v>0.39800000000000002</v>
      </c>
      <c r="L939" s="5">
        <v>0.42</v>
      </c>
      <c r="N939" s="5">
        <v>0.42</v>
      </c>
      <c r="Q939" s="5">
        <f t="shared" si="46"/>
        <v>4.2327200000000005</v>
      </c>
      <c r="R939" s="26">
        <f t="shared" si="45"/>
        <v>7.0000000000000284E-2</v>
      </c>
      <c r="S939" s="5">
        <f t="shared" si="47"/>
        <v>1.2560000000000002</v>
      </c>
    </row>
    <row r="940" spans="1:19" x14ac:dyDescent="0.25">
      <c r="A940" s="11" t="s">
        <v>459</v>
      </c>
      <c r="B940" s="5" t="s">
        <v>450</v>
      </c>
      <c r="C940" s="5" t="s">
        <v>430</v>
      </c>
      <c r="D940" s="5">
        <v>0.13</v>
      </c>
      <c r="F940" s="5">
        <v>3.37</v>
      </c>
      <c r="H940" s="12">
        <v>0.39800000000000002</v>
      </c>
      <c r="I940">
        <v>3.37</v>
      </c>
      <c r="J940" s="5">
        <v>0.39800000000000002</v>
      </c>
      <c r="L940" s="5">
        <v>0.42</v>
      </c>
      <c r="N940" s="5">
        <v>0.42</v>
      </c>
      <c r="Q940" s="5">
        <f t="shared" si="46"/>
        <v>4.2327200000000005</v>
      </c>
      <c r="R940" s="26">
        <f t="shared" si="45"/>
        <v>7.0000000000000284E-2</v>
      </c>
      <c r="S940" s="5">
        <f t="shared" si="47"/>
        <v>1.2560000000000002</v>
      </c>
    </row>
    <row r="941" spans="1:19" x14ac:dyDescent="0.25">
      <c r="A941" s="11" t="s">
        <v>459</v>
      </c>
      <c r="B941" s="5" t="s">
        <v>450</v>
      </c>
      <c r="C941" s="5" t="s">
        <v>430</v>
      </c>
      <c r="D941" s="5">
        <v>0.13</v>
      </c>
      <c r="F941" s="5">
        <v>3.37</v>
      </c>
      <c r="H941" s="12">
        <v>0.39800000000000002</v>
      </c>
      <c r="I941">
        <v>3.37</v>
      </c>
      <c r="J941" s="5">
        <v>0.39800000000000002</v>
      </c>
      <c r="L941" s="5">
        <v>0.42</v>
      </c>
      <c r="N941" s="5">
        <v>0.42</v>
      </c>
      <c r="Q941" s="5">
        <f t="shared" si="46"/>
        <v>4.2327200000000005</v>
      </c>
      <c r="R941" s="26">
        <f t="shared" si="45"/>
        <v>7.0000000000000284E-2</v>
      </c>
      <c r="S941" s="5">
        <f t="shared" si="47"/>
        <v>1.2560000000000002</v>
      </c>
    </row>
    <row r="942" spans="1:19" x14ac:dyDescent="0.25">
      <c r="A942" s="11" t="s">
        <v>459</v>
      </c>
      <c r="B942" s="5" t="s">
        <v>450</v>
      </c>
      <c r="C942" s="5" t="s">
        <v>430</v>
      </c>
      <c r="D942" s="5">
        <v>0.13</v>
      </c>
      <c r="F942" s="5">
        <v>3.37</v>
      </c>
      <c r="H942" s="12">
        <v>0.39800000000000002</v>
      </c>
      <c r="I942">
        <v>3.37</v>
      </c>
      <c r="J942" s="5">
        <v>0.39800000000000002</v>
      </c>
      <c r="L942" s="5">
        <v>0.42</v>
      </c>
      <c r="N942" s="5">
        <v>0.42</v>
      </c>
      <c r="Q942" s="5">
        <f t="shared" si="46"/>
        <v>4.2327200000000005</v>
      </c>
      <c r="R942" s="26">
        <f t="shared" si="45"/>
        <v>7.0000000000000284E-2</v>
      </c>
      <c r="S942" s="5">
        <f t="shared" si="47"/>
        <v>1.2560000000000002</v>
      </c>
    </row>
    <row r="943" spans="1:19" x14ac:dyDescent="0.25">
      <c r="A943" s="11" t="s">
        <v>459</v>
      </c>
      <c r="B943" s="5" t="s">
        <v>450</v>
      </c>
      <c r="C943" s="5" t="s">
        <v>430</v>
      </c>
      <c r="D943" s="5">
        <v>0.13</v>
      </c>
      <c r="F943" s="5">
        <v>3.37</v>
      </c>
      <c r="H943" s="12">
        <v>0.39800000000000002</v>
      </c>
      <c r="I943">
        <v>3.37</v>
      </c>
      <c r="J943" s="5">
        <v>0.39800000000000002</v>
      </c>
      <c r="L943" s="5">
        <v>0.42</v>
      </c>
      <c r="N943" s="5">
        <v>0.42</v>
      </c>
      <c r="Q943" s="5">
        <f t="shared" si="46"/>
        <v>4.2327200000000005</v>
      </c>
      <c r="R943" s="26">
        <f t="shared" si="45"/>
        <v>7.0000000000000284E-2</v>
      </c>
      <c r="S943" s="5">
        <f t="shared" si="47"/>
        <v>1.2560000000000002</v>
      </c>
    </row>
    <row r="944" spans="1:19" x14ac:dyDescent="0.25">
      <c r="A944" s="11" t="s">
        <v>459</v>
      </c>
      <c r="B944" s="5" t="s">
        <v>450</v>
      </c>
      <c r="C944" s="5" t="s">
        <v>430</v>
      </c>
      <c r="D944" s="5">
        <v>0.13</v>
      </c>
      <c r="F944" s="5">
        <v>3.37</v>
      </c>
      <c r="H944" s="12">
        <v>0.39800000000000002</v>
      </c>
      <c r="I944">
        <v>3.37</v>
      </c>
      <c r="J944" s="5">
        <v>0.39800000000000002</v>
      </c>
      <c r="L944" s="5">
        <v>0.42</v>
      </c>
      <c r="N944" s="5">
        <v>0.42</v>
      </c>
      <c r="Q944" s="5">
        <f t="shared" si="46"/>
        <v>4.2327200000000005</v>
      </c>
      <c r="R944" s="26">
        <f t="shared" si="45"/>
        <v>7.0000000000000284E-2</v>
      </c>
      <c r="S944" s="5">
        <f t="shared" si="47"/>
        <v>1.2560000000000002</v>
      </c>
    </row>
    <row r="945" spans="1:19" x14ac:dyDescent="0.25">
      <c r="A945" s="11" t="s">
        <v>459</v>
      </c>
      <c r="B945" s="5" t="s">
        <v>450</v>
      </c>
      <c r="C945" s="5" t="s">
        <v>430</v>
      </c>
      <c r="D945" s="5">
        <v>0.13</v>
      </c>
      <c r="F945" s="5">
        <v>3.37</v>
      </c>
      <c r="H945" s="12">
        <v>0.39800000000000002</v>
      </c>
      <c r="I945">
        <v>3.37</v>
      </c>
      <c r="J945" s="5">
        <v>0.39800000000000002</v>
      </c>
      <c r="L945" s="5">
        <v>0.42</v>
      </c>
      <c r="N945" s="5">
        <v>0.42</v>
      </c>
      <c r="Q945" s="5">
        <f t="shared" si="46"/>
        <v>4.2327200000000005</v>
      </c>
      <c r="R945" s="26">
        <f t="shared" si="45"/>
        <v>7.0000000000000284E-2</v>
      </c>
      <c r="S945" s="5">
        <f t="shared" si="47"/>
        <v>1.2560000000000002</v>
      </c>
    </row>
    <row r="946" spans="1:19" x14ac:dyDescent="0.25">
      <c r="A946" s="11" t="s">
        <v>459</v>
      </c>
      <c r="B946" s="5" t="s">
        <v>450</v>
      </c>
      <c r="C946" s="5" t="s">
        <v>430</v>
      </c>
      <c r="D946" s="5">
        <v>0.13</v>
      </c>
      <c r="F946" s="5">
        <v>3.37</v>
      </c>
      <c r="H946" s="12">
        <v>0.39800000000000002</v>
      </c>
      <c r="I946">
        <v>3.37</v>
      </c>
      <c r="J946" s="5">
        <v>0.39800000000000002</v>
      </c>
      <c r="L946" s="5">
        <v>0.42</v>
      </c>
      <c r="N946" s="5">
        <v>0.42</v>
      </c>
      <c r="Q946" s="5">
        <f t="shared" si="46"/>
        <v>4.2327200000000005</v>
      </c>
      <c r="R946" s="26">
        <f t="shared" si="45"/>
        <v>7.0000000000000284E-2</v>
      </c>
      <c r="S946" s="5">
        <f t="shared" si="47"/>
        <v>1.2560000000000002</v>
      </c>
    </row>
    <row r="947" spans="1:19" x14ac:dyDescent="0.25">
      <c r="A947" s="11" t="s">
        <v>459</v>
      </c>
      <c r="B947" s="5" t="s">
        <v>450</v>
      </c>
      <c r="C947" s="5" t="s">
        <v>430</v>
      </c>
      <c r="D947" s="5">
        <v>0.13</v>
      </c>
      <c r="F947" s="5">
        <v>3.37</v>
      </c>
      <c r="H947" s="12">
        <v>0.39800000000000002</v>
      </c>
      <c r="I947">
        <v>3.37</v>
      </c>
      <c r="J947" s="5">
        <v>0.39800000000000002</v>
      </c>
      <c r="L947" s="5">
        <v>0.42</v>
      </c>
      <c r="N947" s="5">
        <v>0.42</v>
      </c>
      <c r="Q947" s="5">
        <f t="shared" si="46"/>
        <v>4.2327200000000005</v>
      </c>
      <c r="R947" s="26">
        <f t="shared" si="45"/>
        <v>7.0000000000000284E-2</v>
      </c>
      <c r="S947" s="5">
        <f t="shared" si="47"/>
        <v>1.2560000000000002</v>
      </c>
    </row>
    <row r="948" spans="1:19" x14ac:dyDescent="0.25">
      <c r="A948" s="11" t="s">
        <v>459</v>
      </c>
      <c r="B948" s="5" t="s">
        <v>450</v>
      </c>
      <c r="C948" s="5" t="s">
        <v>430</v>
      </c>
      <c r="D948" s="5">
        <v>0.13</v>
      </c>
      <c r="F948" s="5">
        <v>3.37</v>
      </c>
      <c r="H948" s="12">
        <v>0.39800000000000002</v>
      </c>
      <c r="I948">
        <v>3.37</v>
      </c>
      <c r="J948" s="5">
        <v>0.39800000000000002</v>
      </c>
      <c r="L948" s="5">
        <v>0.42</v>
      </c>
      <c r="N948" s="5">
        <v>0.42</v>
      </c>
      <c r="Q948" s="5">
        <f t="shared" si="46"/>
        <v>4.2327200000000005</v>
      </c>
      <c r="R948" s="26">
        <f t="shared" si="45"/>
        <v>7.0000000000000284E-2</v>
      </c>
      <c r="S948" s="5">
        <f t="shared" si="47"/>
        <v>1.2560000000000002</v>
      </c>
    </row>
    <row r="949" spans="1:19" x14ac:dyDescent="0.25">
      <c r="A949" s="11" t="s">
        <v>459</v>
      </c>
      <c r="B949" s="5" t="s">
        <v>450</v>
      </c>
      <c r="C949" s="5" t="s">
        <v>430</v>
      </c>
      <c r="D949" s="5">
        <v>0.13</v>
      </c>
      <c r="F949" s="5">
        <v>3.37</v>
      </c>
      <c r="H949" s="12">
        <v>0.39800000000000002</v>
      </c>
      <c r="I949">
        <v>3.37</v>
      </c>
      <c r="J949" s="5">
        <v>0.39800000000000002</v>
      </c>
      <c r="L949" s="5">
        <v>0.42</v>
      </c>
      <c r="N949" s="5">
        <v>0.42</v>
      </c>
      <c r="Q949" s="5">
        <f t="shared" si="46"/>
        <v>4.2327200000000005</v>
      </c>
      <c r="R949" s="26">
        <f t="shared" si="45"/>
        <v>7.0000000000000284E-2</v>
      </c>
      <c r="S949" s="5">
        <f t="shared" si="47"/>
        <v>1.2560000000000002</v>
      </c>
    </row>
    <row r="950" spans="1:19" x14ac:dyDescent="0.25">
      <c r="A950" s="11" t="s">
        <v>459</v>
      </c>
      <c r="B950" s="5" t="s">
        <v>450</v>
      </c>
      <c r="C950" s="5" t="s">
        <v>430</v>
      </c>
      <c r="D950" s="5">
        <v>0.13</v>
      </c>
      <c r="F950" s="5">
        <v>3.37</v>
      </c>
      <c r="H950" s="12">
        <v>0.39800000000000002</v>
      </c>
      <c r="I950">
        <v>3.37</v>
      </c>
      <c r="J950" s="5">
        <v>0.39800000000000002</v>
      </c>
      <c r="L950" s="5">
        <v>0.42</v>
      </c>
      <c r="N950" s="5">
        <v>0.42</v>
      </c>
      <c r="Q950" s="5">
        <f t="shared" si="46"/>
        <v>4.2327200000000005</v>
      </c>
      <c r="R950" s="26">
        <f t="shared" si="45"/>
        <v>7.0000000000000284E-2</v>
      </c>
      <c r="S950" s="5">
        <f t="shared" si="47"/>
        <v>1.2560000000000002</v>
      </c>
    </row>
    <row r="951" spans="1:19" x14ac:dyDescent="0.25">
      <c r="N951" s="6">
        <f>SUM(N907:N950)</f>
        <v>18.480000000000008</v>
      </c>
    </row>
    <row r="952" spans="1:19" x14ac:dyDescent="0.25">
      <c r="A952" s="11" t="s">
        <v>459</v>
      </c>
      <c r="B952" s="5" t="s">
        <v>450</v>
      </c>
      <c r="C952" s="5" t="s">
        <v>428</v>
      </c>
      <c r="D952" s="5">
        <v>0.13</v>
      </c>
      <c r="F952" s="5">
        <v>2.87</v>
      </c>
      <c r="H952" s="12">
        <v>0.39800000000000002</v>
      </c>
      <c r="I952">
        <v>2.87</v>
      </c>
      <c r="J952" s="5">
        <v>0.39800000000000002</v>
      </c>
      <c r="L952" s="5">
        <v>0.36</v>
      </c>
      <c r="N952" s="5">
        <v>0.36</v>
      </c>
      <c r="Q952" s="5">
        <f t="shared" si="46"/>
        <v>3.6047200000000008</v>
      </c>
      <c r="R952" s="30">
        <f t="shared" si="45"/>
        <v>-0.42999999999999972</v>
      </c>
      <c r="S952" s="5">
        <f>0.4*3.14</f>
        <v>1.2560000000000002</v>
      </c>
    </row>
    <row r="953" spans="1:19" x14ac:dyDescent="0.25">
      <c r="A953" s="11" t="s">
        <v>459</v>
      </c>
      <c r="B953" s="5" t="s">
        <v>450</v>
      </c>
      <c r="C953" s="5" t="s">
        <v>428</v>
      </c>
      <c r="D953" s="5">
        <v>0.13</v>
      </c>
      <c r="F953" s="5">
        <v>2.87</v>
      </c>
      <c r="H953" s="12">
        <v>0.39800000000000002</v>
      </c>
      <c r="I953">
        <v>2.87</v>
      </c>
      <c r="J953" s="5">
        <v>0.39800000000000002</v>
      </c>
      <c r="L953" s="5">
        <v>0.36</v>
      </c>
      <c r="N953" s="5">
        <v>0.36</v>
      </c>
      <c r="Q953" s="5">
        <f t="shared" si="46"/>
        <v>3.6047200000000008</v>
      </c>
      <c r="R953" s="30">
        <f t="shared" si="45"/>
        <v>-0.42999999999999972</v>
      </c>
      <c r="S953" s="5">
        <f t="shared" ref="S953:S989" si="48">0.4*3.14</f>
        <v>1.2560000000000002</v>
      </c>
    </row>
    <row r="954" spans="1:19" x14ac:dyDescent="0.25">
      <c r="A954" s="11" t="s">
        <v>459</v>
      </c>
      <c r="B954" s="5" t="s">
        <v>450</v>
      </c>
      <c r="C954" s="5" t="s">
        <v>428</v>
      </c>
      <c r="D954" s="5">
        <v>0.13</v>
      </c>
      <c r="F954" s="5">
        <v>4.3099999999999996</v>
      </c>
      <c r="H954" s="12">
        <v>0.39800000000000002</v>
      </c>
      <c r="I954">
        <v>4.3099999999999996</v>
      </c>
      <c r="J954" s="5">
        <v>0.39800000000000002</v>
      </c>
      <c r="L954" s="5">
        <v>0.54</v>
      </c>
      <c r="N954" s="5">
        <v>0.54</v>
      </c>
      <c r="Q954" s="5">
        <f t="shared" si="46"/>
        <v>5.4133600000000008</v>
      </c>
      <c r="R954" s="26">
        <f t="shared" si="45"/>
        <v>1.0099999999999998</v>
      </c>
      <c r="S954" s="5">
        <f t="shared" si="48"/>
        <v>1.2560000000000002</v>
      </c>
    </row>
    <row r="955" spans="1:19" x14ac:dyDescent="0.25">
      <c r="A955" s="11" t="s">
        <v>459</v>
      </c>
      <c r="B955" s="5" t="s">
        <v>450</v>
      </c>
      <c r="C955" s="5" t="s">
        <v>428</v>
      </c>
      <c r="D955" s="5">
        <v>0.13</v>
      </c>
      <c r="F955" s="5">
        <v>4.3099999999999996</v>
      </c>
      <c r="H955" s="12">
        <v>0.39800000000000002</v>
      </c>
      <c r="I955">
        <v>4.3099999999999996</v>
      </c>
      <c r="J955" s="5">
        <v>0.39800000000000002</v>
      </c>
      <c r="L955" s="5">
        <v>0.54</v>
      </c>
      <c r="N955" s="5">
        <v>0.54</v>
      </c>
      <c r="Q955" s="5">
        <f t="shared" si="46"/>
        <v>5.4133600000000008</v>
      </c>
      <c r="R955" s="26">
        <f t="shared" si="45"/>
        <v>1.0099999999999998</v>
      </c>
      <c r="S955" s="5">
        <f t="shared" si="48"/>
        <v>1.2560000000000002</v>
      </c>
    </row>
    <row r="956" spans="1:19" x14ac:dyDescent="0.25">
      <c r="A956" s="11" t="s">
        <v>459</v>
      </c>
      <c r="B956" s="5" t="s">
        <v>450</v>
      </c>
      <c r="C956" s="5" t="s">
        <v>428</v>
      </c>
      <c r="D956" s="5">
        <v>0.13</v>
      </c>
      <c r="F956" s="5">
        <v>4.51</v>
      </c>
      <c r="H956" s="12">
        <v>0.39800000000000002</v>
      </c>
      <c r="I956">
        <v>4.51</v>
      </c>
      <c r="J956" s="5">
        <v>0.39800000000000002</v>
      </c>
      <c r="L956" s="5">
        <v>0.56000000000000005</v>
      </c>
      <c r="N956" s="5">
        <v>0.56999999999999995</v>
      </c>
      <c r="Q956" s="5">
        <f t="shared" si="46"/>
        <v>5.6645600000000007</v>
      </c>
      <c r="R956" s="26">
        <f t="shared" si="45"/>
        <v>1.21</v>
      </c>
      <c r="S956" s="5">
        <f t="shared" si="48"/>
        <v>1.2560000000000002</v>
      </c>
    </row>
    <row r="957" spans="1:19" x14ac:dyDescent="0.25">
      <c r="A957" s="11" t="s">
        <v>459</v>
      </c>
      <c r="B957" s="5" t="s">
        <v>450</v>
      </c>
      <c r="C957" s="5" t="s">
        <v>428</v>
      </c>
      <c r="D957" s="5">
        <v>0.13</v>
      </c>
      <c r="F957" s="5">
        <v>4.51</v>
      </c>
      <c r="H957" s="12">
        <v>0.39800000000000002</v>
      </c>
      <c r="I957">
        <v>4.51</v>
      </c>
      <c r="J957" s="5">
        <v>0.39800000000000002</v>
      </c>
      <c r="L957" s="5">
        <v>0.56000000000000005</v>
      </c>
      <c r="N957" s="5">
        <v>0.56999999999999995</v>
      </c>
      <c r="Q957" s="5">
        <f t="shared" si="46"/>
        <v>5.6645600000000007</v>
      </c>
      <c r="R957" s="26">
        <f t="shared" si="45"/>
        <v>1.21</v>
      </c>
      <c r="S957" s="5">
        <f t="shared" si="48"/>
        <v>1.2560000000000002</v>
      </c>
    </row>
    <row r="958" spans="1:19" x14ac:dyDescent="0.25">
      <c r="A958" s="11" t="s">
        <v>459</v>
      </c>
      <c r="B958" s="5" t="s">
        <v>450</v>
      </c>
      <c r="C958" s="5" t="s">
        <v>428</v>
      </c>
      <c r="D958" s="5">
        <v>0.13</v>
      </c>
      <c r="F958" s="5">
        <v>4.51</v>
      </c>
      <c r="H958" s="12">
        <v>0.39800000000000002</v>
      </c>
      <c r="I958">
        <v>4.51</v>
      </c>
      <c r="J958" s="5">
        <v>0.39800000000000002</v>
      </c>
      <c r="L958" s="5">
        <v>0.56000000000000005</v>
      </c>
      <c r="N958" s="5">
        <v>0.56999999999999995</v>
      </c>
      <c r="Q958" s="5">
        <f t="shared" si="46"/>
        <v>5.6645600000000007</v>
      </c>
      <c r="R958" s="26">
        <f t="shared" si="45"/>
        <v>1.21</v>
      </c>
      <c r="S958" s="5">
        <f t="shared" si="48"/>
        <v>1.2560000000000002</v>
      </c>
    </row>
    <row r="959" spans="1:19" x14ac:dyDescent="0.25">
      <c r="A959" s="11" t="s">
        <v>459</v>
      </c>
      <c r="B959" s="5" t="s">
        <v>450</v>
      </c>
      <c r="C959" s="5" t="s">
        <v>428</v>
      </c>
      <c r="D959" s="5">
        <v>0.13</v>
      </c>
      <c r="F959" s="5">
        <v>4.51</v>
      </c>
      <c r="H959" s="12">
        <v>0.39800000000000002</v>
      </c>
      <c r="I959">
        <v>4.51</v>
      </c>
      <c r="J959" s="5">
        <v>0.39800000000000002</v>
      </c>
      <c r="L959" s="5">
        <v>0.56000000000000005</v>
      </c>
      <c r="N959" s="5">
        <v>0.56999999999999995</v>
      </c>
      <c r="Q959" s="5">
        <f t="shared" si="46"/>
        <v>5.6645600000000007</v>
      </c>
      <c r="R959" s="26">
        <f t="shared" si="45"/>
        <v>1.21</v>
      </c>
      <c r="S959" s="5">
        <f t="shared" si="48"/>
        <v>1.2560000000000002</v>
      </c>
    </row>
    <row r="960" spans="1:19" x14ac:dyDescent="0.25">
      <c r="A960" s="11" t="s">
        <v>459</v>
      </c>
      <c r="B960" s="5" t="s">
        <v>450</v>
      </c>
      <c r="C960" s="5" t="s">
        <v>428</v>
      </c>
      <c r="D960" s="5">
        <v>0.13</v>
      </c>
      <c r="F960" s="5">
        <v>4.51</v>
      </c>
      <c r="H960" s="12">
        <v>0.39800000000000002</v>
      </c>
      <c r="I960">
        <v>4.51</v>
      </c>
      <c r="J960" s="5">
        <v>0.39800000000000002</v>
      </c>
      <c r="L960" s="5">
        <v>0.56000000000000005</v>
      </c>
      <c r="N960" s="5">
        <v>0.56999999999999995</v>
      </c>
      <c r="Q960" s="5">
        <f t="shared" si="46"/>
        <v>5.6645600000000007</v>
      </c>
      <c r="R960" s="26">
        <f t="shared" si="45"/>
        <v>1.21</v>
      </c>
      <c r="S960" s="5">
        <f t="shared" si="48"/>
        <v>1.2560000000000002</v>
      </c>
    </row>
    <row r="961" spans="1:19" x14ac:dyDescent="0.25">
      <c r="A961" s="11" t="s">
        <v>459</v>
      </c>
      <c r="B961" s="5" t="s">
        <v>450</v>
      </c>
      <c r="C961" s="5" t="s">
        <v>428</v>
      </c>
      <c r="D961" s="5">
        <v>0.13</v>
      </c>
      <c r="F961" s="5">
        <v>4.51</v>
      </c>
      <c r="H961" s="12">
        <v>0.39800000000000002</v>
      </c>
      <c r="I961">
        <v>4.51</v>
      </c>
      <c r="J961" s="5">
        <v>0.39800000000000002</v>
      </c>
      <c r="L961" s="5">
        <v>0.56000000000000005</v>
      </c>
      <c r="N961" s="5">
        <v>0.56999999999999995</v>
      </c>
      <c r="Q961" s="5">
        <f t="shared" si="46"/>
        <v>5.6645600000000007</v>
      </c>
      <c r="R961" s="26">
        <f t="shared" si="45"/>
        <v>1.21</v>
      </c>
      <c r="S961" s="5">
        <f t="shared" si="48"/>
        <v>1.2560000000000002</v>
      </c>
    </row>
    <row r="962" spans="1:19" x14ac:dyDescent="0.25">
      <c r="A962" s="11" t="s">
        <v>459</v>
      </c>
      <c r="B962" s="5" t="s">
        <v>450</v>
      </c>
      <c r="C962" s="5" t="s">
        <v>428</v>
      </c>
      <c r="D962" s="5">
        <v>0.13</v>
      </c>
      <c r="F962" s="5">
        <v>4.53</v>
      </c>
      <c r="H962" s="12">
        <v>0.39800000000000002</v>
      </c>
      <c r="I962">
        <v>4.53</v>
      </c>
      <c r="J962" s="5">
        <v>0.39800000000000002</v>
      </c>
      <c r="L962" s="5">
        <v>0.56999999999999995</v>
      </c>
      <c r="N962" s="5">
        <v>0.56999999999999995</v>
      </c>
      <c r="Q962" s="5">
        <f t="shared" si="46"/>
        <v>5.689680000000001</v>
      </c>
      <c r="R962" s="26">
        <f t="shared" si="45"/>
        <v>1.2300000000000004</v>
      </c>
      <c r="S962" s="5">
        <f t="shared" si="48"/>
        <v>1.2560000000000002</v>
      </c>
    </row>
    <row r="963" spans="1:19" x14ac:dyDescent="0.25">
      <c r="A963" s="11" t="s">
        <v>459</v>
      </c>
      <c r="B963" s="5" t="s">
        <v>450</v>
      </c>
      <c r="C963" s="5" t="s">
        <v>428</v>
      </c>
      <c r="D963" s="5">
        <v>0.13</v>
      </c>
      <c r="F963" s="5">
        <v>4.53</v>
      </c>
      <c r="H963" s="12">
        <v>0.39800000000000002</v>
      </c>
      <c r="I963">
        <v>4.53</v>
      </c>
      <c r="J963" s="5">
        <v>0.39800000000000002</v>
      </c>
      <c r="L963" s="5">
        <v>0.56999999999999995</v>
      </c>
      <c r="N963" s="5">
        <v>0.56999999999999995</v>
      </c>
      <c r="Q963" s="5">
        <f t="shared" si="46"/>
        <v>5.689680000000001</v>
      </c>
      <c r="R963" s="26">
        <f t="shared" si="45"/>
        <v>1.2300000000000004</v>
      </c>
      <c r="S963" s="5">
        <f t="shared" si="48"/>
        <v>1.2560000000000002</v>
      </c>
    </row>
    <row r="964" spans="1:19" x14ac:dyDescent="0.25">
      <c r="A964" s="11" t="s">
        <v>459</v>
      </c>
      <c r="B964" s="5" t="s">
        <v>450</v>
      </c>
      <c r="C964" s="5" t="s">
        <v>428</v>
      </c>
      <c r="D964" s="5">
        <v>0.13</v>
      </c>
      <c r="F964" s="5">
        <v>4.53</v>
      </c>
      <c r="H964" s="12">
        <v>0.39800000000000002</v>
      </c>
      <c r="I964">
        <v>4.53</v>
      </c>
      <c r="J964" s="5">
        <v>0.39800000000000002</v>
      </c>
      <c r="L964" s="5">
        <v>0.56999999999999995</v>
      </c>
      <c r="N964" s="5">
        <v>0.56999999999999995</v>
      </c>
      <c r="Q964" s="5">
        <f t="shared" si="46"/>
        <v>5.689680000000001</v>
      </c>
      <c r="R964" s="26">
        <f t="shared" si="45"/>
        <v>1.2300000000000004</v>
      </c>
      <c r="S964" s="5">
        <f t="shared" si="48"/>
        <v>1.2560000000000002</v>
      </c>
    </row>
    <row r="965" spans="1:19" x14ac:dyDescent="0.25">
      <c r="A965" s="11" t="s">
        <v>459</v>
      </c>
      <c r="B965" s="5" t="s">
        <v>450</v>
      </c>
      <c r="C965" s="5" t="s">
        <v>428</v>
      </c>
      <c r="D965" s="5">
        <v>0.13</v>
      </c>
      <c r="F965" s="5">
        <v>4.53</v>
      </c>
      <c r="H965" s="12">
        <v>0.39800000000000002</v>
      </c>
      <c r="I965">
        <v>4.53</v>
      </c>
      <c r="J965" s="5">
        <v>0.39800000000000002</v>
      </c>
      <c r="L965" s="5">
        <v>0.56999999999999995</v>
      </c>
      <c r="N965" s="5">
        <v>0.56999999999999995</v>
      </c>
      <c r="Q965" s="5">
        <f t="shared" si="46"/>
        <v>5.689680000000001</v>
      </c>
      <c r="R965" s="26">
        <f t="shared" si="45"/>
        <v>1.2300000000000004</v>
      </c>
      <c r="S965" s="5">
        <f t="shared" si="48"/>
        <v>1.2560000000000002</v>
      </c>
    </row>
    <row r="966" spans="1:19" x14ac:dyDescent="0.25">
      <c r="A966" s="11" t="s">
        <v>459</v>
      </c>
      <c r="B966" s="5" t="s">
        <v>450</v>
      </c>
      <c r="C966" s="5" t="s">
        <v>428</v>
      </c>
      <c r="D966" s="5">
        <v>0.13</v>
      </c>
      <c r="F966" s="5">
        <v>4.53</v>
      </c>
      <c r="H966" s="12">
        <v>0.39800000000000002</v>
      </c>
      <c r="I966">
        <v>4.53</v>
      </c>
      <c r="J966" s="5">
        <v>0.39800000000000002</v>
      </c>
      <c r="L966" s="5">
        <v>0.56999999999999995</v>
      </c>
      <c r="N966" s="5">
        <v>0.56999999999999995</v>
      </c>
      <c r="Q966" s="5">
        <f t="shared" si="46"/>
        <v>5.689680000000001</v>
      </c>
      <c r="R966" s="26">
        <f t="shared" si="45"/>
        <v>1.2300000000000004</v>
      </c>
      <c r="S966" s="5">
        <f t="shared" si="48"/>
        <v>1.2560000000000002</v>
      </c>
    </row>
    <row r="967" spans="1:19" x14ac:dyDescent="0.25">
      <c r="A967" s="11" t="s">
        <v>459</v>
      </c>
      <c r="B967" s="5" t="s">
        <v>450</v>
      </c>
      <c r="C967" s="5" t="s">
        <v>428</v>
      </c>
      <c r="D967" s="5">
        <v>0.13</v>
      </c>
      <c r="F967" s="5">
        <v>4.53</v>
      </c>
      <c r="H967" s="12">
        <v>0.39800000000000002</v>
      </c>
      <c r="I967">
        <v>4.53</v>
      </c>
      <c r="J967" s="5">
        <v>0.39800000000000002</v>
      </c>
      <c r="L967" s="5">
        <v>0.56999999999999995</v>
      </c>
      <c r="N967" s="5">
        <v>0.56999999999999995</v>
      </c>
      <c r="Q967" s="5">
        <f t="shared" si="46"/>
        <v>5.689680000000001</v>
      </c>
      <c r="R967" s="26">
        <f t="shared" ref="R967:R1001" si="49">F967-3.3</f>
        <v>1.2300000000000004</v>
      </c>
      <c r="S967" s="5">
        <f t="shared" si="48"/>
        <v>1.2560000000000002</v>
      </c>
    </row>
    <row r="968" spans="1:19" x14ac:dyDescent="0.25">
      <c r="A968" s="11" t="s">
        <v>459</v>
      </c>
      <c r="B968" s="5" t="s">
        <v>450</v>
      </c>
      <c r="C968" s="5" t="s">
        <v>428</v>
      </c>
      <c r="D968" s="5">
        <v>0.13</v>
      </c>
      <c r="F968" s="5">
        <v>4.53</v>
      </c>
      <c r="H968" s="12">
        <v>0.39800000000000002</v>
      </c>
      <c r="I968">
        <v>4.53</v>
      </c>
      <c r="J968" s="5">
        <v>0.39800000000000002</v>
      </c>
      <c r="L968" s="5">
        <v>0.56999999999999995</v>
      </c>
      <c r="N968" s="5">
        <v>0.56999999999999995</v>
      </c>
      <c r="Q968" s="5">
        <f t="shared" si="46"/>
        <v>5.689680000000001</v>
      </c>
      <c r="R968" s="26">
        <f t="shared" si="49"/>
        <v>1.2300000000000004</v>
      </c>
      <c r="S968" s="5">
        <f t="shared" si="48"/>
        <v>1.2560000000000002</v>
      </c>
    </row>
    <row r="969" spans="1:19" x14ac:dyDescent="0.25">
      <c r="A969" s="11" t="s">
        <v>459</v>
      </c>
      <c r="B969" s="5" t="s">
        <v>450</v>
      </c>
      <c r="C969" s="5" t="s">
        <v>428</v>
      </c>
      <c r="D969" s="5">
        <v>0.13</v>
      </c>
      <c r="F969" s="5">
        <v>4.53</v>
      </c>
      <c r="H969" s="12">
        <v>0.39800000000000002</v>
      </c>
      <c r="I969">
        <v>4.53</v>
      </c>
      <c r="J969" s="5">
        <v>0.39800000000000002</v>
      </c>
      <c r="L969" s="5">
        <v>0.56999999999999995</v>
      </c>
      <c r="N969" s="5">
        <v>0.56999999999999995</v>
      </c>
      <c r="Q969" s="5">
        <f t="shared" si="46"/>
        <v>5.689680000000001</v>
      </c>
      <c r="R969" s="26">
        <f t="shared" si="49"/>
        <v>1.2300000000000004</v>
      </c>
      <c r="S969" s="5">
        <f t="shared" si="48"/>
        <v>1.2560000000000002</v>
      </c>
    </row>
    <row r="970" spans="1:19" x14ac:dyDescent="0.25">
      <c r="A970" s="11" t="s">
        <v>459</v>
      </c>
      <c r="B970" s="5" t="s">
        <v>450</v>
      </c>
      <c r="C970" s="5" t="s">
        <v>428</v>
      </c>
      <c r="D970" s="5">
        <v>0.13</v>
      </c>
      <c r="F970" s="5">
        <v>4.53</v>
      </c>
      <c r="H970" s="12">
        <v>0.39800000000000002</v>
      </c>
      <c r="I970">
        <v>4.53</v>
      </c>
      <c r="J970" s="5">
        <v>0.39800000000000002</v>
      </c>
      <c r="L970" s="5">
        <v>0.56999999999999995</v>
      </c>
      <c r="N970" s="5">
        <v>0.56999999999999995</v>
      </c>
      <c r="Q970" s="5">
        <f t="shared" si="46"/>
        <v>5.689680000000001</v>
      </c>
      <c r="R970" s="26">
        <f t="shared" si="49"/>
        <v>1.2300000000000004</v>
      </c>
      <c r="S970" s="5">
        <f t="shared" si="48"/>
        <v>1.2560000000000002</v>
      </c>
    </row>
    <row r="971" spans="1:19" x14ac:dyDescent="0.25">
      <c r="A971" s="11" t="s">
        <v>459</v>
      </c>
      <c r="B971" s="5" t="s">
        <v>450</v>
      </c>
      <c r="C971" s="5" t="s">
        <v>428</v>
      </c>
      <c r="D971" s="5">
        <v>0.13</v>
      </c>
      <c r="F971" s="5">
        <v>4.53</v>
      </c>
      <c r="H971" s="12">
        <v>0.39800000000000002</v>
      </c>
      <c r="I971">
        <v>4.53</v>
      </c>
      <c r="J971" s="5">
        <v>0.39800000000000002</v>
      </c>
      <c r="L971" s="5">
        <v>0.56999999999999995</v>
      </c>
      <c r="N971" s="5">
        <v>0.56999999999999995</v>
      </c>
      <c r="Q971" s="5">
        <f t="shared" si="46"/>
        <v>5.689680000000001</v>
      </c>
      <c r="R971" s="26">
        <f t="shared" si="49"/>
        <v>1.2300000000000004</v>
      </c>
      <c r="S971" s="5">
        <f t="shared" si="48"/>
        <v>1.2560000000000002</v>
      </c>
    </row>
    <row r="972" spans="1:19" x14ac:dyDescent="0.25">
      <c r="A972" s="11" t="s">
        <v>459</v>
      </c>
      <c r="B972" s="5" t="s">
        <v>450</v>
      </c>
      <c r="C972" s="5" t="s">
        <v>428</v>
      </c>
      <c r="D972" s="5">
        <v>0.13</v>
      </c>
      <c r="F972" s="5">
        <v>4.53</v>
      </c>
      <c r="H972" s="12">
        <v>0.39800000000000002</v>
      </c>
      <c r="I972">
        <v>4.53</v>
      </c>
      <c r="J972" s="5">
        <v>0.39800000000000002</v>
      </c>
      <c r="L972" s="5">
        <v>0.56999999999999995</v>
      </c>
      <c r="N972" s="5">
        <v>0.56999999999999995</v>
      </c>
      <c r="Q972" s="5">
        <f t="shared" ref="Q972:Q1001" si="50">S972*F972</f>
        <v>5.689680000000001</v>
      </c>
      <c r="R972" s="26">
        <f t="shared" si="49"/>
        <v>1.2300000000000004</v>
      </c>
      <c r="S972" s="5">
        <f t="shared" si="48"/>
        <v>1.2560000000000002</v>
      </c>
    </row>
    <row r="973" spans="1:19" x14ac:dyDescent="0.25">
      <c r="A973" s="11" t="s">
        <v>459</v>
      </c>
      <c r="B973" s="5" t="s">
        <v>450</v>
      </c>
      <c r="C973" s="5" t="s">
        <v>428</v>
      </c>
      <c r="D973" s="5">
        <v>0.13</v>
      </c>
      <c r="F973" s="5">
        <v>4.53</v>
      </c>
      <c r="H973" s="12">
        <v>0.39800000000000002</v>
      </c>
      <c r="I973">
        <v>4.53</v>
      </c>
      <c r="J973" s="5">
        <v>0.39800000000000002</v>
      </c>
      <c r="L973" s="5">
        <v>0.56999999999999995</v>
      </c>
      <c r="N973" s="5">
        <v>0.56999999999999995</v>
      </c>
      <c r="Q973" s="5">
        <f t="shared" si="50"/>
        <v>5.689680000000001</v>
      </c>
      <c r="R973" s="26">
        <f t="shared" si="49"/>
        <v>1.2300000000000004</v>
      </c>
      <c r="S973" s="5">
        <f t="shared" si="48"/>
        <v>1.2560000000000002</v>
      </c>
    </row>
    <row r="974" spans="1:19" x14ac:dyDescent="0.25">
      <c r="A974" s="11" t="s">
        <v>459</v>
      </c>
      <c r="B974" s="5" t="s">
        <v>450</v>
      </c>
      <c r="C974" s="5" t="s">
        <v>428</v>
      </c>
      <c r="D974" s="5">
        <v>0.13</v>
      </c>
      <c r="F974" s="27">
        <v>4.8099999999999996</v>
      </c>
      <c r="H974" s="12">
        <v>0.39800000000000002</v>
      </c>
      <c r="I974">
        <v>4.8099999999999996</v>
      </c>
      <c r="J974" s="5">
        <v>0.39800000000000002</v>
      </c>
      <c r="L974" s="5">
        <v>0.6</v>
      </c>
      <c r="N974" s="5">
        <v>0.6</v>
      </c>
      <c r="Q974" s="5">
        <f t="shared" si="50"/>
        <v>6.041360000000001</v>
      </c>
      <c r="R974" s="26">
        <f t="shared" si="49"/>
        <v>1.5099999999999998</v>
      </c>
      <c r="S974" s="5">
        <f t="shared" si="48"/>
        <v>1.2560000000000002</v>
      </c>
    </row>
    <row r="975" spans="1:19" x14ac:dyDescent="0.25">
      <c r="A975" s="11" t="s">
        <v>459</v>
      </c>
      <c r="B975" s="5" t="s">
        <v>450</v>
      </c>
      <c r="C975" s="5" t="s">
        <v>428</v>
      </c>
      <c r="D975" s="5">
        <v>0.13</v>
      </c>
      <c r="F975" s="27">
        <v>4.8099999999999996</v>
      </c>
      <c r="H975" s="12">
        <v>0.39800000000000002</v>
      </c>
      <c r="I975">
        <v>4.8099999999999996</v>
      </c>
      <c r="J975" s="5">
        <v>0.39800000000000002</v>
      </c>
      <c r="L975" s="5">
        <v>0.6</v>
      </c>
      <c r="N975" s="5">
        <v>0.6</v>
      </c>
      <c r="Q975" s="5">
        <f t="shared" si="50"/>
        <v>6.041360000000001</v>
      </c>
      <c r="R975" s="26">
        <f t="shared" si="49"/>
        <v>1.5099999999999998</v>
      </c>
      <c r="S975" s="5">
        <f t="shared" si="48"/>
        <v>1.2560000000000002</v>
      </c>
    </row>
    <row r="976" spans="1:19" x14ac:dyDescent="0.25">
      <c r="A976" s="11" t="s">
        <v>459</v>
      </c>
      <c r="B976" s="5" t="s">
        <v>450</v>
      </c>
      <c r="C976" s="5" t="s">
        <v>428</v>
      </c>
      <c r="D976" s="5">
        <v>0.13</v>
      </c>
      <c r="F976" s="27">
        <v>4.8099999999999996</v>
      </c>
      <c r="H976" s="12">
        <v>0.39800000000000002</v>
      </c>
      <c r="I976">
        <v>4.8099999999999996</v>
      </c>
      <c r="J976" s="5">
        <v>0.39800000000000002</v>
      </c>
      <c r="L976" s="5">
        <v>0.6</v>
      </c>
      <c r="N976" s="5">
        <v>0.6</v>
      </c>
      <c r="Q976" s="5">
        <f t="shared" si="50"/>
        <v>6.041360000000001</v>
      </c>
      <c r="R976" s="26">
        <f t="shared" si="49"/>
        <v>1.5099999999999998</v>
      </c>
      <c r="S976" s="5">
        <f t="shared" si="48"/>
        <v>1.2560000000000002</v>
      </c>
    </row>
    <row r="977" spans="1:19" x14ac:dyDescent="0.25">
      <c r="A977" s="11" t="s">
        <v>459</v>
      </c>
      <c r="B977" s="5" t="s">
        <v>450</v>
      </c>
      <c r="C977" s="5" t="s">
        <v>428</v>
      </c>
      <c r="D977" s="5">
        <v>0.13</v>
      </c>
      <c r="F977" s="27">
        <v>4.8099999999999996</v>
      </c>
      <c r="H977" s="12">
        <v>0.39800000000000002</v>
      </c>
      <c r="I977">
        <v>4.8099999999999996</v>
      </c>
      <c r="J977" s="5">
        <v>0.39800000000000002</v>
      </c>
      <c r="L977" s="5">
        <v>0.6</v>
      </c>
      <c r="N977" s="5">
        <v>0.6</v>
      </c>
      <c r="Q977" s="5">
        <f t="shared" si="50"/>
        <v>6.041360000000001</v>
      </c>
      <c r="R977" s="26">
        <f t="shared" si="49"/>
        <v>1.5099999999999998</v>
      </c>
      <c r="S977" s="5">
        <f t="shared" si="48"/>
        <v>1.2560000000000002</v>
      </c>
    </row>
    <row r="978" spans="1:19" x14ac:dyDescent="0.25">
      <c r="A978" s="11" t="s">
        <v>459</v>
      </c>
      <c r="B978" s="5" t="s">
        <v>450</v>
      </c>
      <c r="C978" s="5" t="s">
        <v>428</v>
      </c>
      <c r="D978" s="5">
        <v>0.13</v>
      </c>
      <c r="F978" s="5">
        <v>5.0599999999999996</v>
      </c>
      <c r="H978" s="12">
        <v>0.39800000000000002</v>
      </c>
      <c r="I978">
        <v>5.0599999999999996</v>
      </c>
      <c r="J978" s="5">
        <v>0.39800000000000002</v>
      </c>
      <c r="L978" s="5">
        <v>0.63</v>
      </c>
      <c r="N978" s="5">
        <v>0.64</v>
      </c>
      <c r="Q978" s="5">
        <f t="shared" si="50"/>
        <v>6.355360000000001</v>
      </c>
      <c r="R978" s="26">
        <f t="shared" si="49"/>
        <v>1.7599999999999998</v>
      </c>
      <c r="S978" s="5">
        <f t="shared" si="48"/>
        <v>1.2560000000000002</v>
      </c>
    </row>
    <row r="979" spans="1:19" x14ac:dyDescent="0.25">
      <c r="A979" s="11" t="s">
        <v>459</v>
      </c>
      <c r="B979" s="5" t="s">
        <v>450</v>
      </c>
      <c r="C979" s="5" t="s">
        <v>428</v>
      </c>
      <c r="D979" s="5">
        <v>0.13</v>
      </c>
      <c r="F979" s="5">
        <v>5.0599999999999996</v>
      </c>
      <c r="H979" s="12">
        <v>0.39800000000000002</v>
      </c>
      <c r="I979">
        <v>5.0599999999999996</v>
      </c>
      <c r="J979" s="5">
        <v>0.39800000000000002</v>
      </c>
      <c r="L979" s="5">
        <v>0.63</v>
      </c>
      <c r="N979" s="5">
        <v>0.64</v>
      </c>
      <c r="Q979" s="5">
        <f t="shared" si="50"/>
        <v>6.355360000000001</v>
      </c>
      <c r="R979" s="26">
        <f t="shared" si="49"/>
        <v>1.7599999999999998</v>
      </c>
      <c r="S979" s="5">
        <f t="shared" si="48"/>
        <v>1.2560000000000002</v>
      </c>
    </row>
    <row r="980" spans="1:19" x14ac:dyDescent="0.25">
      <c r="A980" s="11" t="s">
        <v>459</v>
      </c>
      <c r="B980" s="5" t="s">
        <v>450</v>
      </c>
      <c r="C980" s="5" t="s">
        <v>428</v>
      </c>
      <c r="D980" s="5">
        <v>0.13</v>
      </c>
      <c r="F980" s="5">
        <v>5.0599999999999996</v>
      </c>
      <c r="H980" s="12">
        <v>0.39800000000000002</v>
      </c>
      <c r="I980">
        <v>5.0599999999999996</v>
      </c>
      <c r="J980" s="5">
        <v>0.39800000000000002</v>
      </c>
      <c r="L980" s="5">
        <v>0.63</v>
      </c>
      <c r="N980" s="5">
        <v>0.64</v>
      </c>
      <c r="Q980" s="5">
        <f t="shared" si="50"/>
        <v>6.355360000000001</v>
      </c>
      <c r="R980" s="26">
        <f t="shared" si="49"/>
        <v>1.7599999999999998</v>
      </c>
      <c r="S980" s="5">
        <f t="shared" si="48"/>
        <v>1.2560000000000002</v>
      </c>
    </row>
    <row r="981" spans="1:19" x14ac:dyDescent="0.25">
      <c r="A981" s="11" t="s">
        <v>459</v>
      </c>
      <c r="B981" s="5" t="s">
        <v>450</v>
      </c>
      <c r="C981" s="5" t="s">
        <v>428</v>
      </c>
      <c r="D981" s="5">
        <v>0.13</v>
      </c>
      <c r="F981" s="5">
        <v>5.0599999999999996</v>
      </c>
      <c r="H981" s="12">
        <v>0.39800000000000002</v>
      </c>
      <c r="I981">
        <v>5.0599999999999996</v>
      </c>
      <c r="J981" s="5">
        <v>0.39800000000000002</v>
      </c>
      <c r="L981" s="5">
        <v>0.63</v>
      </c>
      <c r="N981" s="5">
        <v>0.64</v>
      </c>
      <c r="Q981" s="5">
        <f t="shared" si="50"/>
        <v>6.355360000000001</v>
      </c>
      <c r="R981" s="26">
        <f t="shared" si="49"/>
        <v>1.7599999999999998</v>
      </c>
      <c r="S981" s="5">
        <f t="shared" si="48"/>
        <v>1.2560000000000002</v>
      </c>
    </row>
    <row r="982" spans="1:19" x14ac:dyDescent="0.25">
      <c r="A982" s="11" t="s">
        <v>459</v>
      </c>
      <c r="B982" s="5" t="s">
        <v>450</v>
      </c>
      <c r="C982" s="5" t="s">
        <v>428</v>
      </c>
      <c r="D982" s="5">
        <v>0.13</v>
      </c>
      <c r="F982" s="5">
        <v>5.0599999999999996</v>
      </c>
      <c r="H982" s="12">
        <v>0.39800000000000002</v>
      </c>
      <c r="I982">
        <v>5.0599999999999996</v>
      </c>
      <c r="J982" s="5">
        <v>0.39800000000000002</v>
      </c>
      <c r="L982" s="5">
        <v>0.63</v>
      </c>
      <c r="N982" s="5">
        <v>0.64</v>
      </c>
      <c r="Q982" s="5">
        <f t="shared" si="50"/>
        <v>6.355360000000001</v>
      </c>
      <c r="R982" s="26">
        <f t="shared" si="49"/>
        <v>1.7599999999999998</v>
      </c>
      <c r="S982" s="5">
        <f t="shared" si="48"/>
        <v>1.2560000000000002</v>
      </c>
    </row>
    <row r="983" spans="1:19" x14ac:dyDescent="0.25">
      <c r="A983" s="11" t="s">
        <v>459</v>
      </c>
      <c r="B983" s="5" t="s">
        <v>450</v>
      </c>
      <c r="C983" s="5" t="s">
        <v>428</v>
      </c>
      <c r="D983" s="5">
        <v>0.13</v>
      </c>
      <c r="F983" s="5">
        <v>5.0599999999999996</v>
      </c>
      <c r="H983" s="12">
        <v>0.39800000000000002</v>
      </c>
      <c r="I983">
        <v>5.0599999999999996</v>
      </c>
      <c r="J983" s="5">
        <v>0.39800000000000002</v>
      </c>
      <c r="L983" s="5">
        <v>0.63</v>
      </c>
      <c r="N983" s="5">
        <v>0.64</v>
      </c>
      <c r="Q983" s="5">
        <f t="shared" si="50"/>
        <v>6.355360000000001</v>
      </c>
      <c r="R983" s="26">
        <f t="shared" si="49"/>
        <v>1.7599999999999998</v>
      </c>
      <c r="S983" s="5">
        <f t="shared" si="48"/>
        <v>1.2560000000000002</v>
      </c>
    </row>
    <row r="984" spans="1:19" x14ac:dyDescent="0.25">
      <c r="A984" s="11" t="s">
        <v>459</v>
      </c>
      <c r="B984" s="5" t="s">
        <v>450</v>
      </c>
      <c r="C984" s="5" t="s">
        <v>428</v>
      </c>
      <c r="D984" s="5">
        <v>0.13</v>
      </c>
      <c r="F984" s="5">
        <v>5.0599999999999996</v>
      </c>
      <c r="H984" s="12">
        <v>0.39800000000000002</v>
      </c>
      <c r="I984">
        <v>5.0599999999999996</v>
      </c>
      <c r="J984" s="5">
        <v>0.39800000000000002</v>
      </c>
      <c r="L984" s="5">
        <v>0.63</v>
      </c>
      <c r="N984" s="5">
        <v>0.64</v>
      </c>
      <c r="Q984" s="5">
        <f t="shared" si="50"/>
        <v>6.355360000000001</v>
      </c>
      <c r="R984" s="26">
        <f t="shared" si="49"/>
        <v>1.7599999999999998</v>
      </c>
      <c r="S984" s="5">
        <f t="shared" si="48"/>
        <v>1.2560000000000002</v>
      </c>
    </row>
    <row r="985" spans="1:19" x14ac:dyDescent="0.25">
      <c r="A985" s="11" t="s">
        <v>459</v>
      </c>
      <c r="B985" s="5" t="s">
        <v>450</v>
      </c>
      <c r="C985" s="5" t="s">
        <v>428</v>
      </c>
      <c r="D985" s="5">
        <v>0.13</v>
      </c>
      <c r="F985" s="5">
        <v>5.0599999999999996</v>
      </c>
      <c r="H985" s="12">
        <v>0.39800000000000002</v>
      </c>
      <c r="I985">
        <v>5.0599999999999996</v>
      </c>
      <c r="J985" s="5">
        <v>0.39800000000000002</v>
      </c>
      <c r="L985" s="5">
        <v>0.63</v>
      </c>
      <c r="N985" s="5">
        <v>0.64</v>
      </c>
      <c r="Q985" s="5">
        <f>S985*F985</f>
        <v>6.355360000000001</v>
      </c>
      <c r="R985" s="26">
        <f t="shared" si="49"/>
        <v>1.7599999999999998</v>
      </c>
      <c r="S985" s="5">
        <f t="shared" si="48"/>
        <v>1.2560000000000002</v>
      </c>
    </row>
    <row r="986" spans="1:19" x14ac:dyDescent="0.25">
      <c r="A986" s="11" t="s">
        <v>459</v>
      </c>
      <c r="B986" s="5" t="s">
        <v>450</v>
      </c>
      <c r="C986" s="5" t="s">
        <v>428</v>
      </c>
      <c r="D986" s="5">
        <v>0.13</v>
      </c>
      <c r="F986" s="5">
        <v>5.0599999999999996</v>
      </c>
      <c r="H986" s="12">
        <v>0.39800000000000002</v>
      </c>
      <c r="I986">
        <v>5.0599999999999996</v>
      </c>
      <c r="J986" s="5">
        <v>0.39800000000000002</v>
      </c>
      <c r="L986" s="5">
        <v>0.63</v>
      </c>
      <c r="N986" s="5">
        <v>0.64</v>
      </c>
      <c r="Q986" s="5">
        <f t="shared" si="50"/>
        <v>6.355360000000001</v>
      </c>
      <c r="R986" s="26">
        <f t="shared" si="49"/>
        <v>1.7599999999999998</v>
      </c>
      <c r="S986" s="5">
        <f t="shared" si="48"/>
        <v>1.2560000000000002</v>
      </c>
    </row>
    <row r="987" spans="1:19" x14ac:dyDescent="0.25">
      <c r="A987" s="11" t="s">
        <v>459</v>
      </c>
      <c r="B987" s="5" t="s">
        <v>450</v>
      </c>
      <c r="C987" s="5" t="s">
        <v>428</v>
      </c>
      <c r="D987" s="5">
        <v>0.13</v>
      </c>
      <c r="F987" s="5">
        <v>5.0599999999999996</v>
      </c>
      <c r="H987" s="12">
        <v>0.39800000000000002</v>
      </c>
      <c r="I987">
        <v>5.0599999999999996</v>
      </c>
      <c r="J987" s="5">
        <v>0.39800000000000002</v>
      </c>
      <c r="L987" s="5">
        <v>0.63</v>
      </c>
      <c r="N987" s="5">
        <v>0.64</v>
      </c>
      <c r="Q987" s="5">
        <f t="shared" si="50"/>
        <v>6.355360000000001</v>
      </c>
      <c r="R987" s="26">
        <f t="shared" si="49"/>
        <v>1.7599999999999998</v>
      </c>
      <c r="S987" s="5">
        <f t="shared" si="48"/>
        <v>1.2560000000000002</v>
      </c>
    </row>
    <row r="988" spans="1:19" x14ac:dyDescent="0.25">
      <c r="A988" s="11" t="s">
        <v>459</v>
      </c>
      <c r="B988" s="5" t="s">
        <v>450</v>
      </c>
      <c r="C988" s="5" t="s">
        <v>428</v>
      </c>
      <c r="D988" s="5">
        <v>0.13</v>
      </c>
      <c r="F988" s="5">
        <v>5.0599999999999996</v>
      </c>
      <c r="H988" s="12">
        <v>0.39800000000000002</v>
      </c>
      <c r="I988">
        <v>5.0599999999999996</v>
      </c>
      <c r="J988" s="5">
        <v>0.39800000000000002</v>
      </c>
      <c r="L988" s="5">
        <v>0.63</v>
      </c>
      <c r="N988" s="5">
        <v>0.64</v>
      </c>
      <c r="Q988" s="5">
        <f t="shared" si="50"/>
        <v>6.355360000000001</v>
      </c>
      <c r="R988" s="26">
        <f t="shared" si="49"/>
        <v>1.7599999999999998</v>
      </c>
      <c r="S988" s="5">
        <f t="shared" si="48"/>
        <v>1.2560000000000002</v>
      </c>
    </row>
    <row r="989" spans="1:19" x14ac:dyDescent="0.25">
      <c r="A989" s="11" t="s">
        <v>459</v>
      </c>
      <c r="B989" s="5" t="s">
        <v>450</v>
      </c>
      <c r="C989" s="5" t="s">
        <v>428</v>
      </c>
      <c r="D989" s="5">
        <v>0.13</v>
      </c>
      <c r="F989" s="5">
        <v>5.1100000000000003</v>
      </c>
      <c r="H989" s="12">
        <v>0.39800000000000002</v>
      </c>
      <c r="I989">
        <v>5.1100000000000003</v>
      </c>
      <c r="J989" s="5">
        <v>0.39800000000000002</v>
      </c>
      <c r="L989" s="5">
        <v>0.64</v>
      </c>
      <c r="N989" s="5">
        <v>0.64</v>
      </c>
      <c r="Q989" s="5">
        <f t="shared" si="50"/>
        <v>6.4181600000000012</v>
      </c>
      <c r="R989" s="26">
        <f t="shared" si="49"/>
        <v>1.8100000000000005</v>
      </c>
      <c r="S989" s="5">
        <f t="shared" si="48"/>
        <v>1.2560000000000002</v>
      </c>
    </row>
    <row r="990" spans="1:19" x14ac:dyDescent="0.25">
      <c r="A990" s="11" t="s">
        <v>459</v>
      </c>
      <c r="B990" s="5" t="s">
        <v>450</v>
      </c>
      <c r="C990" s="5" t="s">
        <v>428</v>
      </c>
      <c r="D990" s="5">
        <v>0.16</v>
      </c>
      <c r="F990" s="5">
        <v>5.1100000000000003</v>
      </c>
      <c r="H990" s="12">
        <v>0.39900000000000002</v>
      </c>
      <c r="I990">
        <v>5.1100000000000003</v>
      </c>
      <c r="J990" s="5">
        <v>0.4</v>
      </c>
      <c r="L990" s="5">
        <v>0.63</v>
      </c>
      <c r="N990" s="5">
        <v>0.64</v>
      </c>
      <c r="Q990" s="5">
        <f t="shared" si="50"/>
        <v>9.0496055999999996</v>
      </c>
      <c r="R990" s="26">
        <f t="shared" si="49"/>
        <v>1.8100000000000005</v>
      </c>
      <c r="S990" s="5">
        <f>0.564*3.14</f>
        <v>1.7709599999999999</v>
      </c>
    </row>
    <row r="991" spans="1:19" x14ac:dyDescent="0.25">
      <c r="A991" s="11" t="s">
        <v>459</v>
      </c>
      <c r="B991" s="5" t="s">
        <v>450</v>
      </c>
      <c r="C991" s="5" t="s">
        <v>428</v>
      </c>
      <c r="D991" s="5">
        <v>0.2</v>
      </c>
      <c r="F991" s="5">
        <v>4.53</v>
      </c>
      <c r="H991" s="12">
        <v>0.498</v>
      </c>
      <c r="I991">
        <v>4.53</v>
      </c>
      <c r="J991" s="5">
        <v>0.498</v>
      </c>
      <c r="L991" s="5">
        <v>0.88</v>
      </c>
      <c r="N991" s="5">
        <v>0.89</v>
      </c>
      <c r="Q991" s="5">
        <f t="shared" si="50"/>
        <v>7.1121000000000008</v>
      </c>
      <c r="R991" s="26">
        <f t="shared" si="49"/>
        <v>1.2300000000000004</v>
      </c>
      <c r="S991" s="5">
        <f>0.5*3.14</f>
        <v>1.57</v>
      </c>
    </row>
    <row r="992" spans="1:19" x14ac:dyDescent="0.25">
      <c r="A992" s="11" t="s">
        <v>459</v>
      </c>
      <c r="B992" s="5" t="s">
        <v>450</v>
      </c>
      <c r="C992" s="5" t="s">
        <v>428</v>
      </c>
      <c r="D992" s="5">
        <v>0.2</v>
      </c>
      <c r="F992" s="5">
        <v>4.96</v>
      </c>
      <c r="H992" s="12">
        <v>0.498</v>
      </c>
      <c r="I992">
        <v>4.96</v>
      </c>
      <c r="J992" s="5">
        <v>0.498</v>
      </c>
      <c r="L992" s="5">
        <v>0.97</v>
      </c>
      <c r="N992" s="5">
        <v>0.97</v>
      </c>
      <c r="Q992" s="5">
        <f t="shared" si="50"/>
        <v>7.7872000000000003</v>
      </c>
      <c r="R992" s="26">
        <f t="shared" si="49"/>
        <v>1.6600000000000001</v>
      </c>
      <c r="S992" s="5">
        <f t="shared" ref="S992:S1000" si="51">0.5*3.14</f>
        <v>1.57</v>
      </c>
    </row>
    <row r="993" spans="1:19" x14ac:dyDescent="0.25">
      <c r="A993" s="11" t="s">
        <v>459</v>
      </c>
      <c r="B993" s="5" t="s">
        <v>450</v>
      </c>
      <c r="C993" s="5" t="s">
        <v>428</v>
      </c>
      <c r="D993" s="5">
        <v>0.2</v>
      </c>
      <c r="F993" s="5">
        <v>5.0599999999999996</v>
      </c>
      <c r="H993" s="12">
        <v>0.498</v>
      </c>
      <c r="I993">
        <v>5.0599999999999996</v>
      </c>
      <c r="J993" s="5">
        <v>0.498</v>
      </c>
      <c r="L993" s="5">
        <v>0.99</v>
      </c>
      <c r="N993" s="5">
        <v>0.99</v>
      </c>
      <c r="Q993" s="5">
        <f t="shared" si="50"/>
        <v>7.9441999999999995</v>
      </c>
      <c r="R993" s="26">
        <f t="shared" si="49"/>
        <v>1.7599999999999998</v>
      </c>
      <c r="S993" s="5">
        <f t="shared" si="51"/>
        <v>1.57</v>
      </c>
    </row>
    <row r="994" spans="1:19" x14ac:dyDescent="0.25">
      <c r="A994" s="11" t="s">
        <v>459</v>
      </c>
      <c r="B994" s="5" t="s">
        <v>450</v>
      </c>
      <c r="C994" s="5" t="s">
        <v>428</v>
      </c>
      <c r="D994" s="5">
        <v>0.2</v>
      </c>
      <c r="F994" s="5">
        <v>5.0599999999999996</v>
      </c>
      <c r="H994" s="12">
        <v>0.498</v>
      </c>
      <c r="I994">
        <v>5.0599999999999996</v>
      </c>
      <c r="J994" s="5">
        <v>0.498</v>
      </c>
      <c r="L994" s="5">
        <v>0.99</v>
      </c>
      <c r="N994" s="5">
        <v>0.99</v>
      </c>
      <c r="Q994" s="5">
        <f t="shared" si="50"/>
        <v>7.9441999999999995</v>
      </c>
      <c r="R994" s="26">
        <f t="shared" si="49"/>
        <v>1.7599999999999998</v>
      </c>
      <c r="S994" s="5">
        <f t="shared" si="51"/>
        <v>1.57</v>
      </c>
    </row>
    <row r="995" spans="1:19" x14ac:dyDescent="0.25">
      <c r="A995" s="11" t="s">
        <v>459</v>
      </c>
      <c r="B995" s="5" t="s">
        <v>450</v>
      </c>
      <c r="C995" s="5" t="s">
        <v>428</v>
      </c>
      <c r="D995" s="5">
        <v>0.2</v>
      </c>
      <c r="F995" s="5">
        <v>5.0599999999999996</v>
      </c>
      <c r="H995" s="12">
        <v>0.498</v>
      </c>
      <c r="I995">
        <v>5.0599999999999996</v>
      </c>
      <c r="J995" s="5">
        <v>0.498</v>
      </c>
      <c r="L995" s="5">
        <v>0.99</v>
      </c>
      <c r="N995" s="5">
        <v>0.99</v>
      </c>
      <c r="Q995" s="5">
        <f t="shared" si="50"/>
        <v>7.9441999999999995</v>
      </c>
      <c r="R995" s="26">
        <f t="shared" si="49"/>
        <v>1.7599999999999998</v>
      </c>
      <c r="S995" s="5">
        <f t="shared" si="51"/>
        <v>1.57</v>
      </c>
    </row>
    <row r="996" spans="1:19" x14ac:dyDescent="0.25">
      <c r="A996" s="11" t="s">
        <v>459</v>
      </c>
      <c r="B996" s="5" t="s">
        <v>450</v>
      </c>
      <c r="C996" s="5" t="s">
        <v>428</v>
      </c>
      <c r="D996" s="5">
        <v>0.2</v>
      </c>
      <c r="F996" s="5">
        <v>5.0599999999999996</v>
      </c>
      <c r="H996" s="12">
        <v>0.498</v>
      </c>
      <c r="I996">
        <v>5.0599999999999996</v>
      </c>
      <c r="J996" s="5">
        <v>0.498</v>
      </c>
      <c r="L996" s="5">
        <v>0.99</v>
      </c>
      <c r="N996" s="5">
        <v>0.99</v>
      </c>
      <c r="Q996" s="5">
        <f t="shared" si="50"/>
        <v>7.9441999999999995</v>
      </c>
      <c r="R996" s="26">
        <f t="shared" si="49"/>
        <v>1.7599999999999998</v>
      </c>
      <c r="S996" s="5">
        <f t="shared" si="51"/>
        <v>1.57</v>
      </c>
    </row>
    <row r="997" spans="1:19" x14ac:dyDescent="0.25">
      <c r="A997" s="11" t="s">
        <v>459</v>
      </c>
      <c r="B997" s="5" t="s">
        <v>450</v>
      </c>
      <c r="C997" s="5" t="s">
        <v>428</v>
      </c>
      <c r="D997" s="5">
        <v>0.2</v>
      </c>
      <c r="F997" s="5">
        <v>5.0599999999999996</v>
      </c>
      <c r="H997" s="12">
        <v>0.498</v>
      </c>
      <c r="I997">
        <v>5.0599999999999996</v>
      </c>
      <c r="J997" s="5">
        <v>0.498</v>
      </c>
      <c r="L997" s="5">
        <v>0.99</v>
      </c>
      <c r="N997" s="5">
        <v>0.99</v>
      </c>
      <c r="Q997" s="5">
        <f t="shared" si="50"/>
        <v>7.9441999999999995</v>
      </c>
      <c r="R997" s="26">
        <f t="shared" si="49"/>
        <v>1.7599999999999998</v>
      </c>
      <c r="S997" s="5">
        <f t="shared" si="51"/>
        <v>1.57</v>
      </c>
    </row>
    <row r="998" spans="1:19" x14ac:dyDescent="0.25">
      <c r="A998" s="11" t="s">
        <v>459</v>
      </c>
      <c r="B998" s="5" t="s">
        <v>450</v>
      </c>
      <c r="C998" s="5" t="s">
        <v>428</v>
      </c>
      <c r="D998" s="5">
        <v>0.2</v>
      </c>
      <c r="F998" s="5">
        <v>5.0599999999999996</v>
      </c>
      <c r="H998" s="12">
        <v>0.498</v>
      </c>
      <c r="I998">
        <v>5.0599999999999996</v>
      </c>
      <c r="J998" s="5">
        <v>0.498</v>
      </c>
      <c r="L998" s="5">
        <v>0.99</v>
      </c>
      <c r="N998" s="5">
        <v>0.99</v>
      </c>
      <c r="Q998" s="5">
        <f t="shared" si="50"/>
        <v>7.9441999999999995</v>
      </c>
      <c r="R998" s="26">
        <f t="shared" si="49"/>
        <v>1.7599999999999998</v>
      </c>
      <c r="S998" s="5">
        <f t="shared" si="51"/>
        <v>1.57</v>
      </c>
    </row>
    <row r="999" spans="1:19" x14ac:dyDescent="0.25">
      <c r="A999" s="11" t="s">
        <v>459</v>
      </c>
      <c r="B999" s="5" t="s">
        <v>450</v>
      </c>
      <c r="C999" s="5" t="s">
        <v>428</v>
      </c>
      <c r="D999" s="5">
        <v>0.2</v>
      </c>
      <c r="F999" s="5">
        <v>5.0599999999999996</v>
      </c>
      <c r="H999" s="12">
        <v>0.498</v>
      </c>
      <c r="I999">
        <v>5.0599999999999996</v>
      </c>
      <c r="J999" s="5">
        <v>0.498</v>
      </c>
      <c r="L999" s="5">
        <v>0.99</v>
      </c>
      <c r="N999" s="5">
        <v>0.99</v>
      </c>
      <c r="Q999" s="5">
        <f t="shared" si="50"/>
        <v>7.9441999999999995</v>
      </c>
      <c r="R999" s="26">
        <f t="shared" si="49"/>
        <v>1.7599999999999998</v>
      </c>
      <c r="S999" s="5">
        <f t="shared" si="51"/>
        <v>1.57</v>
      </c>
    </row>
    <row r="1000" spans="1:19" x14ac:dyDescent="0.25">
      <c r="A1000" s="11" t="s">
        <v>459</v>
      </c>
      <c r="B1000" s="5" t="s">
        <v>450</v>
      </c>
      <c r="C1000" s="5" t="s">
        <v>428</v>
      </c>
      <c r="D1000" s="5">
        <v>0.2</v>
      </c>
      <c r="F1000" s="5">
        <v>7.68</v>
      </c>
      <c r="H1000" s="12">
        <v>0.498</v>
      </c>
      <c r="I1000">
        <v>7.68</v>
      </c>
      <c r="J1000" s="5">
        <v>0.498</v>
      </c>
      <c r="L1000" s="5">
        <v>1.5</v>
      </c>
      <c r="N1000" s="5">
        <v>1.51</v>
      </c>
      <c r="Q1000" s="5">
        <f t="shared" si="50"/>
        <v>12.057600000000001</v>
      </c>
      <c r="R1000" s="26">
        <f t="shared" si="49"/>
        <v>4.38</v>
      </c>
      <c r="S1000" s="5">
        <f t="shared" si="51"/>
        <v>1.57</v>
      </c>
    </row>
    <row r="1001" spans="1:19" ht="14.25" customHeight="1" x14ac:dyDescent="0.25">
      <c r="A1001" s="11" t="s">
        <v>459</v>
      </c>
      <c r="B1001" s="5" t="s">
        <v>450</v>
      </c>
      <c r="C1001" s="5" t="s">
        <v>428</v>
      </c>
      <c r="D1001" s="5">
        <v>0.2</v>
      </c>
      <c r="F1001" s="5">
        <v>7.68</v>
      </c>
      <c r="H1001" s="12">
        <v>0.498</v>
      </c>
      <c r="I1001">
        <v>7.68</v>
      </c>
      <c r="J1001" s="5">
        <v>0.498</v>
      </c>
      <c r="L1001" s="5">
        <v>1.5</v>
      </c>
      <c r="N1001" s="5">
        <v>1.51</v>
      </c>
      <c r="Q1001" s="5">
        <f t="shared" si="50"/>
        <v>12.057600000000001</v>
      </c>
      <c r="R1001" s="26">
        <f t="shared" si="49"/>
        <v>4.38</v>
      </c>
      <c r="S1001" s="5">
        <f>0.5*3.14</f>
        <v>1.57</v>
      </c>
    </row>
    <row r="1002" spans="1:19" x14ac:dyDescent="0.25">
      <c r="N1002" s="6">
        <f>SUM(N952:N1001)</f>
        <v>34.589999999999996</v>
      </c>
      <c r="Q1002" s="30">
        <f>SUM(Q952:Q953)</f>
        <v>7.2094400000000016</v>
      </c>
      <c r="R1002" s="26">
        <f>SUM(Q954:Q1001,Q907:Q950)</f>
        <v>503.49598559999879</v>
      </c>
    </row>
    <row r="1003" spans="1:19" x14ac:dyDescent="0.25">
      <c r="A1003" s="11" t="s">
        <v>460</v>
      </c>
      <c r="B1003" s="5" t="s">
        <v>451</v>
      </c>
      <c r="C1003" s="5" t="s">
        <v>428</v>
      </c>
      <c r="D1003" s="5">
        <v>1.96</v>
      </c>
      <c r="E1003">
        <v>0.25</v>
      </c>
      <c r="F1003" s="12">
        <v>0.25</v>
      </c>
      <c r="H1003" s="5">
        <v>1.4</v>
      </c>
      <c r="J1003" s="5">
        <v>1.4</v>
      </c>
      <c r="L1003" s="5">
        <v>0.49</v>
      </c>
      <c r="Q1003" s="5">
        <f>(H1003+J1003)*F1003*2</f>
        <v>1.4</v>
      </c>
    </row>
    <row r="1004" spans="1:19" x14ac:dyDescent="0.25">
      <c r="A1004" s="11" t="s">
        <v>460</v>
      </c>
      <c r="B1004" s="5" t="s">
        <v>451</v>
      </c>
      <c r="C1004" s="5" t="s">
        <v>428</v>
      </c>
      <c r="D1004" s="5">
        <v>6.75</v>
      </c>
      <c r="E1004">
        <v>0.25</v>
      </c>
      <c r="F1004" s="12">
        <v>0.25</v>
      </c>
      <c r="H1004" s="5">
        <v>2.5</v>
      </c>
      <c r="J1004" s="5">
        <v>2.7</v>
      </c>
      <c r="L1004" s="5">
        <v>1.69</v>
      </c>
      <c r="Q1004" s="5">
        <f t="shared" ref="Q1004:Q1043" si="52">(H1004+J1004)*F1004*2</f>
        <v>2.6</v>
      </c>
    </row>
    <row r="1005" spans="1:19" x14ac:dyDescent="0.25">
      <c r="A1005" s="11" t="s">
        <v>460</v>
      </c>
      <c r="B1005" s="5" t="s">
        <v>451</v>
      </c>
      <c r="C1005" s="5" t="s">
        <v>428</v>
      </c>
      <c r="D1005" s="5">
        <v>6.75</v>
      </c>
      <c r="E1005">
        <v>0.25</v>
      </c>
      <c r="F1005" s="12">
        <v>0.25</v>
      </c>
      <c r="H1005" s="5">
        <v>2.5</v>
      </c>
      <c r="J1005" s="5">
        <v>2.7</v>
      </c>
      <c r="L1005" s="5">
        <v>1.69</v>
      </c>
      <c r="Q1005" s="5">
        <f t="shared" si="52"/>
        <v>2.6</v>
      </c>
    </row>
    <row r="1006" spans="1:19" x14ac:dyDescent="0.25">
      <c r="A1006" s="11" t="s">
        <v>460</v>
      </c>
      <c r="B1006" s="5" t="s">
        <v>451</v>
      </c>
      <c r="C1006" s="5" t="s">
        <v>428</v>
      </c>
      <c r="D1006" s="5">
        <v>7.13</v>
      </c>
      <c r="E1006">
        <v>0.25</v>
      </c>
      <c r="F1006" s="12">
        <v>0.25</v>
      </c>
      <c r="H1006" s="5">
        <v>2.2999999999999998</v>
      </c>
      <c r="J1006" s="5">
        <v>3.1</v>
      </c>
      <c r="L1006" s="5">
        <v>1.78</v>
      </c>
      <c r="Q1006" s="5">
        <f t="shared" si="52"/>
        <v>2.7</v>
      </c>
    </row>
    <row r="1007" spans="1:19" x14ac:dyDescent="0.25">
      <c r="A1007" s="11" t="s">
        <v>460</v>
      </c>
      <c r="B1007" s="5" t="s">
        <v>451</v>
      </c>
      <c r="C1007" s="5" t="s">
        <v>428</v>
      </c>
      <c r="D1007" s="5">
        <v>23.4</v>
      </c>
      <c r="E1007">
        <v>0.25</v>
      </c>
      <c r="F1007" s="12">
        <v>0.25</v>
      </c>
      <c r="H1007" s="5">
        <v>5.36</v>
      </c>
      <c r="J1007" s="5">
        <v>6.19</v>
      </c>
      <c r="L1007" s="5">
        <v>5.85</v>
      </c>
      <c r="Q1007" s="5">
        <f t="shared" si="52"/>
        <v>5.7750000000000004</v>
      </c>
    </row>
    <row r="1008" spans="1:19" x14ac:dyDescent="0.25">
      <c r="A1008" s="11" t="s">
        <v>460</v>
      </c>
      <c r="B1008" s="5" t="s">
        <v>451</v>
      </c>
      <c r="C1008" s="5" t="s">
        <v>428</v>
      </c>
      <c r="D1008" s="5">
        <v>40.24</v>
      </c>
      <c r="E1008">
        <v>0.25</v>
      </c>
      <c r="F1008" s="12">
        <v>0.25</v>
      </c>
      <c r="H1008" s="5">
        <v>3.13</v>
      </c>
      <c r="J1008" s="5">
        <v>12.88</v>
      </c>
      <c r="L1008" s="5">
        <v>10.06</v>
      </c>
      <c r="Q1008" s="5">
        <f t="shared" si="52"/>
        <v>8.0050000000000008</v>
      </c>
    </row>
    <row r="1009" spans="1:17" x14ac:dyDescent="0.25">
      <c r="A1009" s="11" t="s">
        <v>460</v>
      </c>
      <c r="B1009" s="5" t="s">
        <v>451</v>
      </c>
      <c r="C1009" s="5" t="s">
        <v>428</v>
      </c>
      <c r="D1009" s="5">
        <v>47.95</v>
      </c>
      <c r="E1009">
        <v>0.25</v>
      </c>
      <c r="F1009" s="12">
        <v>0.25</v>
      </c>
      <c r="H1009" s="5">
        <v>3.22</v>
      </c>
      <c r="J1009" s="5">
        <v>14.92</v>
      </c>
      <c r="L1009" s="5">
        <v>11.99</v>
      </c>
      <c r="Q1009" s="5">
        <f t="shared" si="52"/>
        <v>9.07</v>
      </c>
    </row>
    <row r="1010" spans="1:17" x14ac:dyDescent="0.25">
      <c r="A1010" s="11" t="s">
        <v>460</v>
      </c>
      <c r="B1010" s="5" t="s">
        <v>451</v>
      </c>
      <c r="C1010" s="5" t="s">
        <v>428</v>
      </c>
      <c r="D1010" s="5">
        <v>55.14</v>
      </c>
      <c r="E1010">
        <v>0.1</v>
      </c>
      <c r="F1010" s="12">
        <v>0.1</v>
      </c>
      <c r="H1010" s="5">
        <v>6.03</v>
      </c>
      <c r="J1010" s="5">
        <v>9.15</v>
      </c>
      <c r="L1010" s="5">
        <v>5.51</v>
      </c>
      <c r="Q1010" s="5">
        <f t="shared" si="52"/>
        <v>3.036</v>
      </c>
    </row>
    <row r="1011" spans="1:17" x14ac:dyDescent="0.25">
      <c r="A1011" s="11" t="s">
        <v>460</v>
      </c>
      <c r="B1011" s="5" t="s">
        <v>451</v>
      </c>
      <c r="C1011" s="5" t="s">
        <v>428</v>
      </c>
      <c r="D1011" s="5">
        <v>65.319999999999993</v>
      </c>
      <c r="E1011">
        <v>0.25</v>
      </c>
      <c r="F1011" s="12">
        <v>0.25</v>
      </c>
      <c r="H1011" s="5">
        <v>5.83</v>
      </c>
      <c r="J1011" s="5">
        <v>12.76</v>
      </c>
      <c r="L1011" s="5">
        <v>16.309999999999999</v>
      </c>
      <c r="Q1011" s="5">
        <f t="shared" si="52"/>
        <v>9.2949999999999999</v>
      </c>
    </row>
    <row r="1012" spans="1:17" x14ac:dyDescent="0.25">
      <c r="A1012" s="11" t="s">
        <v>460</v>
      </c>
      <c r="B1012" s="5" t="s">
        <v>451</v>
      </c>
      <c r="C1012" s="5" t="s">
        <v>428</v>
      </c>
      <c r="D1012" s="5">
        <v>627.72</v>
      </c>
      <c r="E1012">
        <v>0.25</v>
      </c>
      <c r="F1012" s="12">
        <v>0.25</v>
      </c>
      <c r="H1012" s="5">
        <v>14.17</v>
      </c>
      <c r="J1012" s="5">
        <v>44.31</v>
      </c>
      <c r="L1012" s="5">
        <v>156.93</v>
      </c>
      <c r="Q1012" s="5">
        <f t="shared" si="52"/>
        <v>29.240000000000002</v>
      </c>
    </row>
    <row r="1013" spans="1:17" x14ac:dyDescent="0.25">
      <c r="A1013" s="11" t="s">
        <v>460</v>
      </c>
      <c r="B1013" s="5" t="s">
        <v>451</v>
      </c>
      <c r="C1013" s="5" t="s">
        <v>428</v>
      </c>
      <c r="D1013" s="5">
        <v>838.31</v>
      </c>
      <c r="E1013">
        <v>0.25</v>
      </c>
      <c r="F1013" s="12">
        <v>0.25</v>
      </c>
      <c r="H1013" s="5">
        <v>35.5</v>
      </c>
      <c r="J1013" s="5">
        <v>46.43</v>
      </c>
      <c r="L1013" s="5">
        <v>209.58</v>
      </c>
      <c r="Q1013" s="5">
        <f t="shared" si="52"/>
        <v>40.965000000000003</v>
      </c>
    </row>
    <row r="1014" spans="1:17" x14ac:dyDescent="0.25">
      <c r="A1014" s="11" t="s">
        <v>460</v>
      </c>
      <c r="B1014" s="5" t="s">
        <v>451</v>
      </c>
      <c r="C1014" s="5" t="s">
        <v>428</v>
      </c>
      <c r="D1014" s="5">
        <v>911.2</v>
      </c>
      <c r="E1014">
        <v>0.25</v>
      </c>
      <c r="F1014" s="12">
        <v>0.25</v>
      </c>
      <c r="H1014" s="5">
        <v>32.35</v>
      </c>
      <c r="J1014" s="5">
        <v>46.37</v>
      </c>
      <c r="L1014" s="5">
        <v>227.8</v>
      </c>
      <c r="Q1014" s="5">
        <f t="shared" si="52"/>
        <v>39.36</v>
      </c>
    </row>
    <row r="1015" spans="1:17" x14ac:dyDescent="0.25">
      <c r="A1015" s="11" t="s">
        <v>460</v>
      </c>
      <c r="B1015" s="5" t="s">
        <v>451</v>
      </c>
      <c r="C1015" s="5" t="s">
        <v>428</v>
      </c>
      <c r="D1015" s="5">
        <v>2221.9699999999998</v>
      </c>
      <c r="E1015">
        <v>0.25</v>
      </c>
      <c r="F1015" s="12">
        <v>0.25</v>
      </c>
      <c r="H1015" s="5">
        <v>30.97</v>
      </c>
      <c r="J1015" s="5">
        <v>73.3</v>
      </c>
      <c r="L1015" s="5">
        <v>551.29</v>
      </c>
      <c r="Q1015" s="5">
        <f t="shared" si="52"/>
        <v>52.134999999999998</v>
      </c>
    </row>
    <row r="1016" spans="1:17" x14ac:dyDescent="0.25">
      <c r="H1016" s="5"/>
      <c r="L1016" s="6">
        <f>SUM(L1003:L1015)</f>
        <v>1200.97</v>
      </c>
      <c r="Q1016" s="6">
        <f>SUM(Q1003:Q1015)</f>
        <v>206.18099999999998</v>
      </c>
    </row>
    <row r="1017" spans="1:17" x14ac:dyDescent="0.25">
      <c r="A1017" s="11" t="s">
        <v>461</v>
      </c>
      <c r="B1017" s="5" t="s">
        <v>431</v>
      </c>
      <c r="C1017" s="5" t="s">
        <v>430</v>
      </c>
      <c r="D1017" s="5">
        <v>0.75</v>
      </c>
      <c r="F1017" s="5">
        <v>0.93500000000000005</v>
      </c>
      <c r="H1017" s="12">
        <v>0.25</v>
      </c>
      <c r="I1017">
        <v>3.01</v>
      </c>
      <c r="J1017" s="5">
        <v>3.01</v>
      </c>
      <c r="L1017" s="5">
        <v>0.7</v>
      </c>
      <c r="N1017" s="5">
        <v>0.7</v>
      </c>
      <c r="Q1017" s="5">
        <f t="shared" si="52"/>
        <v>6.0961999999999996</v>
      </c>
    </row>
    <row r="1018" spans="1:17" x14ac:dyDescent="0.25">
      <c r="A1018" s="11" t="s">
        <v>461</v>
      </c>
      <c r="B1018" s="5" t="s">
        <v>431</v>
      </c>
      <c r="C1018" s="5" t="s">
        <v>430</v>
      </c>
      <c r="D1018" s="5">
        <v>1.1299999999999999</v>
      </c>
      <c r="F1018" s="5">
        <v>0.76</v>
      </c>
      <c r="H1018" s="12">
        <v>0.25</v>
      </c>
      <c r="I1018">
        <v>4.53</v>
      </c>
      <c r="J1018" s="5">
        <v>4.53</v>
      </c>
      <c r="L1018" s="5">
        <v>0.86</v>
      </c>
      <c r="N1018" s="5">
        <v>0.86</v>
      </c>
      <c r="Q1018" s="5">
        <f t="shared" si="52"/>
        <v>7.2656000000000001</v>
      </c>
    </row>
    <row r="1019" spans="1:17" x14ac:dyDescent="0.25">
      <c r="A1019" s="11" t="s">
        <v>461</v>
      </c>
      <c r="B1019" s="5" t="s">
        <v>431</v>
      </c>
      <c r="C1019" s="5" t="s">
        <v>430</v>
      </c>
      <c r="D1019" s="5">
        <v>1.19</v>
      </c>
      <c r="F1019" s="5">
        <v>0.5</v>
      </c>
      <c r="H1019" s="12">
        <v>0.25</v>
      </c>
      <c r="I1019">
        <v>4.78</v>
      </c>
      <c r="J1019" s="5">
        <v>4.78</v>
      </c>
      <c r="L1019" s="5">
        <v>0.6</v>
      </c>
      <c r="N1019" s="5">
        <v>0.6</v>
      </c>
      <c r="Q1019" s="5">
        <f t="shared" si="52"/>
        <v>5.03</v>
      </c>
    </row>
    <row r="1020" spans="1:17" x14ac:dyDescent="0.25">
      <c r="A1020" s="11" t="s">
        <v>461</v>
      </c>
      <c r="B1020" s="5" t="s">
        <v>431</v>
      </c>
      <c r="C1020" s="5" t="s">
        <v>430</v>
      </c>
      <c r="D1020" s="5">
        <v>1.19</v>
      </c>
      <c r="F1020" s="5">
        <v>0.76</v>
      </c>
      <c r="H1020" s="12">
        <v>0.25</v>
      </c>
      <c r="I1020">
        <v>4.78</v>
      </c>
      <c r="J1020" s="5">
        <v>4.78</v>
      </c>
      <c r="L1020" s="5">
        <v>0.91</v>
      </c>
      <c r="N1020" s="5">
        <v>0.91</v>
      </c>
      <c r="Q1020" s="5">
        <f t="shared" si="52"/>
        <v>7.6456000000000008</v>
      </c>
    </row>
    <row r="1021" spans="1:17" x14ac:dyDescent="0.25">
      <c r="A1021" s="11" t="s">
        <v>461</v>
      </c>
      <c r="B1021" s="5" t="s">
        <v>431</v>
      </c>
      <c r="C1021" s="5" t="s">
        <v>430</v>
      </c>
      <c r="D1021" s="5">
        <v>1.32</v>
      </c>
      <c r="F1021" s="5">
        <v>0.5</v>
      </c>
      <c r="H1021" s="12">
        <v>0.25</v>
      </c>
      <c r="I1021">
        <v>5.28</v>
      </c>
      <c r="J1021" s="5">
        <v>5.28</v>
      </c>
      <c r="L1021" s="5">
        <v>0.66</v>
      </c>
      <c r="N1021" s="5">
        <v>0.66</v>
      </c>
      <c r="Q1021" s="5">
        <f t="shared" si="52"/>
        <v>5.53</v>
      </c>
    </row>
    <row r="1022" spans="1:17" x14ac:dyDescent="0.25">
      <c r="A1022" s="11" t="s">
        <v>461</v>
      </c>
      <c r="B1022" s="5" t="s">
        <v>431</v>
      </c>
      <c r="C1022" s="5" t="s">
        <v>430</v>
      </c>
      <c r="D1022" s="5">
        <v>1.34</v>
      </c>
      <c r="F1022" s="5">
        <v>0.93500000000000005</v>
      </c>
      <c r="H1022" s="12">
        <v>0.25</v>
      </c>
      <c r="I1022">
        <v>5.36</v>
      </c>
      <c r="J1022" s="5">
        <v>5.36</v>
      </c>
      <c r="L1022" s="5">
        <v>1.25</v>
      </c>
      <c r="N1022" s="5">
        <v>1.25</v>
      </c>
      <c r="Q1022" s="5">
        <f t="shared" si="52"/>
        <v>10.4907</v>
      </c>
    </row>
    <row r="1023" spans="1:17" x14ac:dyDescent="0.25">
      <c r="A1023" s="11" t="s">
        <v>461</v>
      </c>
      <c r="B1023" s="5" t="s">
        <v>431</v>
      </c>
      <c r="C1023" s="5" t="s">
        <v>430</v>
      </c>
      <c r="D1023" s="5">
        <v>1.36</v>
      </c>
      <c r="F1023" s="5">
        <v>0.93500000000000005</v>
      </c>
      <c r="H1023" s="12">
        <v>0.25</v>
      </c>
      <c r="I1023">
        <v>5.46</v>
      </c>
      <c r="J1023" s="5">
        <v>5.46</v>
      </c>
      <c r="L1023" s="5">
        <v>1.28</v>
      </c>
      <c r="N1023" s="5">
        <v>1.28</v>
      </c>
      <c r="Q1023" s="5">
        <f t="shared" si="52"/>
        <v>10.6777</v>
      </c>
    </row>
    <row r="1024" spans="1:17" x14ac:dyDescent="0.25">
      <c r="A1024" s="11" t="s">
        <v>461</v>
      </c>
      <c r="B1024" s="5" t="s">
        <v>431</v>
      </c>
      <c r="C1024" s="5" t="s">
        <v>430</v>
      </c>
      <c r="D1024" s="5">
        <v>1.51</v>
      </c>
      <c r="F1024" s="5">
        <v>0.76</v>
      </c>
      <c r="H1024" s="12">
        <v>0.25</v>
      </c>
      <c r="I1024">
        <v>6.05</v>
      </c>
      <c r="J1024" s="5">
        <v>6.05</v>
      </c>
      <c r="L1024" s="5">
        <v>1.1499999999999999</v>
      </c>
      <c r="N1024" s="5">
        <v>1.1499999999999999</v>
      </c>
      <c r="Q1024" s="5">
        <f t="shared" si="52"/>
        <v>9.5760000000000005</v>
      </c>
    </row>
    <row r="1025" spans="1:17" x14ac:dyDescent="0.25">
      <c r="A1025" s="11" t="s">
        <v>461</v>
      </c>
      <c r="B1025" s="5" t="s">
        <v>431</v>
      </c>
      <c r="C1025" s="5" t="s">
        <v>430</v>
      </c>
      <c r="D1025" s="5">
        <v>1.58</v>
      </c>
      <c r="F1025" s="5">
        <v>0.76</v>
      </c>
      <c r="H1025" s="12">
        <v>0.25</v>
      </c>
      <c r="I1025">
        <v>6.3</v>
      </c>
      <c r="J1025" s="5">
        <v>6.3</v>
      </c>
      <c r="L1025" s="5">
        <v>1.2</v>
      </c>
      <c r="N1025" s="5">
        <v>1.2</v>
      </c>
      <c r="Q1025" s="5">
        <f t="shared" si="52"/>
        <v>9.9559999999999995</v>
      </c>
    </row>
    <row r="1026" spans="1:17" x14ac:dyDescent="0.25">
      <c r="A1026" s="11" t="s">
        <v>461</v>
      </c>
      <c r="B1026" s="5" t="s">
        <v>431</v>
      </c>
      <c r="C1026" s="5" t="s">
        <v>430</v>
      </c>
      <c r="D1026" s="5">
        <v>1.92</v>
      </c>
      <c r="F1026" s="5">
        <v>0.5</v>
      </c>
      <c r="H1026" s="12">
        <v>0.25</v>
      </c>
      <c r="I1026">
        <v>7.7</v>
      </c>
      <c r="J1026" s="5">
        <v>7.7</v>
      </c>
      <c r="L1026" s="5">
        <v>0.96</v>
      </c>
      <c r="N1026" s="5">
        <v>0.96</v>
      </c>
      <c r="Q1026" s="5">
        <f t="shared" si="52"/>
        <v>7.95</v>
      </c>
    </row>
    <row r="1027" spans="1:17" x14ac:dyDescent="0.25">
      <c r="A1027" s="11" t="s">
        <v>461</v>
      </c>
      <c r="B1027" s="5" t="s">
        <v>431</v>
      </c>
      <c r="C1027" s="5" t="s">
        <v>430</v>
      </c>
      <c r="D1027" s="5">
        <v>1.93</v>
      </c>
      <c r="F1027" s="5">
        <v>0.5</v>
      </c>
      <c r="H1027" s="12">
        <v>0.25</v>
      </c>
      <c r="I1027">
        <v>7.7</v>
      </c>
      <c r="J1027" s="5">
        <v>7.7</v>
      </c>
      <c r="L1027" s="5">
        <v>0.96</v>
      </c>
      <c r="N1027" s="5">
        <v>0.96</v>
      </c>
      <c r="Q1027" s="5">
        <f t="shared" si="52"/>
        <v>7.95</v>
      </c>
    </row>
    <row r="1028" spans="1:17" x14ac:dyDescent="0.25">
      <c r="A1028" s="11" t="s">
        <v>461</v>
      </c>
      <c r="B1028" s="5" t="s">
        <v>431</v>
      </c>
      <c r="C1028" s="5" t="s">
        <v>430</v>
      </c>
      <c r="D1028" s="5">
        <v>2.0499999999999998</v>
      </c>
      <c r="F1028" s="5">
        <v>0.93500000000000005</v>
      </c>
      <c r="H1028" s="12">
        <v>0.25</v>
      </c>
      <c r="I1028">
        <v>8.2200000000000006</v>
      </c>
      <c r="J1028" s="5">
        <v>8.2200000000000006</v>
      </c>
      <c r="L1028" s="5">
        <v>1.92</v>
      </c>
      <c r="N1028" s="5">
        <v>1.92</v>
      </c>
      <c r="Q1028" s="5">
        <f t="shared" si="52"/>
        <v>15.838900000000002</v>
      </c>
    </row>
    <row r="1029" spans="1:17" x14ac:dyDescent="0.25">
      <c r="A1029" s="11" t="s">
        <v>461</v>
      </c>
      <c r="B1029" s="5" t="s">
        <v>431</v>
      </c>
      <c r="C1029" s="5" t="s">
        <v>430</v>
      </c>
      <c r="D1029" s="5">
        <v>4.68</v>
      </c>
      <c r="F1029" s="5">
        <v>0.93500000000000005</v>
      </c>
      <c r="H1029" s="12">
        <v>0.25</v>
      </c>
      <c r="I1029">
        <v>18.71</v>
      </c>
      <c r="J1029" s="5">
        <v>18.71</v>
      </c>
      <c r="L1029" s="5">
        <v>4.37</v>
      </c>
      <c r="N1029" s="5">
        <v>4.37</v>
      </c>
      <c r="Q1029" s="5">
        <f t="shared" si="52"/>
        <v>35.455200000000005</v>
      </c>
    </row>
    <row r="1030" spans="1:17" x14ac:dyDescent="0.25">
      <c r="A1030" s="11" t="s">
        <v>461</v>
      </c>
      <c r="B1030" s="5" t="s">
        <v>431</v>
      </c>
      <c r="C1030" s="5" t="s">
        <v>430</v>
      </c>
      <c r="D1030" s="5">
        <v>4.68</v>
      </c>
      <c r="F1030" s="5">
        <v>0.93500000000000005</v>
      </c>
      <c r="H1030" s="12">
        <v>0.25</v>
      </c>
      <c r="I1030">
        <v>18.71</v>
      </c>
      <c r="J1030" s="5">
        <v>18.71</v>
      </c>
      <c r="L1030" s="5">
        <v>4.37</v>
      </c>
      <c r="N1030" s="5">
        <v>4.37</v>
      </c>
      <c r="Q1030" s="5">
        <f t="shared" si="52"/>
        <v>35.455200000000005</v>
      </c>
    </row>
    <row r="1031" spans="1:17" x14ac:dyDescent="0.25">
      <c r="A1031" s="11" t="s">
        <v>461</v>
      </c>
      <c r="B1031" s="5" t="s">
        <v>431</v>
      </c>
      <c r="C1031" s="5" t="s">
        <v>430</v>
      </c>
      <c r="D1031" s="5">
        <v>4.8</v>
      </c>
      <c r="F1031" s="5">
        <v>0.93500000000000005</v>
      </c>
      <c r="H1031" s="12">
        <v>0.25</v>
      </c>
      <c r="I1031">
        <v>19.21</v>
      </c>
      <c r="J1031" s="5">
        <v>19.21</v>
      </c>
      <c r="L1031" s="5">
        <v>4.49</v>
      </c>
      <c r="N1031" s="5">
        <v>4.49</v>
      </c>
      <c r="Q1031" s="5">
        <f t="shared" si="52"/>
        <v>36.390200000000007</v>
      </c>
    </row>
    <row r="1032" spans="1:17" x14ac:dyDescent="0.25">
      <c r="A1032" s="11" t="s">
        <v>461</v>
      </c>
      <c r="B1032" s="5" t="s">
        <v>431</v>
      </c>
      <c r="C1032" s="5" t="s">
        <v>430</v>
      </c>
      <c r="D1032" s="5">
        <v>4.8</v>
      </c>
      <c r="F1032" s="5">
        <v>0.93500000000000005</v>
      </c>
      <c r="H1032" s="12">
        <v>0.25</v>
      </c>
      <c r="I1032">
        <v>19.21</v>
      </c>
      <c r="J1032" s="5">
        <v>19.21</v>
      </c>
      <c r="L1032" s="5">
        <v>4.49</v>
      </c>
      <c r="N1032" s="5">
        <v>4.49</v>
      </c>
      <c r="Q1032" s="5">
        <f t="shared" si="52"/>
        <v>36.390200000000007</v>
      </c>
    </row>
    <row r="1033" spans="1:17" x14ac:dyDescent="0.25">
      <c r="A1033" s="11" t="s">
        <v>461</v>
      </c>
      <c r="B1033" s="5" t="s">
        <v>431</v>
      </c>
      <c r="C1033" s="5" t="s">
        <v>430</v>
      </c>
      <c r="D1033" s="5">
        <v>8.14</v>
      </c>
      <c r="F1033" s="5">
        <v>0.93500000000000005</v>
      </c>
      <c r="H1033" s="12">
        <v>0.25</v>
      </c>
      <c r="I1033">
        <v>32.58</v>
      </c>
      <c r="J1033" s="5">
        <v>32.58</v>
      </c>
      <c r="L1033" s="5">
        <v>7.61</v>
      </c>
      <c r="N1033" s="5">
        <v>7.61</v>
      </c>
      <c r="Q1033" s="5">
        <f t="shared" si="52"/>
        <v>61.392099999999999</v>
      </c>
    </row>
    <row r="1034" spans="1:17" x14ac:dyDescent="0.25">
      <c r="A1034" s="11" t="s">
        <v>461</v>
      </c>
      <c r="B1034" s="5" t="s">
        <v>431</v>
      </c>
      <c r="C1034" s="5" t="s">
        <v>430</v>
      </c>
      <c r="D1034" s="5">
        <v>10.17</v>
      </c>
      <c r="F1034" s="5">
        <v>0.93500000000000005</v>
      </c>
      <c r="H1034" s="12">
        <v>0.25</v>
      </c>
      <c r="I1034">
        <v>40.69</v>
      </c>
      <c r="J1034" s="5">
        <v>40.69</v>
      </c>
      <c r="L1034" s="5">
        <v>9.51</v>
      </c>
      <c r="N1034" s="5">
        <v>9.51</v>
      </c>
      <c r="Q1034" s="5">
        <f t="shared" si="52"/>
        <v>76.5578</v>
      </c>
    </row>
    <row r="1035" spans="1:17" x14ac:dyDescent="0.25">
      <c r="A1035" s="11" t="s">
        <v>461</v>
      </c>
      <c r="B1035" s="5" t="s">
        <v>431</v>
      </c>
      <c r="C1035" s="5" t="s">
        <v>430</v>
      </c>
      <c r="D1035" s="5">
        <v>10.79</v>
      </c>
      <c r="F1035" s="5">
        <v>0.93500000000000005</v>
      </c>
      <c r="H1035" s="12">
        <v>0.25</v>
      </c>
      <c r="I1035">
        <v>43.15</v>
      </c>
      <c r="J1035" s="5">
        <v>43.15</v>
      </c>
      <c r="L1035" s="5">
        <v>10.09</v>
      </c>
      <c r="N1035" s="5">
        <v>10.09</v>
      </c>
      <c r="Q1035" s="5">
        <f t="shared" si="52"/>
        <v>81.158000000000001</v>
      </c>
    </row>
    <row r="1036" spans="1:17" x14ac:dyDescent="0.25">
      <c r="A1036" s="11" t="s">
        <v>461</v>
      </c>
      <c r="B1036" s="5" t="s">
        <v>431</v>
      </c>
      <c r="C1036" s="5" t="s">
        <v>430</v>
      </c>
      <c r="D1036" s="5">
        <v>11.54</v>
      </c>
      <c r="F1036" s="5">
        <v>0.93500000000000005</v>
      </c>
      <c r="H1036" s="12">
        <v>0.25</v>
      </c>
      <c r="I1036">
        <v>46.15</v>
      </c>
      <c r="J1036" s="5">
        <v>46.15</v>
      </c>
      <c r="L1036" s="5">
        <v>10.79</v>
      </c>
      <c r="N1036" s="5">
        <v>10.79</v>
      </c>
      <c r="Q1036" s="5">
        <f>(H1036+J1036)*F1036*2</f>
        <v>86.768000000000001</v>
      </c>
    </row>
    <row r="1037" spans="1:17" x14ac:dyDescent="0.25">
      <c r="N1037" s="6">
        <f>SUM(N1017:N1036)</f>
        <v>68.169999999999987</v>
      </c>
      <c r="Q1037" s="6">
        <f>SUM(Q1017:Q1036)</f>
        <v>553.57339999999999</v>
      </c>
    </row>
    <row r="1038" spans="1:17" x14ac:dyDescent="0.25">
      <c r="A1038" s="11" t="s">
        <v>462</v>
      </c>
      <c r="B1038" s="5" t="s">
        <v>432</v>
      </c>
      <c r="C1038" s="5" t="s">
        <v>430</v>
      </c>
      <c r="D1038" s="5">
        <v>2.71</v>
      </c>
      <c r="F1038" s="5">
        <v>0.63</v>
      </c>
      <c r="H1038" s="12">
        <v>0.25</v>
      </c>
      <c r="I1038">
        <v>11.19</v>
      </c>
      <c r="J1038" s="5">
        <v>11.19</v>
      </c>
      <c r="L1038" s="5">
        <v>0.91</v>
      </c>
      <c r="N1038" s="5">
        <v>7.44</v>
      </c>
      <c r="Q1038" s="5">
        <f>J1038*F1038*2</f>
        <v>14.099399999999999</v>
      </c>
    </row>
    <row r="1039" spans="1:17" x14ac:dyDescent="0.25">
      <c r="A1039" s="11" t="s">
        <v>462</v>
      </c>
      <c r="B1039" s="5" t="s">
        <v>432</v>
      </c>
      <c r="C1039" s="5" t="s">
        <v>430</v>
      </c>
      <c r="D1039" s="5">
        <v>7.44</v>
      </c>
      <c r="F1039" s="5">
        <v>1.59</v>
      </c>
      <c r="H1039" s="12">
        <v>0.25</v>
      </c>
      <c r="I1039">
        <v>29.77</v>
      </c>
      <c r="J1039" s="5">
        <v>29.77</v>
      </c>
      <c r="L1039" s="5">
        <v>9.2100000000000009</v>
      </c>
      <c r="M1039" s="5">
        <v>0.56000000000000005</v>
      </c>
      <c r="N1039" s="5">
        <v>94.67</v>
      </c>
      <c r="Q1039" s="5">
        <f>J1039*F1039*2</f>
        <v>94.668599999999998</v>
      </c>
    </row>
    <row r="1040" spans="1:17" x14ac:dyDescent="0.25">
      <c r="A1040" s="11" t="s">
        <v>462</v>
      </c>
      <c r="B1040" s="5" t="s">
        <v>432</v>
      </c>
      <c r="C1040" s="5" t="s">
        <v>430</v>
      </c>
      <c r="D1040" s="5">
        <v>10.95</v>
      </c>
      <c r="F1040" s="5">
        <v>1.49</v>
      </c>
      <c r="H1040" s="12">
        <v>0.25</v>
      </c>
      <c r="I1040">
        <v>43.82</v>
      </c>
      <c r="J1040" s="5">
        <v>43.82</v>
      </c>
      <c r="L1040" s="5">
        <v>12.85</v>
      </c>
      <c r="M1040" s="5">
        <v>0.64</v>
      </c>
      <c r="N1040" s="5">
        <f>F1040*J1040*2</f>
        <v>130.58359999999999</v>
      </c>
      <c r="Q1040" s="5">
        <f t="shared" ref="Q1040:Q1043" si="53">J1040*F1040*2</f>
        <v>130.58359999999999</v>
      </c>
    </row>
    <row r="1041" spans="1:17" x14ac:dyDescent="0.25">
      <c r="A1041" s="11" t="s">
        <v>462</v>
      </c>
      <c r="B1041" s="5" t="s">
        <v>432</v>
      </c>
      <c r="C1041" s="5" t="s">
        <v>430</v>
      </c>
      <c r="D1041" s="5">
        <v>11.03</v>
      </c>
      <c r="F1041" s="5">
        <v>1.49</v>
      </c>
      <c r="H1041" s="12">
        <v>0.25</v>
      </c>
      <c r="I1041">
        <v>44.11</v>
      </c>
      <c r="J1041" s="5">
        <v>44.11</v>
      </c>
      <c r="L1041" s="5">
        <v>14.63</v>
      </c>
      <c r="N1041" s="5">
        <f t="shared" ref="N1041:N1043" si="54">F1041*J1041*2</f>
        <v>131.4478</v>
      </c>
      <c r="Q1041" s="5">
        <f t="shared" si="53"/>
        <v>131.4478</v>
      </c>
    </row>
    <row r="1042" spans="1:17" x14ac:dyDescent="0.25">
      <c r="A1042" s="11" t="s">
        <v>462</v>
      </c>
      <c r="B1042" s="5" t="s">
        <v>432</v>
      </c>
      <c r="C1042" s="5" t="s">
        <v>430</v>
      </c>
      <c r="D1042" s="5">
        <v>11.37</v>
      </c>
      <c r="F1042" s="5">
        <v>1.59</v>
      </c>
      <c r="H1042" s="12">
        <v>0.25</v>
      </c>
      <c r="I1042">
        <v>46.15</v>
      </c>
      <c r="J1042" s="5">
        <v>46.15</v>
      </c>
      <c r="L1042" s="5">
        <v>14.1</v>
      </c>
      <c r="M1042" s="5">
        <v>0.56000000000000005</v>
      </c>
      <c r="N1042" s="5">
        <f t="shared" si="54"/>
        <v>146.75700000000001</v>
      </c>
      <c r="Q1042" s="5">
        <f t="shared" si="53"/>
        <v>146.75700000000001</v>
      </c>
    </row>
    <row r="1043" spans="1:17" x14ac:dyDescent="0.25">
      <c r="A1043" s="11" t="s">
        <v>462</v>
      </c>
      <c r="B1043" s="5" t="s">
        <v>432</v>
      </c>
      <c r="C1043" s="5" t="s">
        <v>430</v>
      </c>
      <c r="D1043" s="5">
        <v>11.53</v>
      </c>
      <c r="F1043" s="5">
        <v>1.59</v>
      </c>
      <c r="H1043" s="12">
        <v>0.25</v>
      </c>
      <c r="I1043">
        <v>46.45</v>
      </c>
      <c r="J1043" s="5">
        <v>46.45</v>
      </c>
      <c r="L1043" s="5">
        <v>14.08</v>
      </c>
      <c r="M1043" s="5">
        <v>0.89</v>
      </c>
      <c r="N1043" s="5">
        <f t="shared" si="54"/>
        <v>147.71100000000001</v>
      </c>
      <c r="Q1043" s="5">
        <f t="shared" si="53"/>
        <v>147.71100000000001</v>
      </c>
    </row>
    <row r="1044" spans="1:17" x14ac:dyDescent="0.25">
      <c r="D1044" s="6">
        <f>SUM(D1038:D1043)</f>
        <v>55.03</v>
      </c>
      <c r="N1044" s="6">
        <f>SUM(N1038:N1043)</f>
        <v>658.60940000000005</v>
      </c>
      <c r="Q1044" s="6">
        <f>SUM(Q1038:Q1043)</f>
        <v>665.26739999999995</v>
      </c>
    </row>
    <row r="1045" spans="1:17" x14ac:dyDescent="0.25">
      <c r="A1045" s="11" t="s">
        <v>462</v>
      </c>
      <c r="B1045" s="5" t="s">
        <v>432</v>
      </c>
      <c r="C1045" s="5" t="s">
        <v>428</v>
      </c>
      <c r="D1045" s="5">
        <v>0.14000000000000001</v>
      </c>
      <c r="F1045" s="5">
        <v>0.13</v>
      </c>
      <c r="G1045">
        <v>0.13</v>
      </c>
      <c r="H1045" s="12">
        <v>0.1</v>
      </c>
      <c r="J1045" s="5">
        <v>1.4</v>
      </c>
      <c r="K1045" s="5">
        <v>0.14000000000000001</v>
      </c>
      <c r="L1045" s="5">
        <v>0.02</v>
      </c>
      <c r="M1045" s="5">
        <v>0.02</v>
      </c>
      <c r="N1045" s="5">
        <f>G1045*J1045*2</f>
        <v>0.36399999999999999</v>
      </c>
      <c r="Q1045" s="5">
        <f>J1045*F1045*2</f>
        <v>0.36399999999999999</v>
      </c>
    </row>
    <row r="1046" spans="1:17" x14ac:dyDescent="0.25">
      <c r="A1046" s="11" t="s">
        <v>462</v>
      </c>
      <c r="B1046" s="5" t="s">
        <v>432</v>
      </c>
      <c r="C1046" s="5" t="s">
        <v>428</v>
      </c>
      <c r="D1046" s="5">
        <v>0.14000000000000001</v>
      </c>
      <c r="F1046" s="5">
        <v>0.13</v>
      </c>
      <c r="G1046">
        <v>0.13</v>
      </c>
      <c r="H1046" s="12">
        <v>0.1</v>
      </c>
      <c r="J1046" s="5">
        <v>1.4</v>
      </c>
      <c r="K1046" s="5">
        <v>0.14000000000000001</v>
      </c>
      <c r="L1046" s="5">
        <v>0.02</v>
      </c>
      <c r="M1046" s="5">
        <v>0.02</v>
      </c>
      <c r="N1046" s="5">
        <f>G1046*J1046*2</f>
        <v>0.36399999999999999</v>
      </c>
      <c r="Q1046" s="5">
        <f t="shared" ref="Q1046:Q1109" si="55">J1046*F1046*2</f>
        <v>0.36399999999999999</v>
      </c>
    </row>
    <row r="1047" spans="1:17" x14ac:dyDescent="0.25">
      <c r="A1047" s="11" t="s">
        <v>462</v>
      </c>
      <c r="B1047" s="5" t="s">
        <v>432</v>
      </c>
      <c r="C1047" s="5" t="s">
        <v>428</v>
      </c>
      <c r="D1047" s="5">
        <v>0.14000000000000001</v>
      </c>
      <c r="F1047" s="5">
        <v>0.43</v>
      </c>
      <c r="G1047">
        <v>0.43</v>
      </c>
      <c r="H1047" s="12">
        <v>0.1</v>
      </c>
      <c r="J1047" s="5">
        <v>1.4</v>
      </c>
      <c r="K1047" s="5">
        <v>0.14000000000000001</v>
      </c>
      <c r="L1047" s="5">
        <v>0.06</v>
      </c>
      <c r="M1047" s="5">
        <v>0.06</v>
      </c>
      <c r="N1047" s="5">
        <f>G1047*J1047*2</f>
        <v>1.204</v>
      </c>
      <c r="Q1047" s="5">
        <f t="shared" si="55"/>
        <v>1.204</v>
      </c>
    </row>
    <row r="1048" spans="1:17" x14ac:dyDescent="0.25">
      <c r="A1048" s="11" t="s">
        <v>462</v>
      </c>
      <c r="B1048" s="5" t="s">
        <v>432</v>
      </c>
      <c r="C1048" s="5" t="s">
        <v>428</v>
      </c>
      <c r="D1048" s="5">
        <v>0.78</v>
      </c>
      <c r="F1048" s="5">
        <v>0.4</v>
      </c>
      <c r="H1048" s="12">
        <v>0.25</v>
      </c>
      <c r="I1048">
        <v>3.13</v>
      </c>
      <c r="J1048" s="5">
        <v>3.13</v>
      </c>
      <c r="L1048" s="5">
        <v>0.31</v>
      </c>
      <c r="N1048" s="5">
        <f>2.5</f>
        <v>2.5</v>
      </c>
      <c r="Q1048" s="5">
        <f t="shared" si="55"/>
        <v>2.504</v>
      </c>
    </row>
    <row r="1049" spans="1:17" x14ac:dyDescent="0.25">
      <c r="A1049" s="11" t="s">
        <v>462</v>
      </c>
      <c r="B1049" s="5" t="s">
        <v>432</v>
      </c>
      <c r="C1049" s="5" t="s">
        <v>428</v>
      </c>
      <c r="D1049" s="5">
        <v>1.46</v>
      </c>
      <c r="F1049" s="5">
        <v>0.41</v>
      </c>
      <c r="H1049" s="12">
        <v>0.4</v>
      </c>
      <c r="I1049">
        <v>4.6500000000000004</v>
      </c>
      <c r="J1049" s="5">
        <v>4.6500000000000004</v>
      </c>
      <c r="L1049" s="5">
        <v>0.52</v>
      </c>
      <c r="M1049" s="5">
        <v>0.32</v>
      </c>
      <c r="N1049" s="5">
        <v>3.23</v>
      </c>
      <c r="Q1049" s="5">
        <f t="shared" si="55"/>
        <v>3.8130000000000002</v>
      </c>
    </row>
    <row r="1050" spans="1:17" x14ac:dyDescent="0.25">
      <c r="A1050" s="11" t="s">
        <v>462</v>
      </c>
      <c r="B1050" s="5" t="s">
        <v>432</v>
      </c>
      <c r="C1050" s="5" t="s">
        <v>428</v>
      </c>
      <c r="D1050" s="5">
        <v>1.48</v>
      </c>
      <c r="F1050" s="5">
        <v>0.81</v>
      </c>
      <c r="H1050" s="12">
        <v>0.3</v>
      </c>
      <c r="I1050">
        <v>4.96</v>
      </c>
      <c r="J1050" s="5">
        <v>4.96</v>
      </c>
      <c r="L1050" s="5">
        <v>1.1000000000000001</v>
      </c>
      <c r="N1050" s="5">
        <v>7.37</v>
      </c>
      <c r="Q1050" s="5">
        <f t="shared" si="55"/>
        <v>8.0351999999999997</v>
      </c>
    </row>
    <row r="1051" spans="1:17" x14ac:dyDescent="0.25">
      <c r="A1051" s="11" t="s">
        <v>462</v>
      </c>
      <c r="B1051" s="5" t="s">
        <v>432</v>
      </c>
      <c r="C1051" s="5" t="s">
        <v>428</v>
      </c>
      <c r="D1051" s="5">
        <v>1.95</v>
      </c>
      <c r="F1051" s="5">
        <v>0.81</v>
      </c>
      <c r="H1051" s="12">
        <v>1</v>
      </c>
      <c r="I1051">
        <v>1.95</v>
      </c>
      <c r="J1051" s="5">
        <v>1.95</v>
      </c>
      <c r="L1051" s="5">
        <v>1.34</v>
      </c>
      <c r="N1051" s="5">
        <v>2.67</v>
      </c>
      <c r="Q1051" s="5">
        <f t="shared" si="55"/>
        <v>3.1590000000000003</v>
      </c>
    </row>
    <row r="1052" spans="1:17" x14ac:dyDescent="0.25">
      <c r="A1052" s="11" t="s">
        <v>462</v>
      </c>
      <c r="B1052" s="5" t="s">
        <v>432</v>
      </c>
      <c r="C1052" s="5" t="s">
        <v>428</v>
      </c>
      <c r="D1052" s="5">
        <v>1.95</v>
      </c>
      <c r="F1052" s="5">
        <v>0.81</v>
      </c>
      <c r="H1052" s="12">
        <v>1</v>
      </c>
      <c r="I1052">
        <v>1.95</v>
      </c>
      <c r="J1052" s="5">
        <v>1.95</v>
      </c>
      <c r="L1052" s="5">
        <v>1.34</v>
      </c>
      <c r="N1052" s="5">
        <v>2.67</v>
      </c>
      <c r="Q1052" s="5">
        <f t="shared" si="55"/>
        <v>3.1590000000000003</v>
      </c>
    </row>
    <row r="1053" spans="1:17" x14ac:dyDescent="0.25">
      <c r="A1053" s="11" t="s">
        <v>462</v>
      </c>
      <c r="B1053" s="5" t="s">
        <v>432</v>
      </c>
      <c r="C1053" s="5" t="s">
        <v>428</v>
      </c>
      <c r="D1053" s="5">
        <v>1.95</v>
      </c>
      <c r="F1053" s="5">
        <v>0.81</v>
      </c>
      <c r="H1053" s="12">
        <v>1</v>
      </c>
      <c r="I1053">
        <v>1.95</v>
      </c>
      <c r="J1053" s="5">
        <v>1.95</v>
      </c>
      <c r="L1053" s="5">
        <v>1.34</v>
      </c>
      <c r="N1053" s="5">
        <v>2.67</v>
      </c>
      <c r="Q1053" s="5">
        <f t="shared" si="55"/>
        <v>3.1590000000000003</v>
      </c>
    </row>
    <row r="1054" spans="1:17" x14ac:dyDescent="0.25">
      <c r="A1054" s="11" t="s">
        <v>462</v>
      </c>
      <c r="B1054" s="5" t="s">
        <v>432</v>
      </c>
      <c r="C1054" s="5" t="s">
        <v>428</v>
      </c>
      <c r="D1054" s="5">
        <v>1.95</v>
      </c>
      <c r="F1054" s="5">
        <v>0.81</v>
      </c>
      <c r="H1054" s="12">
        <v>1</v>
      </c>
      <c r="I1054">
        <v>1.95</v>
      </c>
      <c r="J1054" s="5">
        <v>1.95</v>
      </c>
      <c r="L1054" s="5">
        <v>1.34</v>
      </c>
      <c r="N1054" s="5">
        <v>2.67</v>
      </c>
      <c r="Q1054" s="5">
        <f t="shared" si="55"/>
        <v>3.1590000000000003</v>
      </c>
    </row>
    <row r="1055" spans="1:17" x14ac:dyDescent="0.25">
      <c r="A1055" s="11" t="s">
        <v>462</v>
      </c>
      <c r="B1055" s="5" t="s">
        <v>432</v>
      </c>
      <c r="C1055" s="5" t="s">
        <v>428</v>
      </c>
      <c r="D1055" s="5">
        <v>1.95</v>
      </c>
      <c r="F1055" s="5">
        <v>0.81</v>
      </c>
      <c r="H1055" s="12">
        <v>1</v>
      </c>
      <c r="I1055">
        <v>1.95</v>
      </c>
      <c r="J1055" s="5">
        <v>1.95</v>
      </c>
      <c r="L1055" s="5">
        <v>1.34</v>
      </c>
      <c r="N1055" s="5">
        <v>2.67</v>
      </c>
      <c r="Q1055" s="5">
        <f t="shared" si="55"/>
        <v>3.1590000000000003</v>
      </c>
    </row>
    <row r="1056" spans="1:17" x14ac:dyDescent="0.25">
      <c r="A1056" s="11" t="s">
        <v>462</v>
      </c>
      <c r="B1056" s="5" t="s">
        <v>432</v>
      </c>
      <c r="C1056" s="5" t="s">
        <v>428</v>
      </c>
      <c r="D1056" s="5">
        <v>1.95</v>
      </c>
      <c r="F1056" s="5">
        <v>0.81</v>
      </c>
      <c r="H1056" s="12">
        <v>1</v>
      </c>
      <c r="I1056">
        <v>1.95</v>
      </c>
      <c r="J1056" s="5">
        <v>1.95</v>
      </c>
      <c r="L1056" s="5">
        <v>1.34</v>
      </c>
      <c r="N1056" s="5">
        <v>2.67</v>
      </c>
      <c r="Q1056" s="5">
        <f t="shared" si="55"/>
        <v>3.1590000000000003</v>
      </c>
    </row>
    <row r="1057" spans="1:17" x14ac:dyDescent="0.25">
      <c r="A1057" s="11" t="s">
        <v>462</v>
      </c>
      <c r="B1057" s="5" t="s">
        <v>432</v>
      </c>
      <c r="C1057" s="5" t="s">
        <v>428</v>
      </c>
      <c r="D1057" s="5">
        <v>1.95</v>
      </c>
      <c r="F1057" s="5">
        <v>0.81</v>
      </c>
      <c r="H1057" s="12">
        <v>1</v>
      </c>
      <c r="I1057">
        <v>1.95</v>
      </c>
      <c r="J1057" s="5">
        <v>1.95</v>
      </c>
      <c r="L1057" s="5">
        <v>1.34</v>
      </c>
      <c r="N1057" s="5">
        <v>2.67</v>
      </c>
      <c r="Q1057" s="5">
        <f t="shared" si="55"/>
        <v>3.1590000000000003</v>
      </c>
    </row>
    <row r="1058" spans="1:17" x14ac:dyDescent="0.25">
      <c r="A1058" s="11" t="s">
        <v>462</v>
      </c>
      <c r="B1058" s="5" t="s">
        <v>432</v>
      </c>
      <c r="C1058" s="5" t="s">
        <v>428</v>
      </c>
      <c r="D1058" s="5">
        <v>1.95</v>
      </c>
      <c r="F1058" s="5">
        <v>0.81</v>
      </c>
      <c r="H1058" s="12">
        <v>1</v>
      </c>
      <c r="I1058">
        <v>1.95</v>
      </c>
      <c r="J1058" s="5">
        <v>1.95</v>
      </c>
      <c r="L1058" s="5">
        <v>1.34</v>
      </c>
      <c r="N1058" s="5">
        <v>2.67</v>
      </c>
      <c r="Q1058" s="5">
        <f t="shared" si="55"/>
        <v>3.1590000000000003</v>
      </c>
    </row>
    <row r="1059" spans="1:17" x14ac:dyDescent="0.25">
      <c r="A1059" s="11" t="s">
        <v>462</v>
      </c>
      <c r="B1059" s="5" t="s">
        <v>432</v>
      </c>
      <c r="C1059" s="5" t="s">
        <v>428</v>
      </c>
      <c r="D1059" s="5">
        <v>1.95</v>
      </c>
      <c r="F1059" s="5">
        <v>0.81</v>
      </c>
      <c r="H1059" s="12">
        <v>1</v>
      </c>
      <c r="I1059">
        <v>1.95</v>
      </c>
      <c r="J1059" s="5">
        <v>1.95</v>
      </c>
      <c r="L1059" s="5">
        <v>1.34</v>
      </c>
      <c r="N1059" s="5">
        <v>2.67</v>
      </c>
      <c r="Q1059" s="5">
        <f t="shared" si="55"/>
        <v>3.1590000000000003</v>
      </c>
    </row>
    <row r="1060" spans="1:17" x14ac:dyDescent="0.25">
      <c r="A1060" s="11" t="s">
        <v>462</v>
      </c>
      <c r="B1060" s="5" t="s">
        <v>432</v>
      </c>
      <c r="C1060" s="5" t="s">
        <v>428</v>
      </c>
      <c r="D1060" s="5">
        <v>1.95</v>
      </c>
      <c r="F1060" s="5">
        <v>0.81</v>
      </c>
      <c r="H1060" s="12">
        <v>1</v>
      </c>
      <c r="I1060">
        <v>1.95</v>
      </c>
      <c r="J1060" s="5">
        <v>1.95</v>
      </c>
      <c r="L1060" s="5">
        <v>1.34</v>
      </c>
      <c r="N1060" s="5">
        <v>2.67</v>
      </c>
      <c r="Q1060" s="5">
        <f t="shared" si="55"/>
        <v>3.1590000000000003</v>
      </c>
    </row>
    <row r="1061" spans="1:17" x14ac:dyDescent="0.25">
      <c r="A1061" s="11" t="s">
        <v>462</v>
      </c>
      <c r="B1061" s="5" t="s">
        <v>432</v>
      </c>
      <c r="C1061" s="5" t="s">
        <v>428</v>
      </c>
      <c r="D1061" s="5">
        <v>2.2000000000000002</v>
      </c>
      <c r="F1061" s="5">
        <v>0.81</v>
      </c>
      <c r="H1061" s="12">
        <v>1</v>
      </c>
      <c r="I1061">
        <v>2.33</v>
      </c>
      <c r="J1061" s="5">
        <v>2.33</v>
      </c>
      <c r="L1061" s="5">
        <v>1.49</v>
      </c>
      <c r="N1061" s="5">
        <v>3.17</v>
      </c>
      <c r="Q1061" s="5">
        <f t="shared" si="55"/>
        <v>3.7746000000000004</v>
      </c>
    </row>
    <row r="1062" spans="1:17" x14ac:dyDescent="0.25">
      <c r="A1062" s="11" t="s">
        <v>462</v>
      </c>
      <c r="B1062" s="5" t="s">
        <v>432</v>
      </c>
      <c r="C1062" s="5" t="s">
        <v>428</v>
      </c>
      <c r="D1062" s="5">
        <v>2.2999999999999998</v>
      </c>
      <c r="F1062" s="5">
        <v>0.79200000000000004</v>
      </c>
      <c r="H1062" s="12">
        <v>1</v>
      </c>
      <c r="I1062">
        <v>2.33</v>
      </c>
      <c r="J1062" s="5">
        <v>2.33</v>
      </c>
      <c r="L1062" s="5">
        <v>1.54</v>
      </c>
      <c r="N1062" s="5">
        <v>3.12</v>
      </c>
      <c r="Q1062" s="5">
        <f t="shared" si="55"/>
        <v>3.6907200000000002</v>
      </c>
    </row>
    <row r="1063" spans="1:17" x14ac:dyDescent="0.25">
      <c r="A1063" s="11" t="s">
        <v>462</v>
      </c>
      <c r="B1063" s="5" t="s">
        <v>432</v>
      </c>
      <c r="C1063" s="5" t="s">
        <v>428</v>
      </c>
      <c r="D1063" s="5">
        <v>2.33</v>
      </c>
      <c r="F1063" s="5">
        <v>0.81</v>
      </c>
      <c r="H1063" s="12">
        <v>1</v>
      </c>
      <c r="I1063">
        <v>2.33</v>
      </c>
      <c r="J1063" s="5">
        <v>2.33</v>
      </c>
      <c r="L1063" s="5">
        <v>1.58</v>
      </c>
      <c r="N1063" s="5">
        <v>3.17</v>
      </c>
      <c r="Q1063" s="5">
        <f t="shared" si="55"/>
        <v>3.7746000000000004</v>
      </c>
    </row>
    <row r="1064" spans="1:17" x14ac:dyDescent="0.25">
      <c r="A1064" s="11" t="s">
        <v>462</v>
      </c>
      <c r="B1064" s="5" t="s">
        <v>432</v>
      </c>
      <c r="C1064" s="5" t="s">
        <v>428</v>
      </c>
      <c r="D1064" s="5">
        <v>2.4500000000000002</v>
      </c>
      <c r="F1064" s="5">
        <v>0.81</v>
      </c>
      <c r="H1064" s="12">
        <v>1</v>
      </c>
      <c r="I1064">
        <v>2.4500000000000002</v>
      </c>
      <c r="J1064" s="5">
        <v>2.4500000000000002</v>
      </c>
      <c r="L1064" s="5">
        <v>1.66</v>
      </c>
      <c r="N1064" s="5">
        <v>3.3</v>
      </c>
      <c r="Q1064" s="5">
        <f t="shared" si="55"/>
        <v>3.9690000000000007</v>
      </c>
    </row>
    <row r="1065" spans="1:17" x14ac:dyDescent="0.25">
      <c r="A1065" s="11" t="s">
        <v>462</v>
      </c>
      <c r="B1065" s="5" t="s">
        <v>432</v>
      </c>
      <c r="C1065" s="5" t="s">
        <v>428</v>
      </c>
      <c r="D1065" s="5">
        <v>2.9</v>
      </c>
      <c r="F1065" s="5">
        <v>0.53700000000000003</v>
      </c>
      <c r="H1065" s="12">
        <v>1</v>
      </c>
      <c r="I1065">
        <v>2.9</v>
      </c>
      <c r="J1065" s="5">
        <v>2.9</v>
      </c>
      <c r="L1065" s="5">
        <v>1.23</v>
      </c>
      <c r="N1065" s="5">
        <v>2.46</v>
      </c>
      <c r="Q1065" s="5">
        <f t="shared" si="55"/>
        <v>3.1146000000000003</v>
      </c>
    </row>
    <row r="1066" spans="1:17" x14ac:dyDescent="0.25">
      <c r="A1066" s="11" t="s">
        <v>462</v>
      </c>
      <c r="B1066" s="5" t="s">
        <v>432</v>
      </c>
      <c r="C1066" s="5" t="s">
        <v>428</v>
      </c>
      <c r="D1066" s="5">
        <v>2.9</v>
      </c>
      <c r="F1066" s="5">
        <v>0.53700000000000003</v>
      </c>
      <c r="H1066" s="12">
        <v>1</v>
      </c>
      <c r="I1066">
        <v>2.9</v>
      </c>
      <c r="J1066" s="5">
        <v>2.9</v>
      </c>
      <c r="L1066" s="5">
        <v>1.23</v>
      </c>
      <c r="N1066" s="5">
        <v>2.46</v>
      </c>
      <c r="Q1066" s="5">
        <f t="shared" si="55"/>
        <v>3.1146000000000003</v>
      </c>
    </row>
    <row r="1067" spans="1:17" x14ac:dyDescent="0.25">
      <c r="A1067" s="11" t="s">
        <v>462</v>
      </c>
      <c r="B1067" s="5" t="s">
        <v>432</v>
      </c>
      <c r="C1067" s="5" t="s">
        <v>428</v>
      </c>
      <c r="D1067" s="5">
        <v>2.9</v>
      </c>
      <c r="F1067" s="5">
        <v>0.69399999999999995</v>
      </c>
      <c r="H1067" s="12">
        <v>1</v>
      </c>
      <c r="I1067">
        <v>2.9</v>
      </c>
      <c r="J1067" s="5">
        <v>2.9</v>
      </c>
      <c r="L1067" s="5">
        <v>1.69</v>
      </c>
      <c r="N1067" s="5">
        <v>3.37</v>
      </c>
      <c r="Q1067" s="5">
        <f t="shared" si="55"/>
        <v>4.0251999999999999</v>
      </c>
    </row>
    <row r="1068" spans="1:17" x14ac:dyDescent="0.25">
      <c r="A1068" s="11" t="s">
        <v>462</v>
      </c>
      <c r="B1068" s="5" t="s">
        <v>432</v>
      </c>
      <c r="C1068" s="5" t="s">
        <v>428</v>
      </c>
      <c r="D1068" s="5">
        <v>2.9</v>
      </c>
      <c r="F1068" s="5">
        <v>0.7</v>
      </c>
      <c r="H1068" s="12">
        <v>1</v>
      </c>
      <c r="I1068">
        <v>2.9</v>
      </c>
      <c r="J1068" s="5">
        <v>2.9</v>
      </c>
      <c r="L1068" s="5">
        <v>1.74</v>
      </c>
      <c r="N1068" s="5">
        <v>3.48</v>
      </c>
      <c r="Q1068" s="5">
        <f t="shared" si="55"/>
        <v>4.0599999999999996</v>
      </c>
    </row>
    <row r="1069" spans="1:17" x14ac:dyDescent="0.25">
      <c r="A1069" s="11" t="s">
        <v>462</v>
      </c>
      <c r="B1069" s="5" t="s">
        <v>432</v>
      </c>
      <c r="C1069" s="5" t="s">
        <v>428</v>
      </c>
      <c r="D1069" s="5">
        <v>2.9</v>
      </c>
      <c r="F1069" s="5">
        <v>0.76100000000000001</v>
      </c>
      <c r="H1069" s="12">
        <v>1</v>
      </c>
      <c r="I1069">
        <v>2.9</v>
      </c>
      <c r="J1069" s="5">
        <v>2.9</v>
      </c>
      <c r="L1069" s="5">
        <v>1.88</v>
      </c>
      <c r="N1069" s="5">
        <v>3.76</v>
      </c>
      <c r="Q1069" s="5">
        <f t="shared" si="55"/>
        <v>4.4138000000000002</v>
      </c>
    </row>
    <row r="1070" spans="1:17" x14ac:dyDescent="0.25">
      <c r="A1070" s="11" t="s">
        <v>462</v>
      </c>
      <c r="B1070" s="5" t="s">
        <v>432</v>
      </c>
      <c r="C1070" s="5" t="s">
        <v>428</v>
      </c>
      <c r="D1070" s="5">
        <v>3.3</v>
      </c>
      <c r="F1070" s="5">
        <v>0.92</v>
      </c>
      <c r="H1070" s="12">
        <v>0.6</v>
      </c>
      <c r="I1070">
        <v>5.98</v>
      </c>
      <c r="J1070" s="5">
        <v>5.98</v>
      </c>
      <c r="L1070" s="5">
        <v>3.04</v>
      </c>
      <c r="N1070" s="5">
        <v>11</v>
      </c>
      <c r="Q1070" s="5">
        <f t="shared" si="55"/>
        <v>11.003200000000001</v>
      </c>
    </row>
    <row r="1071" spans="1:17" x14ac:dyDescent="0.25">
      <c r="A1071" s="11" t="s">
        <v>462</v>
      </c>
      <c r="B1071" s="5" t="s">
        <v>432</v>
      </c>
      <c r="C1071" s="5" t="s">
        <v>428</v>
      </c>
      <c r="D1071" s="5">
        <v>3.7</v>
      </c>
      <c r="F1071" s="5">
        <v>0.53700000000000003</v>
      </c>
      <c r="H1071" s="12">
        <v>1</v>
      </c>
      <c r="I1071">
        <v>3.7</v>
      </c>
      <c r="J1071" s="5">
        <v>3.7</v>
      </c>
      <c r="L1071" s="5">
        <v>1.94</v>
      </c>
      <c r="N1071" s="5">
        <v>3.88</v>
      </c>
      <c r="Q1071" s="5">
        <f t="shared" si="55"/>
        <v>3.9738000000000002</v>
      </c>
    </row>
    <row r="1072" spans="1:17" x14ac:dyDescent="0.25">
      <c r="A1072" s="11" t="s">
        <v>462</v>
      </c>
      <c r="B1072" s="5" t="s">
        <v>432</v>
      </c>
      <c r="C1072" s="5" t="s">
        <v>428</v>
      </c>
      <c r="D1072" s="5">
        <v>3.7</v>
      </c>
      <c r="F1072" s="5">
        <v>0.53700000000000003</v>
      </c>
      <c r="H1072" s="12">
        <v>1</v>
      </c>
      <c r="I1072">
        <v>3.7</v>
      </c>
      <c r="J1072" s="5">
        <v>3.7</v>
      </c>
      <c r="L1072" s="5">
        <v>1.94</v>
      </c>
      <c r="N1072" s="5">
        <v>3.88</v>
      </c>
      <c r="Q1072" s="5">
        <f t="shared" si="55"/>
        <v>3.9738000000000002</v>
      </c>
    </row>
    <row r="1073" spans="1:17" x14ac:dyDescent="0.25">
      <c r="A1073" s="11" t="s">
        <v>462</v>
      </c>
      <c r="B1073" s="5" t="s">
        <v>432</v>
      </c>
      <c r="C1073" s="5" t="s">
        <v>428</v>
      </c>
      <c r="D1073" s="5">
        <v>3.7</v>
      </c>
      <c r="F1073" s="5">
        <v>0.69399999999999995</v>
      </c>
      <c r="H1073" s="12">
        <v>1</v>
      </c>
      <c r="I1073">
        <v>3.7</v>
      </c>
      <c r="J1073" s="5">
        <v>3.7</v>
      </c>
      <c r="L1073" s="5">
        <v>2.52</v>
      </c>
      <c r="N1073" s="5">
        <v>5.04</v>
      </c>
      <c r="Q1073" s="5">
        <f t="shared" si="55"/>
        <v>5.1356000000000002</v>
      </c>
    </row>
    <row r="1074" spans="1:17" x14ac:dyDescent="0.25">
      <c r="A1074" s="11" t="s">
        <v>462</v>
      </c>
      <c r="B1074" s="5" t="s">
        <v>432</v>
      </c>
      <c r="C1074" s="5" t="s">
        <v>428</v>
      </c>
      <c r="D1074" s="5">
        <v>4.16</v>
      </c>
      <c r="F1074" s="5">
        <v>0.41</v>
      </c>
      <c r="H1074" s="12">
        <v>0.4</v>
      </c>
      <c r="I1074">
        <v>12.4</v>
      </c>
      <c r="J1074" s="5">
        <v>12.4</v>
      </c>
      <c r="L1074" s="5">
        <v>1.68</v>
      </c>
      <c r="M1074" s="5">
        <v>0.6</v>
      </c>
      <c r="N1074" s="5">
        <v>10.039999999999999</v>
      </c>
      <c r="Q1074" s="5">
        <f t="shared" si="55"/>
        <v>10.167999999999999</v>
      </c>
    </row>
    <row r="1075" spans="1:17" x14ac:dyDescent="0.25">
      <c r="A1075" s="11" t="s">
        <v>462</v>
      </c>
      <c r="B1075" s="5" t="s">
        <v>432</v>
      </c>
      <c r="C1075" s="5" t="s">
        <v>428</v>
      </c>
      <c r="D1075" s="5">
        <v>5.15</v>
      </c>
      <c r="F1075" s="5">
        <v>0.752</v>
      </c>
      <c r="H1075" s="12">
        <v>1</v>
      </c>
      <c r="I1075">
        <v>6.99</v>
      </c>
      <c r="J1075" s="5">
        <v>6.99</v>
      </c>
      <c r="L1075" s="5">
        <v>3.42</v>
      </c>
      <c r="M1075" s="5">
        <v>1.89</v>
      </c>
      <c r="N1075" s="32">
        <f>F1075*J1075*2</f>
        <v>10.51296</v>
      </c>
      <c r="Q1075" s="5">
        <f t="shared" si="55"/>
        <v>10.51296</v>
      </c>
    </row>
    <row r="1076" spans="1:17" x14ac:dyDescent="0.25">
      <c r="A1076" s="11" t="s">
        <v>462</v>
      </c>
      <c r="B1076" s="5" t="s">
        <v>432</v>
      </c>
      <c r="C1076" s="5" t="s">
        <v>428</v>
      </c>
      <c r="D1076" s="5">
        <v>5.2</v>
      </c>
      <c r="F1076" s="5">
        <v>0.76100000000000001</v>
      </c>
      <c r="H1076" s="12">
        <v>1</v>
      </c>
      <c r="I1076">
        <v>5.2</v>
      </c>
      <c r="J1076" s="5">
        <v>5.2</v>
      </c>
      <c r="L1076" s="5">
        <v>3.89</v>
      </c>
      <c r="N1076" s="5">
        <v>7.78</v>
      </c>
      <c r="Q1076" s="5">
        <f t="shared" si="55"/>
        <v>7.9144000000000005</v>
      </c>
    </row>
    <row r="1077" spans="1:17" x14ac:dyDescent="0.25">
      <c r="A1077" s="11" t="s">
        <v>462</v>
      </c>
      <c r="B1077" s="5" t="s">
        <v>432</v>
      </c>
      <c r="C1077" s="5" t="s">
        <v>428</v>
      </c>
      <c r="D1077" s="5">
        <v>6.35</v>
      </c>
      <c r="F1077" s="5">
        <v>0.9</v>
      </c>
      <c r="H1077" s="12">
        <v>0.25</v>
      </c>
      <c r="I1077">
        <v>25.41</v>
      </c>
      <c r="J1077" s="5">
        <v>25.41</v>
      </c>
      <c r="L1077" s="5">
        <v>5.72</v>
      </c>
      <c r="N1077" s="5">
        <f>F1077*J1077*2</f>
        <v>45.738</v>
      </c>
      <c r="Q1077" s="5">
        <f t="shared" si="55"/>
        <v>45.738</v>
      </c>
    </row>
    <row r="1078" spans="1:17" x14ac:dyDescent="0.25">
      <c r="A1078" s="11" t="s">
        <v>462</v>
      </c>
      <c r="B1078" s="5" t="s">
        <v>432</v>
      </c>
      <c r="C1078" s="5" t="s">
        <v>428</v>
      </c>
      <c r="D1078" s="5">
        <v>9.9</v>
      </c>
      <c r="F1078" s="5">
        <v>0.7</v>
      </c>
      <c r="H1078" s="12">
        <v>1</v>
      </c>
      <c r="I1078">
        <v>9.9</v>
      </c>
      <c r="J1078" s="5">
        <v>9.9</v>
      </c>
      <c r="L1078" s="5">
        <v>5.48</v>
      </c>
      <c r="N1078" s="5">
        <f>F1078*J1078*2</f>
        <v>13.86</v>
      </c>
      <c r="Q1078" s="5">
        <f t="shared" si="55"/>
        <v>13.86</v>
      </c>
    </row>
    <row r="1079" spans="1:17" x14ac:dyDescent="0.25">
      <c r="A1079" s="11" t="s">
        <v>462</v>
      </c>
      <c r="B1079" s="5" t="s">
        <v>432</v>
      </c>
      <c r="C1079" s="5" t="s">
        <v>428</v>
      </c>
      <c r="D1079" s="5">
        <v>10.130000000000001</v>
      </c>
      <c r="F1079" s="5">
        <v>0.7</v>
      </c>
      <c r="H1079" s="12">
        <v>1</v>
      </c>
      <c r="I1079">
        <v>10.130000000000001</v>
      </c>
      <c r="J1079" s="5">
        <v>10.130000000000001</v>
      </c>
      <c r="L1079" s="5">
        <v>4.05</v>
      </c>
      <c r="M1079" s="5">
        <v>1.96</v>
      </c>
      <c r="N1079" s="5">
        <f>F1079*J1079*2</f>
        <v>14.182</v>
      </c>
      <c r="Q1079" s="5">
        <f t="shared" si="55"/>
        <v>14.182</v>
      </c>
    </row>
    <row r="1080" spans="1:17" x14ac:dyDescent="0.25">
      <c r="A1080" s="11" t="s">
        <v>462</v>
      </c>
      <c r="B1080" s="5" t="s">
        <v>432</v>
      </c>
      <c r="C1080" s="5" t="s">
        <v>428</v>
      </c>
      <c r="D1080" s="5">
        <v>11.17</v>
      </c>
      <c r="F1080" s="5">
        <v>0.9</v>
      </c>
      <c r="H1080" s="12">
        <v>1</v>
      </c>
      <c r="I1080">
        <v>11.17</v>
      </c>
      <c r="J1080" s="5">
        <v>11.17</v>
      </c>
      <c r="L1080" s="5">
        <v>8.94</v>
      </c>
      <c r="N1080" s="5">
        <v>8.94</v>
      </c>
      <c r="Q1080" s="5">
        <f t="shared" si="55"/>
        <v>20.106000000000002</v>
      </c>
    </row>
    <row r="1081" spans="1:17" x14ac:dyDescent="0.25">
      <c r="A1081" s="11" t="s">
        <v>462</v>
      </c>
      <c r="B1081" s="5" t="s">
        <v>432</v>
      </c>
      <c r="C1081" s="5" t="s">
        <v>428</v>
      </c>
      <c r="D1081" s="5">
        <v>11.18</v>
      </c>
      <c r="F1081" s="5">
        <v>0.9</v>
      </c>
      <c r="H1081" s="12">
        <v>1</v>
      </c>
      <c r="I1081">
        <v>11.18</v>
      </c>
      <c r="J1081" s="5">
        <v>11.18</v>
      </c>
      <c r="L1081" s="5">
        <v>8.59</v>
      </c>
      <c r="N1081" s="5">
        <v>8.5399999999999991</v>
      </c>
      <c r="Q1081" s="5">
        <f t="shared" si="55"/>
        <v>20.123999999999999</v>
      </c>
    </row>
    <row r="1082" spans="1:17" x14ac:dyDescent="0.25">
      <c r="A1082" s="11" t="s">
        <v>462</v>
      </c>
      <c r="B1082" s="5" t="s">
        <v>432</v>
      </c>
      <c r="C1082" s="5" t="s">
        <v>428</v>
      </c>
      <c r="D1082" s="5">
        <v>13</v>
      </c>
      <c r="F1082" s="5">
        <v>1.67</v>
      </c>
      <c r="H1082" s="12">
        <v>0.25</v>
      </c>
      <c r="I1082">
        <v>52</v>
      </c>
      <c r="J1082" s="5">
        <v>52</v>
      </c>
      <c r="L1082" s="5">
        <v>20.61</v>
      </c>
      <c r="N1082" s="5">
        <f>F1082*J1082*2</f>
        <v>173.68</v>
      </c>
      <c r="Q1082" s="5">
        <f t="shared" si="55"/>
        <v>173.68</v>
      </c>
    </row>
    <row r="1083" spans="1:17" x14ac:dyDescent="0.25">
      <c r="A1083" s="11" t="s">
        <v>462</v>
      </c>
      <c r="B1083" s="5" t="s">
        <v>432</v>
      </c>
      <c r="C1083" s="5" t="s">
        <v>428</v>
      </c>
      <c r="D1083" s="5">
        <v>13.5</v>
      </c>
      <c r="F1083" s="5">
        <v>1.03</v>
      </c>
      <c r="H1083" s="12">
        <v>1</v>
      </c>
      <c r="I1083">
        <v>13.5</v>
      </c>
      <c r="J1083" s="5">
        <v>13.5</v>
      </c>
      <c r="L1083" s="5">
        <v>10.74</v>
      </c>
      <c r="N1083" s="5">
        <v>23.36</v>
      </c>
      <c r="Q1083" s="5">
        <f t="shared" si="55"/>
        <v>27.810000000000002</v>
      </c>
    </row>
    <row r="1084" spans="1:17" x14ac:dyDescent="0.25">
      <c r="A1084" s="11" t="s">
        <v>462</v>
      </c>
      <c r="B1084" s="5" t="s">
        <v>432</v>
      </c>
      <c r="C1084" s="5" t="s">
        <v>428</v>
      </c>
      <c r="D1084" s="5">
        <v>13.5</v>
      </c>
      <c r="F1084" s="5">
        <v>1.03</v>
      </c>
      <c r="H1084" s="12">
        <v>1</v>
      </c>
      <c r="I1084">
        <v>13.5</v>
      </c>
      <c r="J1084" s="5">
        <v>13.5</v>
      </c>
      <c r="L1084" s="5">
        <v>11.33</v>
      </c>
      <c r="N1084" s="5">
        <v>23.36</v>
      </c>
      <c r="Q1084" s="5">
        <f t="shared" si="55"/>
        <v>27.810000000000002</v>
      </c>
    </row>
    <row r="1085" spans="1:17" x14ac:dyDescent="0.25">
      <c r="A1085" s="11" t="s">
        <v>462</v>
      </c>
      <c r="B1085" s="5" t="s">
        <v>432</v>
      </c>
      <c r="C1085" s="5" t="s">
        <v>428</v>
      </c>
      <c r="D1085" s="5">
        <v>13.84</v>
      </c>
      <c r="F1085" s="5">
        <v>1.03</v>
      </c>
      <c r="H1085" s="12">
        <v>1</v>
      </c>
      <c r="I1085">
        <v>13.89</v>
      </c>
      <c r="J1085" s="5">
        <v>13.89</v>
      </c>
      <c r="L1085" s="5">
        <v>11.96</v>
      </c>
      <c r="N1085" s="5">
        <v>24.03</v>
      </c>
      <c r="Q1085" s="5">
        <f t="shared" si="55"/>
        <v>28.613400000000002</v>
      </c>
    </row>
    <row r="1086" spans="1:17" x14ac:dyDescent="0.25">
      <c r="A1086" s="11" t="s">
        <v>462</v>
      </c>
      <c r="B1086" s="5" t="s">
        <v>432</v>
      </c>
      <c r="C1086" s="5" t="s">
        <v>428</v>
      </c>
      <c r="D1086" s="5">
        <v>13.87</v>
      </c>
      <c r="F1086" s="5">
        <v>1.03</v>
      </c>
      <c r="H1086" s="12">
        <v>1</v>
      </c>
      <c r="I1086">
        <v>13.88</v>
      </c>
      <c r="J1086" s="5">
        <v>13.88</v>
      </c>
      <c r="L1086" s="5">
        <v>12</v>
      </c>
      <c r="N1086" s="5">
        <v>24.01</v>
      </c>
      <c r="Q1086" s="5">
        <f t="shared" si="55"/>
        <v>28.592800000000004</v>
      </c>
    </row>
    <row r="1087" spans="1:17" x14ac:dyDescent="0.25">
      <c r="A1087" s="11" t="s">
        <v>462</v>
      </c>
      <c r="B1087" s="5" t="s">
        <v>432</v>
      </c>
      <c r="C1087" s="5" t="s">
        <v>428</v>
      </c>
      <c r="D1087" s="5">
        <v>14</v>
      </c>
      <c r="F1087" s="5">
        <v>1.03</v>
      </c>
      <c r="H1087" s="12">
        <v>1</v>
      </c>
      <c r="I1087">
        <v>14</v>
      </c>
      <c r="J1087" s="5">
        <v>14</v>
      </c>
      <c r="L1087" s="5">
        <v>12.11</v>
      </c>
      <c r="N1087" s="5">
        <v>24.22</v>
      </c>
      <c r="Q1087" s="5">
        <f t="shared" si="55"/>
        <v>28.84</v>
      </c>
    </row>
    <row r="1088" spans="1:17" x14ac:dyDescent="0.25">
      <c r="A1088" s="11" t="s">
        <v>462</v>
      </c>
      <c r="B1088" s="5" t="s">
        <v>432</v>
      </c>
      <c r="C1088" s="5" t="s">
        <v>428</v>
      </c>
      <c r="D1088" s="5">
        <v>14.25</v>
      </c>
      <c r="F1088" s="5">
        <v>1.03</v>
      </c>
      <c r="H1088" s="12">
        <v>1</v>
      </c>
      <c r="I1088">
        <v>14.25</v>
      </c>
      <c r="J1088" s="5">
        <v>14.25</v>
      </c>
      <c r="L1088" s="5">
        <v>12.15</v>
      </c>
      <c r="N1088" s="5">
        <v>24.65</v>
      </c>
      <c r="Q1088" s="5">
        <f t="shared" si="55"/>
        <v>29.355</v>
      </c>
    </row>
    <row r="1089" spans="1:17" x14ac:dyDescent="0.25">
      <c r="A1089" s="11" t="s">
        <v>462</v>
      </c>
      <c r="B1089" s="5" t="s">
        <v>432</v>
      </c>
      <c r="C1089" s="5" t="s">
        <v>428</v>
      </c>
      <c r="D1089" s="5">
        <v>14.25</v>
      </c>
      <c r="F1089" s="5">
        <v>1.03</v>
      </c>
      <c r="H1089" s="12">
        <v>1</v>
      </c>
      <c r="I1089">
        <v>14.25</v>
      </c>
      <c r="J1089" s="5">
        <v>14.25</v>
      </c>
      <c r="L1089" s="5">
        <v>12.31</v>
      </c>
      <c r="N1089" s="5">
        <v>24.65</v>
      </c>
      <c r="Q1089" s="5">
        <f t="shared" si="55"/>
        <v>29.355</v>
      </c>
    </row>
    <row r="1090" spans="1:17" x14ac:dyDescent="0.25">
      <c r="A1090" s="11" t="s">
        <v>462</v>
      </c>
      <c r="B1090" s="5" t="s">
        <v>432</v>
      </c>
      <c r="C1090" s="5" t="s">
        <v>428</v>
      </c>
      <c r="D1090" s="5">
        <v>14.25</v>
      </c>
      <c r="F1090" s="5">
        <v>1.03</v>
      </c>
      <c r="H1090" s="12">
        <v>1</v>
      </c>
      <c r="I1090">
        <v>14.25</v>
      </c>
      <c r="J1090" s="5">
        <v>14.25</v>
      </c>
      <c r="L1090" s="5">
        <v>12.33</v>
      </c>
      <c r="N1090" s="5">
        <v>24.65</v>
      </c>
      <c r="Q1090" s="5">
        <f t="shared" si="55"/>
        <v>29.355</v>
      </c>
    </row>
    <row r="1091" spans="1:17" x14ac:dyDescent="0.25">
      <c r="A1091" s="11" t="s">
        <v>462</v>
      </c>
      <c r="B1091" s="5" t="s">
        <v>432</v>
      </c>
      <c r="C1091" s="5" t="s">
        <v>428</v>
      </c>
      <c r="D1091" s="5">
        <v>14.25</v>
      </c>
      <c r="F1091" s="5">
        <v>1.03</v>
      </c>
      <c r="H1091" s="12">
        <v>1</v>
      </c>
      <c r="I1091">
        <v>14.25</v>
      </c>
      <c r="J1091" s="5">
        <v>14.25</v>
      </c>
      <c r="L1091" s="5">
        <v>12.33</v>
      </c>
      <c r="N1091" s="5">
        <v>24.65</v>
      </c>
      <c r="Q1091" s="5">
        <f t="shared" si="55"/>
        <v>29.355</v>
      </c>
    </row>
    <row r="1092" spans="1:17" x14ac:dyDescent="0.25">
      <c r="A1092" s="11" t="s">
        <v>462</v>
      </c>
      <c r="B1092" s="5" t="s">
        <v>432</v>
      </c>
      <c r="C1092" s="5" t="s">
        <v>428</v>
      </c>
      <c r="D1092" s="5">
        <v>14.25</v>
      </c>
      <c r="F1092" s="5">
        <v>1.03</v>
      </c>
      <c r="H1092" s="12">
        <v>1</v>
      </c>
      <c r="I1092">
        <v>14.25</v>
      </c>
      <c r="J1092" s="5">
        <v>14.25</v>
      </c>
      <c r="L1092" s="5">
        <v>12.33</v>
      </c>
      <c r="N1092" s="5">
        <v>24.65</v>
      </c>
      <c r="Q1092" s="5">
        <f t="shared" si="55"/>
        <v>29.355</v>
      </c>
    </row>
    <row r="1093" spans="1:17" x14ac:dyDescent="0.25">
      <c r="A1093" s="11" t="s">
        <v>462</v>
      </c>
      <c r="B1093" s="5" t="s">
        <v>432</v>
      </c>
      <c r="C1093" s="5" t="s">
        <v>428</v>
      </c>
      <c r="D1093" s="5">
        <v>14.25</v>
      </c>
      <c r="F1093" s="5">
        <v>1.03</v>
      </c>
      <c r="H1093" s="12">
        <v>1</v>
      </c>
      <c r="I1093">
        <v>14.25</v>
      </c>
      <c r="J1093" s="5">
        <v>14.25</v>
      </c>
      <c r="L1093" s="5">
        <v>12.33</v>
      </c>
      <c r="N1093" s="5">
        <v>24.65</v>
      </c>
      <c r="Q1093" s="5">
        <f t="shared" si="55"/>
        <v>29.355</v>
      </c>
    </row>
    <row r="1094" spans="1:17" x14ac:dyDescent="0.25">
      <c r="A1094" s="11" t="s">
        <v>462</v>
      </c>
      <c r="B1094" s="5" t="s">
        <v>432</v>
      </c>
      <c r="C1094" s="5" t="s">
        <v>428</v>
      </c>
      <c r="D1094" s="5">
        <v>14.25</v>
      </c>
      <c r="F1094" s="5">
        <v>1.03</v>
      </c>
      <c r="H1094" s="12">
        <v>1</v>
      </c>
      <c r="I1094">
        <v>14.25</v>
      </c>
      <c r="J1094" s="5">
        <v>14.25</v>
      </c>
      <c r="L1094" s="5">
        <v>12.33</v>
      </c>
      <c r="N1094" s="5">
        <v>24.65</v>
      </c>
      <c r="Q1094" s="5">
        <f t="shared" si="55"/>
        <v>29.355</v>
      </c>
    </row>
    <row r="1095" spans="1:17" x14ac:dyDescent="0.25">
      <c r="A1095" s="11" t="s">
        <v>462</v>
      </c>
      <c r="B1095" s="5" t="s">
        <v>432</v>
      </c>
      <c r="C1095" s="5" t="s">
        <v>428</v>
      </c>
      <c r="D1095" s="5">
        <v>14.25</v>
      </c>
      <c r="F1095" s="5">
        <v>1.03</v>
      </c>
      <c r="H1095" s="12">
        <v>1</v>
      </c>
      <c r="I1095">
        <v>14.25</v>
      </c>
      <c r="J1095" s="5">
        <v>14.25</v>
      </c>
      <c r="L1095" s="5">
        <v>12.33</v>
      </c>
      <c r="N1095" s="5">
        <v>24.65</v>
      </c>
      <c r="Q1095" s="5">
        <f t="shared" si="55"/>
        <v>29.355</v>
      </c>
    </row>
    <row r="1096" spans="1:17" x14ac:dyDescent="0.25">
      <c r="A1096" s="11" t="s">
        <v>462</v>
      </c>
      <c r="B1096" s="5" t="s">
        <v>432</v>
      </c>
      <c r="C1096" s="5" t="s">
        <v>428</v>
      </c>
      <c r="D1096" s="5">
        <v>16.3</v>
      </c>
      <c r="F1096" s="5">
        <v>1.1000000000000001</v>
      </c>
      <c r="H1096" s="12">
        <v>1</v>
      </c>
      <c r="I1096">
        <v>16.3</v>
      </c>
      <c r="J1096" s="5">
        <v>16.3</v>
      </c>
      <c r="L1096" s="5">
        <v>14.58</v>
      </c>
      <c r="N1096" s="5">
        <v>29.34</v>
      </c>
      <c r="Q1096" s="5">
        <f t="shared" si="55"/>
        <v>35.860000000000007</v>
      </c>
    </row>
    <row r="1097" spans="1:17" x14ac:dyDescent="0.25">
      <c r="A1097" s="11" t="s">
        <v>462</v>
      </c>
      <c r="B1097" s="5" t="s">
        <v>432</v>
      </c>
      <c r="C1097" s="5" t="s">
        <v>428</v>
      </c>
      <c r="D1097" s="5">
        <v>16.3</v>
      </c>
      <c r="F1097" s="5">
        <v>1.1000000000000001</v>
      </c>
      <c r="H1097" s="12">
        <v>1</v>
      </c>
      <c r="I1097">
        <v>16.3</v>
      </c>
      <c r="J1097" s="5">
        <v>16.3</v>
      </c>
      <c r="L1097" s="5">
        <v>14.58</v>
      </c>
      <c r="N1097" s="5">
        <v>29.34</v>
      </c>
      <c r="Q1097" s="5">
        <f t="shared" si="55"/>
        <v>35.860000000000007</v>
      </c>
    </row>
    <row r="1098" spans="1:17" x14ac:dyDescent="0.25">
      <c r="A1098" s="11" t="s">
        <v>462</v>
      </c>
      <c r="B1098" s="5" t="s">
        <v>432</v>
      </c>
      <c r="C1098" s="5" t="s">
        <v>428</v>
      </c>
      <c r="D1098" s="5">
        <v>16.3</v>
      </c>
      <c r="F1098" s="5">
        <v>1.1000000000000001</v>
      </c>
      <c r="H1098" s="12">
        <v>1</v>
      </c>
      <c r="I1098">
        <v>16.3</v>
      </c>
      <c r="J1098" s="5">
        <v>16.3</v>
      </c>
      <c r="L1098" s="5">
        <v>14.58</v>
      </c>
      <c r="N1098" s="5">
        <v>29.34</v>
      </c>
      <c r="Q1098" s="5">
        <f t="shared" si="55"/>
        <v>35.860000000000007</v>
      </c>
    </row>
    <row r="1099" spans="1:17" x14ac:dyDescent="0.25">
      <c r="A1099" s="11" t="s">
        <v>462</v>
      </c>
      <c r="B1099" s="5" t="s">
        <v>432</v>
      </c>
      <c r="C1099" s="5" t="s">
        <v>428</v>
      </c>
      <c r="D1099" s="5">
        <v>16.3</v>
      </c>
      <c r="F1099" s="5">
        <v>1.1000000000000001</v>
      </c>
      <c r="H1099" s="12">
        <v>1</v>
      </c>
      <c r="I1099">
        <v>16.3</v>
      </c>
      <c r="J1099" s="5">
        <v>16.3</v>
      </c>
      <c r="L1099" s="5">
        <v>14.6</v>
      </c>
      <c r="N1099" s="5">
        <v>29.34</v>
      </c>
      <c r="Q1099" s="5">
        <f t="shared" si="55"/>
        <v>35.860000000000007</v>
      </c>
    </row>
    <row r="1100" spans="1:17" x14ac:dyDescent="0.25">
      <c r="A1100" s="11" t="s">
        <v>462</v>
      </c>
      <c r="B1100" s="5" t="s">
        <v>432</v>
      </c>
      <c r="C1100" s="5" t="s">
        <v>428</v>
      </c>
      <c r="D1100" s="5">
        <v>16.3</v>
      </c>
      <c r="F1100" s="5">
        <v>1.1000000000000001</v>
      </c>
      <c r="H1100" s="12">
        <v>1</v>
      </c>
      <c r="I1100">
        <v>16.3</v>
      </c>
      <c r="J1100" s="5">
        <v>16.3</v>
      </c>
      <c r="L1100" s="5">
        <v>14.6</v>
      </c>
      <c r="N1100" s="5">
        <v>29.34</v>
      </c>
      <c r="Q1100" s="5">
        <f t="shared" si="55"/>
        <v>35.860000000000007</v>
      </c>
    </row>
    <row r="1101" spans="1:17" x14ac:dyDescent="0.25">
      <c r="A1101" s="11" t="s">
        <v>462</v>
      </c>
      <c r="B1101" s="5" t="s">
        <v>432</v>
      </c>
      <c r="C1101" s="5" t="s">
        <v>428</v>
      </c>
      <c r="D1101" s="5">
        <v>16.3</v>
      </c>
      <c r="F1101" s="5">
        <v>1.1000000000000001</v>
      </c>
      <c r="H1101" s="12">
        <v>1</v>
      </c>
      <c r="I1101">
        <v>16.3</v>
      </c>
      <c r="J1101" s="5">
        <v>16.3</v>
      </c>
      <c r="L1101" s="5">
        <v>14.6</v>
      </c>
      <c r="N1101" s="5">
        <v>29.34</v>
      </c>
      <c r="Q1101" s="5">
        <f t="shared" si="55"/>
        <v>35.860000000000007</v>
      </c>
    </row>
    <row r="1102" spans="1:17" x14ac:dyDescent="0.25">
      <c r="A1102" s="11" t="s">
        <v>462</v>
      </c>
      <c r="B1102" s="5" t="s">
        <v>432</v>
      </c>
      <c r="C1102" s="5" t="s">
        <v>428</v>
      </c>
      <c r="D1102" s="5">
        <v>16.3</v>
      </c>
      <c r="F1102" s="5">
        <v>1.1000000000000001</v>
      </c>
      <c r="H1102" s="12">
        <v>1</v>
      </c>
      <c r="I1102">
        <v>16.3</v>
      </c>
      <c r="J1102" s="5">
        <v>16.3</v>
      </c>
      <c r="L1102" s="5">
        <v>14.6</v>
      </c>
      <c r="N1102" s="5">
        <v>29.34</v>
      </c>
      <c r="Q1102" s="5">
        <f t="shared" si="55"/>
        <v>35.860000000000007</v>
      </c>
    </row>
    <row r="1103" spans="1:17" x14ac:dyDescent="0.25">
      <c r="A1103" s="11" t="s">
        <v>462</v>
      </c>
      <c r="B1103" s="5" t="s">
        <v>432</v>
      </c>
      <c r="C1103" s="5" t="s">
        <v>428</v>
      </c>
      <c r="D1103" s="5">
        <v>16.3</v>
      </c>
      <c r="F1103" s="5">
        <v>1.1000000000000001</v>
      </c>
      <c r="H1103" s="12">
        <v>1</v>
      </c>
      <c r="I1103">
        <v>16.3</v>
      </c>
      <c r="J1103" s="5">
        <v>16.3</v>
      </c>
      <c r="L1103" s="5">
        <v>14.6</v>
      </c>
      <c r="N1103" s="5">
        <v>29.34</v>
      </c>
      <c r="Q1103" s="5">
        <f t="shared" si="55"/>
        <v>35.860000000000007</v>
      </c>
    </row>
    <row r="1104" spans="1:17" x14ac:dyDescent="0.25">
      <c r="A1104" s="11" t="s">
        <v>462</v>
      </c>
      <c r="B1104" s="5" t="s">
        <v>432</v>
      </c>
      <c r="C1104" s="5" t="s">
        <v>428</v>
      </c>
      <c r="D1104" s="5">
        <v>16.3</v>
      </c>
      <c r="F1104" s="5">
        <v>1.1000000000000001</v>
      </c>
      <c r="H1104" s="12">
        <v>1</v>
      </c>
      <c r="I1104">
        <v>16.3</v>
      </c>
      <c r="J1104" s="5">
        <v>16.3</v>
      </c>
      <c r="L1104" s="5">
        <v>14.6</v>
      </c>
      <c r="N1104" s="5">
        <v>29.34</v>
      </c>
      <c r="Q1104" s="5">
        <f t="shared" si="55"/>
        <v>35.860000000000007</v>
      </c>
    </row>
    <row r="1105" spans="1:17" x14ac:dyDescent="0.25">
      <c r="A1105" s="11" t="s">
        <v>462</v>
      </c>
      <c r="B1105" s="5" t="s">
        <v>432</v>
      </c>
      <c r="C1105" s="5" t="s">
        <v>428</v>
      </c>
      <c r="D1105" s="5">
        <v>16.3</v>
      </c>
      <c r="F1105" s="5">
        <v>1.1000000000000001</v>
      </c>
      <c r="H1105" s="12">
        <v>1</v>
      </c>
      <c r="I1105">
        <v>16.3</v>
      </c>
      <c r="J1105" s="5">
        <v>16.3</v>
      </c>
      <c r="L1105" s="5">
        <v>14.6</v>
      </c>
      <c r="N1105" s="5">
        <v>29.34</v>
      </c>
      <c r="Q1105" s="5">
        <f t="shared" si="55"/>
        <v>35.860000000000007</v>
      </c>
    </row>
    <row r="1106" spans="1:17" x14ac:dyDescent="0.25">
      <c r="A1106" s="11" t="s">
        <v>462</v>
      </c>
      <c r="B1106" s="5" t="s">
        <v>432</v>
      </c>
      <c r="C1106" s="5" t="s">
        <v>428</v>
      </c>
      <c r="D1106" s="5">
        <v>16.3</v>
      </c>
      <c r="F1106" s="5">
        <v>1.1000000000000001</v>
      </c>
      <c r="H1106" s="12">
        <v>1</v>
      </c>
      <c r="I1106">
        <v>16.3</v>
      </c>
      <c r="J1106" s="5">
        <v>16.3</v>
      </c>
      <c r="L1106" s="5">
        <v>14.6</v>
      </c>
      <c r="N1106" s="5">
        <v>29.34</v>
      </c>
      <c r="Q1106" s="5">
        <f t="shared" si="55"/>
        <v>35.860000000000007</v>
      </c>
    </row>
    <row r="1107" spans="1:17" x14ac:dyDescent="0.25">
      <c r="D1107" s="6">
        <f>SUM(D1045:D1106)</f>
        <v>500.07000000000011</v>
      </c>
      <c r="N1107" s="6">
        <f>SUM(N1083:N1106,L1082,N1045:N1081)</f>
        <v>872.94495999999947</v>
      </c>
      <c r="Q1107" s="6">
        <f>SUM(Q1045:Q1106)</f>
        <v>1193.1492799999999</v>
      </c>
    </row>
    <row r="1108" spans="1:17" x14ac:dyDescent="0.25">
      <c r="A1108" s="11" t="s">
        <v>463</v>
      </c>
      <c r="B1108" s="5" t="s">
        <v>433</v>
      </c>
      <c r="C1108" s="5" t="s">
        <v>430</v>
      </c>
      <c r="D1108" s="5">
        <v>1.1599999999999999</v>
      </c>
      <c r="F1108" s="5">
        <v>0.96</v>
      </c>
      <c r="H1108" s="12">
        <v>0.25</v>
      </c>
      <c r="I1108">
        <v>5.35</v>
      </c>
      <c r="J1108" s="5">
        <v>5.35</v>
      </c>
      <c r="L1108" s="5">
        <v>1.1200000000000001</v>
      </c>
      <c r="M1108" s="5">
        <v>0.56000000000000005</v>
      </c>
      <c r="N1108" s="5">
        <v>1.1200000000000001</v>
      </c>
      <c r="Q1108" s="5">
        <f t="shared" si="55"/>
        <v>10.271999999999998</v>
      </c>
    </row>
    <row r="1109" spans="1:17" x14ac:dyDescent="0.25">
      <c r="A1109" s="11" t="s">
        <v>463</v>
      </c>
      <c r="B1109" s="5" t="s">
        <v>433</v>
      </c>
      <c r="C1109" s="5" t="s">
        <v>430</v>
      </c>
      <c r="D1109" s="5">
        <v>1.22</v>
      </c>
      <c r="F1109" s="5">
        <v>0.96</v>
      </c>
      <c r="H1109" s="12">
        <v>0.25</v>
      </c>
      <c r="I1109">
        <v>5.23</v>
      </c>
      <c r="J1109" s="5">
        <v>5.23</v>
      </c>
      <c r="L1109" s="5">
        <v>1.17</v>
      </c>
      <c r="M1109" s="5">
        <v>0.56000000000000005</v>
      </c>
      <c r="N1109" s="5">
        <v>1.17</v>
      </c>
      <c r="Q1109" s="5">
        <f t="shared" ref="Q1109:Q1110" si="56">(H1109+J1109)*F1109*2</f>
        <v>10.521600000000001</v>
      </c>
    </row>
    <row r="1110" spans="1:17" x14ac:dyDescent="0.25">
      <c r="A1110" s="11" t="s">
        <v>463</v>
      </c>
      <c r="B1110" s="5" t="s">
        <v>433</v>
      </c>
      <c r="C1110" s="5" t="s">
        <v>430</v>
      </c>
      <c r="D1110" s="5">
        <v>1.49</v>
      </c>
      <c r="F1110" s="5">
        <v>0.96</v>
      </c>
      <c r="H1110" s="12">
        <v>0.25</v>
      </c>
      <c r="I1110">
        <v>6.64</v>
      </c>
      <c r="J1110" s="5">
        <v>6.64</v>
      </c>
      <c r="L1110" s="5">
        <v>1.42</v>
      </c>
      <c r="M1110" s="5">
        <v>0.56000000000000005</v>
      </c>
      <c r="N1110" s="5">
        <v>1.42</v>
      </c>
      <c r="Q1110" s="5">
        <f t="shared" si="56"/>
        <v>13.2288</v>
      </c>
    </row>
    <row r="1111" spans="1:17" x14ac:dyDescent="0.25">
      <c r="A1111" s="11" t="s">
        <v>463</v>
      </c>
      <c r="B1111" s="5" t="s">
        <v>433</v>
      </c>
      <c r="C1111" s="5" t="s">
        <v>430</v>
      </c>
      <c r="D1111" s="5">
        <v>1.57</v>
      </c>
      <c r="F1111" s="5">
        <v>0.96</v>
      </c>
      <c r="H1111" s="12">
        <v>0.25</v>
      </c>
      <c r="I1111">
        <v>6.63</v>
      </c>
      <c r="J1111" s="5">
        <v>6.63</v>
      </c>
      <c r="L1111" s="5">
        <v>1.51</v>
      </c>
      <c r="M1111" s="5">
        <v>0.62</v>
      </c>
      <c r="N1111" s="5">
        <v>1.51</v>
      </c>
      <c r="Q1111" s="5">
        <f t="shared" ref="Q1111:Q1135" si="57">(H1111+J1111)*F1111*2</f>
        <v>13.2096</v>
      </c>
    </row>
    <row r="1112" spans="1:17" x14ac:dyDescent="0.25">
      <c r="A1112" s="11" t="s">
        <v>463</v>
      </c>
      <c r="B1112" s="5" t="s">
        <v>433</v>
      </c>
      <c r="C1112" s="5" t="s">
        <v>430</v>
      </c>
      <c r="D1112" s="5">
        <v>1.76</v>
      </c>
      <c r="F1112" s="5">
        <v>0.96</v>
      </c>
      <c r="H1112" s="12">
        <v>0.25</v>
      </c>
      <c r="I1112">
        <v>7.75</v>
      </c>
      <c r="J1112" s="5">
        <v>7.75</v>
      </c>
      <c r="L1112" s="5">
        <v>1.69</v>
      </c>
      <c r="M1112" s="5">
        <v>0.56000000000000005</v>
      </c>
      <c r="N1112" s="5">
        <v>1.69</v>
      </c>
      <c r="Q1112" s="5">
        <f t="shared" si="57"/>
        <v>15.36</v>
      </c>
    </row>
    <row r="1113" spans="1:17" x14ac:dyDescent="0.25">
      <c r="A1113" s="11" t="s">
        <v>463</v>
      </c>
      <c r="B1113" s="5" t="s">
        <v>433</v>
      </c>
      <c r="C1113" s="5" t="s">
        <v>430</v>
      </c>
      <c r="D1113" s="5">
        <v>1.82</v>
      </c>
      <c r="F1113" s="5">
        <v>0.96</v>
      </c>
      <c r="H1113" s="12">
        <v>0.25</v>
      </c>
      <c r="I1113">
        <v>7.61</v>
      </c>
      <c r="J1113" s="5">
        <v>7.61</v>
      </c>
      <c r="L1113" s="5">
        <v>1.74</v>
      </c>
      <c r="M1113" s="5">
        <v>0.49</v>
      </c>
      <c r="N1113" s="5">
        <v>1.74</v>
      </c>
      <c r="Q1113" s="5">
        <f t="shared" si="57"/>
        <v>15.091200000000001</v>
      </c>
    </row>
    <row r="1114" spans="1:17" x14ac:dyDescent="0.25">
      <c r="A1114" s="11" t="s">
        <v>463</v>
      </c>
      <c r="B1114" s="5" t="s">
        <v>433</v>
      </c>
      <c r="C1114" s="5" t="s">
        <v>430</v>
      </c>
      <c r="D1114" s="5">
        <v>3.21</v>
      </c>
      <c r="F1114" s="5">
        <v>0.28000000000000003</v>
      </c>
      <c r="H1114" s="12">
        <v>0.25</v>
      </c>
      <c r="I1114">
        <v>13.53</v>
      </c>
      <c r="J1114" s="5">
        <v>13.53</v>
      </c>
      <c r="L1114" s="5">
        <v>0.9</v>
      </c>
      <c r="M1114" s="5">
        <v>0.36</v>
      </c>
      <c r="N1114" s="5">
        <v>0.9</v>
      </c>
      <c r="Q1114" s="5">
        <f t="shared" si="57"/>
        <v>7.7168000000000001</v>
      </c>
    </row>
    <row r="1115" spans="1:17" x14ac:dyDescent="0.25">
      <c r="A1115" s="11" t="s">
        <v>463</v>
      </c>
      <c r="B1115" s="5" t="s">
        <v>433</v>
      </c>
      <c r="C1115" s="5" t="s">
        <v>430</v>
      </c>
      <c r="D1115" s="5">
        <v>3.29</v>
      </c>
      <c r="F1115" s="5">
        <v>1.04</v>
      </c>
      <c r="H1115" s="12">
        <v>0.25</v>
      </c>
      <c r="I1115">
        <v>14.79</v>
      </c>
      <c r="J1115" s="5">
        <v>14.79</v>
      </c>
      <c r="L1115" s="5">
        <v>3.21</v>
      </c>
      <c r="M1115" s="5">
        <v>0.27</v>
      </c>
      <c r="N1115" s="5">
        <v>3.21</v>
      </c>
      <c r="Q1115" s="5">
        <f t="shared" si="57"/>
        <v>31.283200000000001</v>
      </c>
    </row>
    <row r="1116" spans="1:17" x14ac:dyDescent="0.25">
      <c r="A1116" s="11" t="s">
        <v>463</v>
      </c>
      <c r="B1116" s="5" t="s">
        <v>433</v>
      </c>
      <c r="C1116" s="5" t="s">
        <v>430</v>
      </c>
      <c r="D1116" s="5">
        <v>3.86</v>
      </c>
      <c r="F1116" s="5">
        <v>0.96</v>
      </c>
      <c r="H1116" s="12">
        <v>0.25</v>
      </c>
      <c r="I1116">
        <v>16.27</v>
      </c>
      <c r="J1116" s="5">
        <v>16.27</v>
      </c>
      <c r="L1116" s="5">
        <v>3.7</v>
      </c>
      <c r="M1116" s="5">
        <v>1.21</v>
      </c>
      <c r="N1116" s="5">
        <v>3.7</v>
      </c>
      <c r="Q1116" s="5">
        <f t="shared" si="57"/>
        <v>31.718399999999999</v>
      </c>
    </row>
    <row r="1117" spans="1:17" x14ac:dyDescent="0.25">
      <c r="A1117" s="11" t="s">
        <v>463</v>
      </c>
      <c r="B1117" s="5" t="s">
        <v>433</v>
      </c>
      <c r="C1117" s="5" t="s">
        <v>430</v>
      </c>
      <c r="D1117" s="5">
        <v>5.34</v>
      </c>
      <c r="F1117" s="5">
        <v>0.96</v>
      </c>
      <c r="H1117" s="12">
        <v>0.25</v>
      </c>
      <c r="I1117">
        <v>24.13</v>
      </c>
      <c r="J1117" s="5">
        <v>24.13</v>
      </c>
      <c r="L1117" s="5">
        <v>5.12</v>
      </c>
      <c r="M1117" s="5">
        <v>0.56000000000000005</v>
      </c>
      <c r="N1117" s="5">
        <v>5.12</v>
      </c>
      <c r="Q1117" s="5">
        <f t="shared" si="57"/>
        <v>46.809599999999996</v>
      </c>
    </row>
    <row r="1118" spans="1:17" x14ac:dyDescent="0.25">
      <c r="A1118" s="11" t="s">
        <v>463</v>
      </c>
      <c r="B1118" s="5" t="s">
        <v>433</v>
      </c>
      <c r="C1118" s="5" t="s">
        <v>430</v>
      </c>
      <c r="D1118" s="5">
        <v>7.84</v>
      </c>
      <c r="F1118" s="5">
        <v>1.04</v>
      </c>
      <c r="H1118" s="12">
        <v>0.25</v>
      </c>
      <c r="I1118">
        <v>33.58</v>
      </c>
      <c r="J1118" s="5">
        <v>33.58</v>
      </c>
      <c r="L1118" s="5">
        <v>7.65</v>
      </c>
      <c r="M1118" s="5">
        <v>1.21</v>
      </c>
      <c r="N1118" s="5">
        <v>7.65</v>
      </c>
      <c r="Q1118" s="5">
        <f t="shared" si="57"/>
        <v>70.366399999999999</v>
      </c>
    </row>
    <row r="1119" spans="1:17" x14ac:dyDescent="0.25">
      <c r="A1119" s="11" t="s">
        <v>463</v>
      </c>
      <c r="B1119" s="5" t="s">
        <v>433</v>
      </c>
      <c r="C1119" s="5" t="s">
        <v>430</v>
      </c>
      <c r="D1119" s="5">
        <v>8.06</v>
      </c>
      <c r="F1119" s="5">
        <v>0.96</v>
      </c>
      <c r="H1119" s="12">
        <v>0.25</v>
      </c>
      <c r="I1119">
        <v>32.229999999999997</v>
      </c>
      <c r="J1119" s="5">
        <v>32.229999999999997</v>
      </c>
      <c r="L1119" s="5">
        <v>6.81</v>
      </c>
      <c r="M1119" s="5">
        <v>0.56000000000000005</v>
      </c>
      <c r="N1119" s="5">
        <v>6.81</v>
      </c>
      <c r="Q1119" s="5">
        <f t="shared" si="57"/>
        <v>62.361599999999989</v>
      </c>
    </row>
    <row r="1120" spans="1:17" x14ac:dyDescent="0.25">
      <c r="A1120" s="11" t="s">
        <v>463</v>
      </c>
      <c r="B1120" s="5" t="s">
        <v>433</v>
      </c>
      <c r="C1120" s="5" t="s">
        <v>430</v>
      </c>
      <c r="D1120" s="5">
        <v>8.9700000000000006</v>
      </c>
      <c r="F1120" s="5">
        <v>0.96</v>
      </c>
      <c r="H1120" s="12">
        <v>0.25</v>
      </c>
      <c r="I1120">
        <v>38.29</v>
      </c>
      <c r="J1120" s="5">
        <v>38.29</v>
      </c>
      <c r="L1120" s="5">
        <v>8.6</v>
      </c>
      <c r="M1120" s="5">
        <v>1.21</v>
      </c>
      <c r="N1120" s="5">
        <v>8.6</v>
      </c>
      <c r="Q1120" s="5">
        <f t="shared" si="57"/>
        <v>73.996799999999993</v>
      </c>
    </row>
    <row r="1121" spans="1:17" x14ac:dyDescent="0.25">
      <c r="A1121" s="11" t="s">
        <v>463</v>
      </c>
      <c r="B1121" s="5" t="s">
        <v>433</v>
      </c>
      <c r="C1121" s="5" t="s">
        <v>430</v>
      </c>
      <c r="D1121" s="5">
        <v>11.54</v>
      </c>
      <c r="F1121" s="5">
        <v>0.96</v>
      </c>
      <c r="H1121" s="12">
        <v>0.25</v>
      </c>
      <c r="I1121">
        <v>46.15</v>
      </c>
      <c r="J1121" s="5">
        <v>46.15</v>
      </c>
      <c r="L1121" s="5">
        <v>10.15</v>
      </c>
      <c r="M1121" s="5">
        <v>0.89</v>
      </c>
      <c r="N1121" s="5">
        <v>10.15</v>
      </c>
      <c r="Q1121" s="5">
        <f t="shared" si="57"/>
        <v>89.087999999999994</v>
      </c>
    </row>
    <row r="1122" spans="1:17" x14ac:dyDescent="0.25">
      <c r="A1122" s="11" t="s">
        <v>463</v>
      </c>
      <c r="B1122" s="5" t="s">
        <v>433</v>
      </c>
      <c r="C1122" s="5" t="s">
        <v>430</v>
      </c>
      <c r="D1122" s="5">
        <v>11.54</v>
      </c>
      <c r="F1122" s="5">
        <v>1.04</v>
      </c>
      <c r="H1122" s="12">
        <v>0.25</v>
      </c>
      <c r="I1122">
        <v>46.15</v>
      </c>
      <c r="J1122" s="5">
        <v>46.15</v>
      </c>
      <c r="L1122" s="5">
        <v>10.43</v>
      </c>
      <c r="M1122" s="5">
        <v>0.89</v>
      </c>
      <c r="N1122" s="5">
        <v>10.43</v>
      </c>
      <c r="Q1122" s="5">
        <f t="shared" si="57"/>
        <v>96.512</v>
      </c>
    </row>
    <row r="1123" spans="1:17" x14ac:dyDescent="0.25">
      <c r="A1123" s="11" t="s">
        <v>463</v>
      </c>
      <c r="B1123" s="5" t="s">
        <v>433</v>
      </c>
      <c r="C1123" s="5" t="s">
        <v>430</v>
      </c>
      <c r="D1123" s="5">
        <v>11.6</v>
      </c>
      <c r="F1123" s="5">
        <v>0.96</v>
      </c>
      <c r="H1123" s="12">
        <v>0.25</v>
      </c>
      <c r="I1123">
        <v>46.4</v>
      </c>
      <c r="J1123" s="5">
        <v>46.4</v>
      </c>
      <c r="L1123" s="5">
        <v>10.210000000000001</v>
      </c>
      <c r="M1123" s="5">
        <v>0.89</v>
      </c>
      <c r="N1123" s="5">
        <v>10.210000000000001</v>
      </c>
      <c r="Q1123" s="5">
        <f t="shared" si="57"/>
        <v>89.567999999999998</v>
      </c>
    </row>
    <row r="1124" spans="1:17" x14ac:dyDescent="0.25">
      <c r="A1124" s="11" t="s">
        <v>463</v>
      </c>
      <c r="B1124" s="5" t="s">
        <v>433</v>
      </c>
      <c r="C1124" s="5" t="s">
        <v>430</v>
      </c>
      <c r="D1124" s="5">
        <v>11.6</v>
      </c>
      <c r="F1124" s="5">
        <v>1.04</v>
      </c>
      <c r="H1124" s="12">
        <v>0.25</v>
      </c>
      <c r="I1124">
        <v>46.4</v>
      </c>
      <c r="J1124" s="5">
        <v>46.4</v>
      </c>
      <c r="L1124" s="5">
        <v>10.01</v>
      </c>
      <c r="M1124" s="5">
        <v>0.56000000000000005</v>
      </c>
      <c r="N1124" s="5">
        <v>10.01</v>
      </c>
      <c r="Q1124" s="5">
        <f t="shared" si="57"/>
        <v>97.031999999999996</v>
      </c>
    </row>
    <row r="1125" spans="1:17" x14ac:dyDescent="0.25">
      <c r="A1125" s="11" t="s">
        <v>463</v>
      </c>
      <c r="B1125" s="5" t="s">
        <v>433</v>
      </c>
      <c r="C1125" s="5" t="s">
        <v>430</v>
      </c>
      <c r="D1125" s="5">
        <v>11.6</v>
      </c>
      <c r="F1125" s="5">
        <v>1.04</v>
      </c>
      <c r="H1125" s="12">
        <v>0.25</v>
      </c>
      <c r="I1125">
        <v>46.4</v>
      </c>
      <c r="J1125" s="5">
        <v>46.4</v>
      </c>
      <c r="L1125" s="5">
        <v>10.15</v>
      </c>
      <c r="M1125" s="5">
        <v>0.67</v>
      </c>
      <c r="N1125" s="5">
        <v>10.15</v>
      </c>
      <c r="Q1125" s="5">
        <f t="shared" si="57"/>
        <v>97.031999999999996</v>
      </c>
    </row>
    <row r="1126" spans="1:17" x14ac:dyDescent="0.25">
      <c r="A1126" s="11" t="s">
        <v>463</v>
      </c>
      <c r="B1126" s="5" t="s">
        <v>433</v>
      </c>
      <c r="C1126" s="5" t="s">
        <v>430</v>
      </c>
      <c r="D1126" s="5">
        <v>12.46</v>
      </c>
      <c r="F1126" s="5">
        <v>0.5</v>
      </c>
      <c r="H1126" s="12">
        <v>0.5</v>
      </c>
      <c r="I1126">
        <v>24.92</v>
      </c>
      <c r="J1126" s="5">
        <v>24.92</v>
      </c>
      <c r="L1126" s="5">
        <v>6.23</v>
      </c>
      <c r="N1126" s="5">
        <v>6.23</v>
      </c>
      <c r="Q1126" s="5">
        <f t="shared" si="57"/>
        <v>25.42</v>
      </c>
    </row>
    <row r="1127" spans="1:17" x14ac:dyDescent="0.25">
      <c r="N1127" s="6">
        <f>SUM(N1108:N1126)</f>
        <v>101.82000000000002</v>
      </c>
      <c r="Q1127" s="6">
        <f>SUM(Q1108:Q1126)</f>
        <v>896.58800000000008</v>
      </c>
    </row>
    <row r="1128" spans="1:17" x14ac:dyDescent="0.25">
      <c r="A1128" s="11" t="s">
        <v>463</v>
      </c>
      <c r="B1128" s="5" t="s">
        <v>433</v>
      </c>
      <c r="C1128" s="5" t="s">
        <v>428</v>
      </c>
      <c r="D1128" s="5">
        <v>0.79</v>
      </c>
      <c r="F1128" s="5">
        <v>1.26</v>
      </c>
      <c r="H1128" s="12">
        <v>0.25</v>
      </c>
      <c r="I1128">
        <v>3.17</v>
      </c>
      <c r="J1128" s="5">
        <v>3.17</v>
      </c>
      <c r="L1128" s="5">
        <v>1</v>
      </c>
      <c r="N1128" s="5">
        <v>1</v>
      </c>
      <c r="Q1128" s="5">
        <f t="shared" si="57"/>
        <v>8.6183999999999994</v>
      </c>
    </row>
    <row r="1129" spans="1:17" x14ac:dyDescent="0.25">
      <c r="A1129" s="11" t="s">
        <v>463</v>
      </c>
      <c r="B1129" s="5" t="s">
        <v>433</v>
      </c>
      <c r="C1129" s="5" t="s">
        <v>428</v>
      </c>
      <c r="D1129" s="5">
        <v>2.71</v>
      </c>
      <c r="F1129" s="5">
        <v>1.26</v>
      </c>
      <c r="H1129" s="12">
        <v>0.25</v>
      </c>
      <c r="I1129">
        <v>11.19</v>
      </c>
      <c r="J1129" s="5">
        <v>11.19</v>
      </c>
      <c r="L1129" s="5">
        <v>3.41</v>
      </c>
      <c r="M1129" s="5">
        <v>2.19</v>
      </c>
      <c r="N1129" s="5">
        <v>3.41</v>
      </c>
      <c r="Q1129" s="5">
        <f t="shared" si="57"/>
        <v>28.828799999999998</v>
      </c>
    </row>
    <row r="1130" spans="1:17" x14ac:dyDescent="0.25">
      <c r="A1130" s="11" t="s">
        <v>463</v>
      </c>
      <c r="B1130" s="5" t="s">
        <v>433</v>
      </c>
      <c r="C1130" s="5" t="s">
        <v>428</v>
      </c>
      <c r="D1130" s="5">
        <v>3.21</v>
      </c>
      <c r="F1130" s="5">
        <v>1.26</v>
      </c>
      <c r="H1130" s="12">
        <v>0.25</v>
      </c>
      <c r="I1130">
        <v>13.53</v>
      </c>
      <c r="J1130" s="5">
        <v>13.53</v>
      </c>
      <c r="L1130" s="5">
        <v>4.04</v>
      </c>
      <c r="M1130" s="5">
        <v>1.6</v>
      </c>
      <c r="N1130" s="5">
        <v>4.04</v>
      </c>
      <c r="Q1130" s="5">
        <f t="shared" si="57"/>
        <v>34.7256</v>
      </c>
    </row>
    <row r="1131" spans="1:17" x14ac:dyDescent="0.25">
      <c r="A1131" s="11" t="s">
        <v>463</v>
      </c>
      <c r="B1131" s="5" t="s">
        <v>433</v>
      </c>
      <c r="C1131" s="5" t="s">
        <v>428</v>
      </c>
      <c r="D1131" s="5">
        <v>3.26</v>
      </c>
      <c r="F1131" s="5">
        <v>1.26</v>
      </c>
      <c r="H1131" s="12">
        <v>0.25</v>
      </c>
      <c r="I1131">
        <v>13.71</v>
      </c>
      <c r="J1131" s="5">
        <v>13.71</v>
      </c>
      <c r="L1131" s="5">
        <v>4.0999999999999996</v>
      </c>
      <c r="M1131" s="5">
        <v>2.02</v>
      </c>
      <c r="N1131" s="5">
        <v>4.0999999999999996</v>
      </c>
      <c r="Q1131" s="5">
        <f t="shared" si="57"/>
        <v>35.179200000000002</v>
      </c>
    </row>
    <row r="1132" spans="1:17" x14ac:dyDescent="0.25">
      <c r="A1132" s="11" t="s">
        <v>463</v>
      </c>
      <c r="B1132" s="5" t="s">
        <v>433</v>
      </c>
      <c r="C1132" s="5" t="s">
        <v>428</v>
      </c>
      <c r="D1132" s="5">
        <v>5.5</v>
      </c>
      <c r="F1132" s="5">
        <v>1.26</v>
      </c>
      <c r="H1132" s="12">
        <v>0.25</v>
      </c>
      <c r="I1132">
        <v>23.02</v>
      </c>
      <c r="J1132" s="5">
        <v>23.02</v>
      </c>
      <c r="L1132" s="5">
        <v>6.92</v>
      </c>
      <c r="M1132" s="5">
        <v>2.02</v>
      </c>
      <c r="N1132" s="5">
        <v>6.92</v>
      </c>
      <c r="Q1132" s="5">
        <f t="shared" si="57"/>
        <v>58.6404</v>
      </c>
    </row>
    <row r="1133" spans="1:17" x14ac:dyDescent="0.25">
      <c r="A1133" s="11" t="s">
        <v>463</v>
      </c>
      <c r="B1133" s="5" t="s">
        <v>433</v>
      </c>
      <c r="C1133" s="5" t="s">
        <v>428</v>
      </c>
      <c r="D1133" s="5">
        <v>7.09</v>
      </c>
      <c r="F1133" s="5">
        <v>1.26</v>
      </c>
      <c r="H1133" s="12">
        <v>0.25</v>
      </c>
      <c r="I1133">
        <v>30.08</v>
      </c>
      <c r="J1133" s="5">
        <v>30.08</v>
      </c>
      <c r="L1133" s="5">
        <v>8.92</v>
      </c>
      <c r="M1133" s="5">
        <v>2.02</v>
      </c>
      <c r="N1133" s="5">
        <v>8.92</v>
      </c>
      <c r="Q1133" s="5">
        <f t="shared" si="57"/>
        <v>76.431600000000003</v>
      </c>
    </row>
    <row r="1134" spans="1:17" x14ac:dyDescent="0.25">
      <c r="A1134" s="11" t="s">
        <v>463</v>
      </c>
      <c r="B1134" s="5" t="s">
        <v>433</v>
      </c>
      <c r="C1134" s="5" t="s">
        <v>428</v>
      </c>
      <c r="D1134" s="5">
        <v>9.83</v>
      </c>
      <c r="F1134" s="5">
        <v>1.26</v>
      </c>
      <c r="H1134" s="12">
        <v>0.25</v>
      </c>
      <c r="I1134">
        <v>41.38</v>
      </c>
      <c r="J1134" s="5">
        <v>41.38</v>
      </c>
      <c r="L1134" s="5">
        <v>12.37</v>
      </c>
      <c r="M1134" s="5">
        <v>2.44</v>
      </c>
      <c r="N1134" s="5">
        <v>12.37</v>
      </c>
      <c r="Q1134" s="5">
        <f t="shared" si="57"/>
        <v>104.9076</v>
      </c>
    </row>
    <row r="1135" spans="1:17" x14ac:dyDescent="0.25">
      <c r="A1135" s="11" t="s">
        <v>463</v>
      </c>
      <c r="B1135" s="5" t="s">
        <v>433</v>
      </c>
      <c r="C1135" s="5" t="s">
        <v>428</v>
      </c>
      <c r="D1135" s="5">
        <v>10.83</v>
      </c>
      <c r="F1135" s="5">
        <v>1.26</v>
      </c>
      <c r="H1135" s="12">
        <v>0.25</v>
      </c>
      <c r="I1135">
        <v>46.09</v>
      </c>
      <c r="J1135" s="5">
        <v>46.09</v>
      </c>
      <c r="L1135" s="5">
        <v>13.64</v>
      </c>
      <c r="M1135" s="5">
        <v>0.43</v>
      </c>
      <c r="N1135" s="5">
        <v>13.64</v>
      </c>
      <c r="Q1135" s="5">
        <f t="shared" si="57"/>
        <v>116.77680000000001</v>
      </c>
    </row>
    <row r="1136" spans="1:17" x14ac:dyDescent="0.25">
      <c r="N1136" s="6">
        <f>SUM(N1128:N1135)</f>
        <v>54.4</v>
      </c>
      <c r="Q1136" s="5">
        <f>SUM(Q1128:Q1135)</f>
        <v>464.10839999999996</v>
      </c>
    </row>
    <row r="1137" spans="1:17" ht="11.25" customHeight="1" x14ac:dyDescent="0.25">
      <c r="A1137" s="11" t="s">
        <v>464</v>
      </c>
      <c r="B1137" s="5" t="s">
        <v>434</v>
      </c>
      <c r="C1137" s="5" t="s">
        <v>428</v>
      </c>
      <c r="D1137" s="5">
        <v>11.55</v>
      </c>
      <c r="F1137" s="5">
        <v>0.6</v>
      </c>
      <c r="H1137" s="12">
        <v>0.3</v>
      </c>
      <c r="I1137">
        <v>43.55</v>
      </c>
      <c r="J1137" s="5">
        <v>43.55</v>
      </c>
      <c r="L1137" s="5">
        <v>6.93</v>
      </c>
      <c r="M1137" s="5">
        <v>0.76</v>
      </c>
      <c r="N1137" s="5">
        <v>6.93</v>
      </c>
      <c r="Q1137" s="6">
        <f>F1137*2*(H1137+0.625+4.5+7.2*2+7.41*2+4.23)</f>
        <v>46.65</v>
      </c>
    </row>
    <row r="1138" spans="1:17" ht="13.5" customHeight="1" x14ac:dyDescent="0.25">
      <c r="A1138" s="11" t="s">
        <v>464</v>
      </c>
      <c r="B1138" s="5" t="s">
        <v>434</v>
      </c>
      <c r="C1138" s="5" t="s">
        <v>428</v>
      </c>
      <c r="D1138" s="5">
        <v>13.15</v>
      </c>
      <c r="F1138" s="5">
        <v>0.6</v>
      </c>
      <c r="H1138" s="12">
        <v>0.3</v>
      </c>
      <c r="I1138">
        <v>44.36</v>
      </c>
      <c r="J1138" s="5">
        <v>44.36</v>
      </c>
      <c r="L1138" s="5">
        <v>7.89</v>
      </c>
      <c r="N1138" s="5">
        <v>7.89</v>
      </c>
      <c r="Q1138" s="5">
        <f>(H1138+J1138)*F1138*2</f>
        <v>53.591999999999992</v>
      </c>
    </row>
    <row r="1139" spans="1:17" x14ac:dyDescent="0.25">
      <c r="N1139" s="6">
        <f>SUM(N1137:N1138)</f>
        <v>14.82</v>
      </c>
      <c r="Q1139" s="6">
        <f>SUM(Q1137:Q1138)</f>
        <v>100.24199999999999</v>
      </c>
    </row>
  </sheetData>
  <autoFilter ref="B1:B1138" xr:uid="{CDD424AF-D575-4A6E-8429-16AC6C266E33}"/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C1310C47-682E-426D-800F-9EA60FE2492E}">
            <xm:f>NOT(ISERROR(SEARCH("-",S524)))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T524 S525:S608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0DF8D20FA2F1546982DD94A77DEA354" ma:contentTypeVersion="18" ma:contentTypeDescription="Ein neues Dokument erstellen." ma:contentTypeScope="" ma:versionID="4526a32e9d1a4ad681b972fe8db12b33">
  <xsd:schema xmlns:xsd="http://www.w3.org/2001/XMLSchema" xmlns:xs="http://www.w3.org/2001/XMLSchema" xmlns:p="http://schemas.microsoft.com/office/2006/metadata/properties" xmlns:ns2="c8b0a239-8406-441f-bf5e-e2a1bfc32374" xmlns:ns3="ee5c2bfa-d980-4af0-bffe-6db21401234f" xmlns:ns4="297bba55-8458-4f7e-95a4-25a032d6253c" targetNamespace="http://schemas.microsoft.com/office/2006/metadata/properties" ma:root="true" ma:fieldsID="9de20ef8742d72b5ba1a9669bb20ab65" ns2:_="" ns3:_="" ns4:_="">
    <xsd:import namespace="c8b0a239-8406-441f-bf5e-e2a1bfc32374"/>
    <xsd:import namespace="ee5c2bfa-d980-4af0-bffe-6db21401234f"/>
    <xsd:import namespace="297bba55-8458-4f7e-95a4-25a032d625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Hilti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Datum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4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b0a239-8406-441f-bf5e-e2a1bfc323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Hilti" ma:index="14" nillable="true" ma:displayName="Hilti" ma:format="Dropdown" ma:internalName="Hilti">
      <xsd:simpleType>
        <xsd:restriction base="dms:Text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Datum" ma:index="19" nillable="true" ma:displayName="Datum" ma:format="DateOnly" ma:internalName="Datum">
      <xsd:simpleType>
        <xsd:restriction base="dms:DateTime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3" nillable="true" ma:taxonomy="true" ma:internalName="lcf76f155ced4ddcb4097134ff3c332f" ma:taxonomyFieldName="MediaServiceImageTags" ma:displayName="Bildmarkierungen" ma:readOnly="false" ma:fieldId="{5cf76f15-5ced-4ddc-b409-7134ff3c332f}" ma:taxonomyMulti="true" ma:sspId="4b04edb5-76d4-47bc-a2b8-a7ed6ed87b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5c2bfa-d980-4af0-bffe-6db21401234f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7bba55-8458-4f7e-95a4-25a032d6253c" elementFormDefault="qualified">
    <xsd:import namespace="http://schemas.microsoft.com/office/2006/documentManagement/types"/>
    <xsd:import namespace="http://schemas.microsoft.com/office/infopath/2007/PartnerControls"/>
    <xsd:element name="TaxCatchAll" ma:index="24" nillable="true" ma:displayName="Taxonomy Catch All Column" ma:hidden="true" ma:list="{61660a8c-6c5c-4868-b69f-e79b9a8c909d}" ma:internalName="TaxCatchAll" ma:showField="CatchAllData" ma:web="ee5c2bfa-d980-4af0-bffe-6db21401234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8b0a239-8406-441f-bf5e-e2a1bfc32374">
      <Terms xmlns="http://schemas.microsoft.com/office/infopath/2007/PartnerControls"/>
    </lcf76f155ced4ddcb4097134ff3c332f>
    <Hilti xmlns="c8b0a239-8406-441f-bf5e-e2a1bfc32374" xsi:nil="true"/>
    <TaxCatchAll xmlns="297bba55-8458-4f7e-95a4-25a032d6253c" xsi:nil="true"/>
    <Datum xmlns="c8b0a239-8406-441f-bf5e-e2a1bfc32374" xsi:nil="true"/>
  </documentManagement>
</p:properties>
</file>

<file path=customXml/itemProps1.xml><?xml version="1.0" encoding="utf-8"?>
<ds:datastoreItem xmlns:ds="http://schemas.openxmlformats.org/officeDocument/2006/customXml" ds:itemID="{670671BC-EAAC-41D8-BC97-1377A94EBCB0}"/>
</file>

<file path=customXml/itemProps2.xml><?xml version="1.0" encoding="utf-8"?>
<ds:datastoreItem xmlns:ds="http://schemas.openxmlformats.org/officeDocument/2006/customXml" ds:itemID="{553E527F-5B85-487A-A071-DD71ED1AA251}"/>
</file>

<file path=customXml/itemProps3.xml><?xml version="1.0" encoding="utf-8"?>
<ds:datastoreItem xmlns:ds="http://schemas.openxmlformats.org/officeDocument/2006/customXml" ds:itemID="{A640D8EB-C3C3-463B-ABC5-98FB1215630F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aus Solibri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Vogt, Achim</dc:creator>
  <cp:lastModifiedBy>Zhang, Le</cp:lastModifiedBy>
  <dcterms:created xsi:type="dcterms:W3CDTF">2023-01-16T12:57:05Z</dcterms:created>
  <dcterms:modified xsi:type="dcterms:W3CDTF">2023-01-23T09:59:21Z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0x010100E0DF8D20FA2F1546982DD94A77DEA354</vt:lpwstr>
  </property>
</Properties>
</file>