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WX-PCP-MR\Desktop\"/>
    </mc:Choice>
  </mc:AlternateContent>
  <xr:revisionPtr revIDLastSave="0" documentId="8_{5A975A69-BC19-4B41-BB01-E9FB6668E1C5}" xr6:coauthVersionLast="36" xr6:coauthVersionMax="36" xr10:uidLastSave="{00000000-0000-0000-0000-000000000000}"/>
  <bookViews>
    <workbookView xWindow="0" yWindow="0" windowWidth="28800" windowHeight="11025" tabRatio="628" xr2:uid="{00000000-000D-0000-FFFF-FFFF00000000}"/>
  </bookViews>
  <sheets>
    <sheet name="Fiche de saisie informatique" sheetId="4" r:id="rId1"/>
    <sheet name="Thésaurus projets" sheetId="1" r:id="rId2"/>
    <sheet name="projets2021" sheetId="5" r:id="rId3"/>
  </sheets>
  <definedNames>
    <definedName name="_xlnm._FilterDatabase" localSheetId="0" hidden="1">'Fiche de saisie informatique'!$A$1:$I$409</definedName>
    <definedName name="liste_aesn">#REF!</definedName>
    <definedName name="liste_aesn_2">#REF!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2" i="4" l="1"/>
  <c r="I374" i="4"/>
  <c r="I410" i="4"/>
  <c r="I366" i="4"/>
  <c r="I389" i="4"/>
  <c r="I396" i="4"/>
  <c r="I403" i="4"/>
  <c r="I359" i="4"/>
  <c r="G355" i="4"/>
  <c r="E355" i="4"/>
  <c r="G335" i="4"/>
  <c r="E335" i="4"/>
  <c r="B27" i="5"/>
  <c r="G12" i="5"/>
  <c r="F12" i="5"/>
  <c r="G313" i="4"/>
  <c r="E313" i="4"/>
  <c r="B26" i="5"/>
  <c r="B24" i="5"/>
  <c r="G309" i="4" l="1"/>
  <c r="E309" i="4"/>
  <c r="E305" i="4"/>
  <c r="G301" i="4"/>
  <c r="E301" i="4"/>
  <c r="E303" i="4" l="1"/>
  <c r="G303" i="4"/>
  <c r="G372" i="4"/>
  <c r="E372" i="4"/>
  <c r="G295" i="4" l="1"/>
  <c r="E295" i="4"/>
  <c r="G292" i="4"/>
  <c r="E292" i="4"/>
  <c r="G275" i="4"/>
  <c r="E275" i="4"/>
  <c r="G260" i="4"/>
  <c r="E260" i="4"/>
  <c r="G218" i="4"/>
  <c r="E218" i="4"/>
  <c r="G208" i="4"/>
  <c r="E208" i="4"/>
  <c r="I12" i="5"/>
  <c r="I3" i="5"/>
  <c r="I4" i="5"/>
  <c r="I5" i="5"/>
  <c r="I6" i="5"/>
  <c r="I7" i="5"/>
  <c r="I8" i="5"/>
  <c r="I9" i="5"/>
  <c r="I10" i="5"/>
  <c r="I11" i="5"/>
  <c r="I2" i="5"/>
  <c r="G131" i="4" l="1"/>
  <c r="E131" i="4"/>
  <c r="G50" i="4" l="1"/>
  <c r="E50" i="4"/>
  <c r="G48" i="4"/>
  <c r="E48" i="4"/>
  <c r="G47" i="4"/>
  <c r="E47" i="4"/>
  <c r="G33" i="4"/>
  <c r="E33" i="4"/>
  <c r="G167" i="4"/>
  <c r="E167" i="4"/>
  <c r="G162" i="4"/>
  <c r="G379" i="4" l="1"/>
  <c r="E379" i="4"/>
  <c r="E398" i="4"/>
  <c r="G84" i="4" l="1"/>
  <c r="E84" i="4"/>
  <c r="G81" i="4"/>
  <c r="E81" i="4"/>
  <c r="G79" i="4"/>
  <c r="E79" i="4"/>
  <c r="G52" i="4"/>
  <c r="E52" i="4"/>
  <c r="G38" i="4"/>
  <c r="E38" i="4"/>
  <c r="G40" i="4"/>
  <c r="E40" i="4"/>
  <c r="G31" i="4"/>
  <c r="E31" i="4"/>
  <c r="G15" i="4"/>
  <c r="E15" i="4"/>
  <c r="G21" i="4"/>
  <c r="E21" i="4"/>
  <c r="G13" i="4"/>
  <c r="E13" i="4"/>
  <c r="E336" i="4"/>
  <c r="E334" i="4"/>
  <c r="E333" i="4"/>
  <c r="G3" i="4" l="1"/>
  <c r="E3" i="4"/>
  <c r="G11" i="4"/>
  <c r="E11" i="4"/>
  <c r="G279" i="4" l="1"/>
  <c r="E279" i="4"/>
  <c r="G280" i="4"/>
  <c r="E280" i="4"/>
  <c r="G175" i="4" l="1"/>
  <c r="E175" i="4"/>
  <c r="G212" i="4"/>
  <c r="E212" i="4"/>
  <c r="G186" i="4"/>
  <c r="E186" i="4"/>
  <c r="G164" i="4"/>
  <c r="E164" i="4"/>
  <c r="G155" i="4"/>
  <c r="E155" i="4"/>
  <c r="G147" i="4"/>
  <c r="E147" i="4"/>
  <c r="G139" i="4"/>
  <c r="E139" i="4"/>
  <c r="G126" i="4"/>
  <c r="E126" i="4"/>
  <c r="G122" i="4"/>
  <c r="E122" i="4"/>
  <c r="G115" i="4"/>
  <c r="E115" i="4"/>
  <c r="G113" i="4"/>
  <c r="E113" i="4"/>
  <c r="G105" i="4"/>
  <c r="E105" i="4"/>
  <c r="G92" i="4"/>
  <c r="E92" i="4"/>
  <c r="I95" i="4"/>
  <c r="G88" i="4"/>
  <c r="E88" i="4"/>
  <c r="I351" i="4" l="1"/>
  <c r="I344" i="4"/>
  <c r="I337" i="4"/>
  <c r="I329" i="4"/>
  <c r="I322" i="4"/>
  <c r="I315" i="4"/>
  <c r="I306" i="4"/>
  <c r="I298" i="4"/>
  <c r="I289" i="4"/>
  <c r="I282" i="4"/>
  <c r="I272" i="4"/>
  <c r="I265" i="4"/>
  <c r="I257" i="4"/>
  <c r="I250" i="4"/>
  <c r="I243" i="4"/>
  <c r="I236" i="4"/>
  <c r="I229" i="4"/>
  <c r="I222" i="4"/>
  <c r="I214" i="4"/>
  <c r="I205" i="4"/>
  <c r="I198" i="4"/>
  <c r="I191" i="4"/>
  <c r="I183" i="4"/>
  <c r="I176" i="4"/>
  <c r="I169" i="4"/>
  <c r="I160" i="4"/>
  <c r="I152" i="4"/>
  <c r="I144" i="4"/>
  <c r="I136" i="4"/>
  <c r="I128" i="4"/>
  <c r="I119" i="4"/>
  <c r="I110" i="4"/>
  <c r="I102" i="4"/>
  <c r="I86" i="4"/>
  <c r="I76" i="4"/>
  <c r="I69" i="4"/>
  <c r="I62" i="4"/>
  <c r="I55" i="4"/>
  <c r="I44" i="4"/>
  <c r="I35" i="4"/>
  <c r="I26" i="4"/>
  <c r="I18" i="4"/>
  <c r="I8" i="4"/>
  <c r="E4" i="4"/>
  <c r="E5" i="4"/>
  <c r="E6" i="4"/>
  <c r="E7" i="4"/>
  <c r="E8" i="4"/>
  <c r="E9" i="4"/>
  <c r="E10" i="4"/>
  <c r="E12" i="4"/>
  <c r="E14" i="4"/>
  <c r="E16" i="4"/>
  <c r="E17" i="4"/>
  <c r="E18" i="4"/>
  <c r="E19" i="4"/>
  <c r="E20" i="4"/>
  <c r="E22" i="4"/>
  <c r="E23" i="4"/>
  <c r="E24" i="4"/>
  <c r="E25" i="4"/>
  <c r="E26" i="4"/>
  <c r="E27" i="4"/>
  <c r="E28" i="4"/>
  <c r="E29" i="4"/>
  <c r="E30" i="4"/>
  <c r="E32" i="4"/>
  <c r="E34" i="4"/>
  <c r="E35" i="4"/>
  <c r="E36" i="4"/>
  <c r="E37" i="4"/>
  <c r="E39" i="4"/>
  <c r="E41" i="4"/>
  <c r="E42" i="4"/>
  <c r="E43" i="4"/>
  <c r="E44" i="4"/>
  <c r="E45" i="4"/>
  <c r="E46" i="4"/>
  <c r="E49" i="4"/>
  <c r="E51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80" i="4"/>
  <c r="E82" i="4"/>
  <c r="E83" i="4"/>
  <c r="E85" i="4"/>
  <c r="E86" i="4"/>
  <c r="E87" i="4"/>
  <c r="E89" i="4"/>
  <c r="E90" i="4"/>
  <c r="E91" i="4"/>
  <c r="E93" i="4"/>
  <c r="E94" i="4"/>
  <c r="E95" i="4"/>
  <c r="E96" i="4"/>
  <c r="E97" i="4"/>
  <c r="E98" i="4"/>
  <c r="E99" i="4"/>
  <c r="E100" i="4"/>
  <c r="E101" i="4"/>
  <c r="E102" i="4"/>
  <c r="E103" i="4"/>
  <c r="E104" i="4"/>
  <c r="E106" i="4"/>
  <c r="E107" i="4"/>
  <c r="E108" i="4"/>
  <c r="E109" i="4"/>
  <c r="E110" i="4"/>
  <c r="E111" i="4"/>
  <c r="E112" i="4"/>
  <c r="E114" i="4"/>
  <c r="E116" i="4"/>
  <c r="E117" i="4"/>
  <c r="E118" i="4"/>
  <c r="E119" i="4"/>
  <c r="E120" i="4"/>
  <c r="E121" i="4"/>
  <c r="E123" i="4"/>
  <c r="E124" i="4"/>
  <c r="E125" i="4"/>
  <c r="E127" i="4"/>
  <c r="E128" i="4"/>
  <c r="E129" i="4"/>
  <c r="E130" i="4"/>
  <c r="E132" i="4"/>
  <c r="E133" i="4"/>
  <c r="E134" i="4"/>
  <c r="E135" i="4"/>
  <c r="E136" i="4"/>
  <c r="E137" i="4"/>
  <c r="E138" i="4"/>
  <c r="E140" i="4"/>
  <c r="E141" i="4"/>
  <c r="E142" i="4"/>
  <c r="E143" i="4"/>
  <c r="E144" i="4"/>
  <c r="E145" i="4"/>
  <c r="E146" i="4"/>
  <c r="E148" i="4"/>
  <c r="E149" i="4"/>
  <c r="E150" i="4"/>
  <c r="E151" i="4"/>
  <c r="E152" i="4"/>
  <c r="E153" i="4"/>
  <c r="E154" i="4"/>
  <c r="E156" i="4"/>
  <c r="E157" i="4"/>
  <c r="E158" i="4"/>
  <c r="E159" i="4"/>
  <c r="E160" i="4"/>
  <c r="E161" i="4"/>
  <c r="E162" i="4"/>
  <c r="E163" i="4"/>
  <c r="E165" i="4"/>
  <c r="E166" i="4"/>
  <c r="E168" i="4"/>
  <c r="E169" i="4"/>
  <c r="E170" i="4"/>
  <c r="E171" i="4"/>
  <c r="E172" i="4"/>
  <c r="E173" i="4"/>
  <c r="E174" i="4"/>
  <c r="E176" i="4"/>
  <c r="E177" i="4"/>
  <c r="E178" i="4"/>
  <c r="E179" i="4"/>
  <c r="E180" i="4"/>
  <c r="E181" i="4"/>
  <c r="E182" i="4"/>
  <c r="E183" i="4"/>
  <c r="E184" i="4"/>
  <c r="E185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9" i="4"/>
  <c r="E210" i="4"/>
  <c r="E211" i="4"/>
  <c r="E213" i="4"/>
  <c r="E214" i="4"/>
  <c r="E215" i="4"/>
  <c r="E216" i="4"/>
  <c r="E217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6" i="4"/>
  <c r="E277" i="4"/>
  <c r="E278" i="4"/>
  <c r="E281" i="4"/>
  <c r="E282" i="4"/>
  <c r="E283" i="4"/>
  <c r="E284" i="4"/>
  <c r="E285" i="4"/>
  <c r="E286" i="4"/>
  <c r="E287" i="4"/>
  <c r="E288" i="4"/>
  <c r="E289" i="4"/>
  <c r="E290" i="4"/>
  <c r="E291" i="4"/>
  <c r="E293" i="4"/>
  <c r="E294" i="4"/>
  <c r="E296" i="4"/>
  <c r="E297" i="4"/>
  <c r="E298" i="4"/>
  <c r="E299" i="4"/>
  <c r="E300" i="4"/>
  <c r="E302" i="4"/>
  <c r="E304" i="4"/>
  <c r="E306" i="4"/>
  <c r="E307" i="4"/>
  <c r="E308" i="4"/>
  <c r="E310" i="4"/>
  <c r="E311" i="4"/>
  <c r="E312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3" i="4"/>
  <c r="E374" i="4"/>
  <c r="E375" i="4"/>
  <c r="E376" i="4"/>
  <c r="E377" i="4"/>
  <c r="E378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9" i="4"/>
  <c r="E400" i="4"/>
  <c r="E401" i="4"/>
  <c r="E402" i="4"/>
  <c r="E403" i="4"/>
  <c r="E404" i="4"/>
  <c r="E405" i="4"/>
  <c r="E406" i="4"/>
  <c r="E407" i="4"/>
  <c r="E408" i="4"/>
  <c r="E409" i="4"/>
  <c r="H21" i="1"/>
  <c r="E2" i="4" l="1"/>
  <c r="G394" i="4" l="1"/>
  <c r="G409" i="4"/>
  <c r="G352" i="4"/>
  <c r="G398" i="4"/>
  <c r="G383" i="4"/>
  <c r="G371" i="4"/>
  <c r="G364" i="4"/>
  <c r="G356" i="4"/>
  <c r="G331" i="4"/>
  <c r="G340" i="4"/>
  <c r="G329" i="4"/>
  <c r="G322" i="4"/>
  <c r="G318" i="4"/>
  <c r="G262" i="4"/>
  <c r="G314" i="4"/>
  <c r="G310" i="4"/>
  <c r="G306" i="4"/>
  <c r="G283" i="4"/>
  <c r="G281" i="4"/>
  <c r="G276" i="4"/>
  <c r="G255" i="4"/>
  <c r="G254" i="4"/>
  <c r="G252" i="4"/>
  <c r="G251" i="4"/>
  <c r="G247" i="4"/>
  <c r="G242" i="4"/>
  <c r="G240" i="4"/>
  <c r="G238" i="4"/>
  <c r="G232" i="4"/>
  <c r="G231" i="4"/>
  <c r="G190" i="4"/>
  <c r="G228" i="4"/>
  <c r="G220" i="4"/>
  <c r="G211" i="4"/>
  <c r="G201" i="4"/>
  <c r="G198" i="4"/>
  <c r="G191" i="4"/>
  <c r="G182" i="4"/>
  <c r="G180" i="4"/>
  <c r="G172" i="4"/>
  <c r="G135" i="4"/>
  <c r="G169" i="4"/>
  <c r="G168" i="4"/>
  <c r="G149" i="4"/>
  <c r="G144" i="4"/>
  <c r="G140" i="4"/>
  <c r="G121" i="4"/>
  <c r="G129" i="4"/>
  <c r="G119" i="4"/>
  <c r="G117" i="4"/>
  <c r="G104" i="4"/>
  <c r="G96" i="4"/>
  <c r="G99" i="4"/>
  <c r="G82" i="4" l="1"/>
  <c r="G67" i="4"/>
  <c r="G36" i="4"/>
  <c r="G65" i="4"/>
  <c r="G22" i="4"/>
  <c r="G14" i="4"/>
  <c r="G10" i="4"/>
  <c r="G8" i="4"/>
  <c r="G305" i="4"/>
  <c r="G374" i="4" l="1"/>
  <c r="G209" i="4"/>
  <c r="G193" i="4"/>
  <c r="G178" i="4"/>
  <c r="G108" i="4"/>
  <c r="G93" i="4"/>
  <c r="G56" i="4"/>
  <c r="G43" i="4"/>
  <c r="G26" i="4"/>
  <c r="G106" i="4"/>
  <c r="G51" i="4"/>
  <c r="G366" i="4" l="1"/>
  <c r="G173" i="4" l="1"/>
  <c r="G174" i="4"/>
  <c r="G161" i="4"/>
  <c r="G408" i="4" l="1"/>
  <c r="G407" i="4"/>
  <c r="G406" i="4"/>
  <c r="G405" i="4"/>
  <c r="G404" i="4"/>
  <c r="G403" i="4"/>
  <c r="G402" i="4"/>
  <c r="G401" i="4"/>
  <c r="G400" i="4"/>
  <c r="G399" i="4"/>
  <c r="G397" i="4"/>
  <c r="G396" i="4"/>
  <c r="G395" i="4"/>
  <c r="G393" i="4"/>
  <c r="G392" i="4"/>
  <c r="G391" i="4"/>
  <c r="G390" i="4"/>
  <c r="G389" i="4"/>
  <c r="G388" i="4"/>
  <c r="G387" i="4"/>
  <c r="G386" i="4"/>
  <c r="G385" i="4"/>
  <c r="G384" i="4"/>
  <c r="G382" i="4"/>
  <c r="G381" i="4"/>
  <c r="G380" i="4"/>
  <c r="G378" i="4"/>
  <c r="G377" i="4"/>
  <c r="G376" i="4"/>
  <c r="G375" i="4"/>
  <c r="G373" i="4"/>
  <c r="G370" i="4"/>
  <c r="G369" i="4"/>
  <c r="G368" i="4"/>
  <c r="G367" i="4"/>
  <c r="G365" i="4"/>
  <c r="G363" i="4"/>
  <c r="G362" i="4"/>
  <c r="G361" i="4"/>
  <c r="G360" i="4"/>
  <c r="G359" i="4"/>
  <c r="G358" i="4"/>
  <c r="G357" i="4"/>
  <c r="G354" i="4"/>
  <c r="G353" i="4"/>
  <c r="G351" i="4"/>
  <c r="G350" i="4"/>
  <c r="G349" i="4"/>
  <c r="G348" i="4"/>
  <c r="G347" i="4"/>
  <c r="G346" i="4"/>
  <c r="G345" i="4"/>
  <c r="G344" i="4"/>
  <c r="G343" i="4"/>
  <c r="G342" i="4"/>
  <c r="G341" i="4"/>
  <c r="G339" i="4"/>
  <c r="G338" i="4"/>
  <c r="G337" i="4"/>
  <c r="G336" i="4"/>
  <c r="G334" i="4"/>
  <c r="G333" i="4"/>
  <c r="G332" i="4"/>
  <c r="G330" i="4"/>
  <c r="G328" i="4"/>
  <c r="G327" i="4"/>
  <c r="G326" i="4"/>
  <c r="G325" i="4"/>
  <c r="G324" i="4"/>
  <c r="G323" i="4"/>
  <c r="G321" i="4"/>
  <c r="G320" i="4"/>
  <c r="G319" i="4"/>
  <c r="G317" i="4"/>
  <c r="G316" i="4"/>
  <c r="G315" i="4"/>
  <c r="G312" i="4"/>
  <c r="G311" i="4"/>
  <c r="G308" i="4"/>
  <c r="G307" i="4"/>
  <c r="G304" i="4"/>
  <c r="G302" i="4"/>
  <c r="G300" i="4"/>
  <c r="G299" i="4"/>
  <c r="G298" i="4"/>
  <c r="G297" i="4"/>
  <c r="G296" i="4"/>
  <c r="G294" i="4"/>
  <c r="G293" i="4"/>
  <c r="G291" i="4"/>
  <c r="G290" i="4"/>
  <c r="G289" i="4"/>
  <c r="G288" i="4"/>
  <c r="G287" i="4"/>
  <c r="G286" i="4"/>
  <c r="G285" i="4"/>
  <c r="G284" i="4"/>
  <c r="G282" i="4"/>
  <c r="G278" i="4"/>
  <c r="G277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1" i="4"/>
  <c r="G259" i="4"/>
  <c r="G258" i="4"/>
  <c r="G257" i="4"/>
  <c r="G256" i="4"/>
  <c r="G253" i="4"/>
  <c r="G250" i="4"/>
  <c r="G249" i="4"/>
  <c r="G248" i="4"/>
  <c r="G246" i="4"/>
  <c r="G245" i="4"/>
  <c r="G244" i="4"/>
  <c r="G243" i="4"/>
  <c r="G241" i="4"/>
  <c r="G239" i="4"/>
  <c r="G237" i="4"/>
  <c r="G236" i="4"/>
  <c r="G235" i="4"/>
  <c r="G234" i="4"/>
  <c r="G233" i="4"/>
  <c r="G230" i="4"/>
  <c r="G229" i="4"/>
  <c r="G227" i="4"/>
  <c r="G226" i="4"/>
  <c r="G225" i="4"/>
  <c r="G224" i="4"/>
  <c r="G223" i="4"/>
  <c r="G222" i="4"/>
  <c r="G221" i="4"/>
  <c r="G219" i="4"/>
  <c r="G217" i="4"/>
  <c r="G216" i="4"/>
  <c r="G215" i="4"/>
  <c r="G214" i="4"/>
  <c r="G213" i="4"/>
  <c r="G210" i="4"/>
  <c r="G207" i="4"/>
  <c r="G206" i="4"/>
  <c r="G205" i="4"/>
  <c r="G204" i="4"/>
  <c r="G203" i="4"/>
  <c r="G202" i="4"/>
  <c r="G200" i="4"/>
  <c r="G199" i="4"/>
  <c r="G197" i="4"/>
  <c r="G196" i="4"/>
  <c r="G195" i="4"/>
  <c r="G194" i="4"/>
  <c r="G192" i="4"/>
  <c r="G189" i="4"/>
  <c r="G188" i="4"/>
  <c r="G187" i="4"/>
  <c r="G185" i="4"/>
  <c r="G184" i="4"/>
  <c r="G183" i="4"/>
  <c r="G181" i="4"/>
  <c r="G179" i="4"/>
  <c r="G177" i="4"/>
  <c r="G176" i="4"/>
  <c r="G171" i="4"/>
  <c r="G170" i="4"/>
  <c r="G166" i="4"/>
  <c r="G165" i="4"/>
  <c r="G163" i="4"/>
  <c r="G160" i="4"/>
  <c r="G159" i="4"/>
  <c r="G158" i="4"/>
  <c r="G157" i="4"/>
  <c r="G156" i="4"/>
  <c r="G154" i="4"/>
  <c r="G153" i="4"/>
  <c r="G152" i="4"/>
  <c r="G151" i="4"/>
  <c r="G150" i="4"/>
  <c r="G148" i="4"/>
  <c r="G146" i="4"/>
  <c r="G145" i="4"/>
  <c r="G143" i="4"/>
  <c r="G142" i="4"/>
  <c r="G141" i="4"/>
  <c r="G138" i="4"/>
  <c r="G137" i="4"/>
  <c r="G136" i="4"/>
  <c r="G134" i="4"/>
  <c r="G133" i="4"/>
  <c r="G132" i="4"/>
  <c r="G130" i="4"/>
  <c r="G128" i="4"/>
  <c r="G127" i="4"/>
  <c r="G125" i="4"/>
  <c r="G124" i="4"/>
  <c r="G123" i="4"/>
  <c r="G120" i="4"/>
  <c r="G118" i="4"/>
  <c r="G116" i="4"/>
  <c r="G114" i="4"/>
  <c r="G112" i="4"/>
  <c r="G111" i="4"/>
  <c r="G110" i="4"/>
  <c r="G109" i="4"/>
  <c r="G107" i="4"/>
  <c r="G103" i="4"/>
  <c r="G102" i="4"/>
  <c r="G101" i="4"/>
  <c r="G100" i="4"/>
  <c r="G98" i="4"/>
  <c r="G97" i="4"/>
  <c r="G95" i="4"/>
  <c r="G94" i="4"/>
  <c r="G91" i="4"/>
  <c r="G90" i="4"/>
  <c r="G89" i="4"/>
  <c r="G87" i="4"/>
  <c r="G86" i="4"/>
  <c r="G85" i="4"/>
  <c r="G83" i="4"/>
  <c r="G80" i="4"/>
  <c r="G78" i="4"/>
  <c r="G77" i="4"/>
  <c r="G76" i="4"/>
  <c r="G75" i="4"/>
  <c r="G74" i="4"/>
  <c r="G73" i="4"/>
  <c r="G72" i="4"/>
  <c r="G71" i="4"/>
  <c r="G70" i="4"/>
  <c r="G69" i="4"/>
  <c r="G68" i="4"/>
  <c r="G66" i="4"/>
  <c r="G64" i="4"/>
  <c r="G63" i="4"/>
  <c r="G62" i="4"/>
  <c r="G61" i="4"/>
  <c r="G60" i="4"/>
  <c r="G59" i="4"/>
  <c r="G58" i="4"/>
  <c r="G57" i="4"/>
  <c r="G55" i="4"/>
  <c r="G54" i="4"/>
  <c r="G53" i="4"/>
  <c r="G49" i="4"/>
  <c r="G46" i="4"/>
  <c r="G45" i="4"/>
  <c r="G44" i="4"/>
  <c r="G42" i="4"/>
  <c r="G41" i="4"/>
  <c r="G39" i="4"/>
  <c r="G37" i="4"/>
  <c r="G35" i="4"/>
  <c r="G34" i="4"/>
  <c r="G32" i="4"/>
  <c r="G30" i="4"/>
  <c r="G29" i="4"/>
  <c r="G28" i="4"/>
  <c r="G27" i="4"/>
  <c r="G25" i="4"/>
  <c r="G24" i="4"/>
  <c r="G23" i="4"/>
  <c r="G20" i="4"/>
  <c r="G19" i="4"/>
  <c r="G18" i="4"/>
  <c r="G17" i="4"/>
  <c r="G16" i="4"/>
  <c r="G12" i="4"/>
  <c r="G9" i="4"/>
  <c r="G7" i="4"/>
  <c r="G6" i="4"/>
  <c r="G5" i="4"/>
  <c r="G4" i="4"/>
  <c r="G2" i="4"/>
</calcChain>
</file>

<file path=xl/sharedStrings.xml><?xml version="1.0" encoding="utf-8"?>
<sst xmlns="http://schemas.openxmlformats.org/spreadsheetml/2006/main" count="1916" uniqueCount="596">
  <si>
    <t xml:space="preserve">Nb. heures </t>
  </si>
  <si>
    <t>Nb. Jours</t>
  </si>
  <si>
    <r>
      <t xml:space="preserve">Date </t>
    </r>
    <r>
      <rPr>
        <sz val="12"/>
        <color indexed="17"/>
        <rFont val="Comic Sans MS"/>
        <family val="4"/>
      </rPr>
      <t>jj/mm/AAAA</t>
    </r>
  </si>
  <si>
    <r>
      <t xml:space="preserve">Précisions </t>
    </r>
    <r>
      <rPr>
        <sz val="12"/>
        <color indexed="17"/>
        <rFont val="Comic Sans MS"/>
        <family val="4"/>
      </rPr>
      <t>(champ libre)</t>
    </r>
  </si>
  <si>
    <t>AESN/AELB</t>
  </si>
  <si>
    <t>AESN</t>
  </si>
  <si>
    <t>THESAURUS PROJET</t>
  </si>
  <si>
    <t>----</t>
  </si>
  <si>
    <t>id_site</t>
  </si>
  <si>
    <t>nomsite</t>
  </si>
  <si>
    <t>Concat</t>
  </si>
  <si>
    <t>0001_014</t>
  </si>
  <si>
    <t>COTEAU DES MONTS DE RYES</t>
  </si>
  <si>
    <t>COTEAU DES MONTS DE RYES  -  (0001_014)</t>
  </si>
  <si>
    <t>0002_014</t>
  </si>
  <si>
    <t>COTEAU DU MONT CAVALIER</t>
  </si>
  <si>
    <t>COTEAU DU MONT CAVALIER  -  (0002_014)</t>
  </si>
  <si>
    <t>0003_014</t>
  </si>
  <si>
    <t>MARE DE L'EGLISE DE RYES</t>
  </si>
  <si>
    <t>MARE DE L'EGLISE DE RYES  -  (0003_014)</t>
  </si>
  <si>
    <t>0005_014</t>
  </si>
  <si>
    <t>CAVITES DES HOULETTES</t>
  </si>
  <si>
    <t>CAVITES DES HOULETTES  -  (0005_014)</t>
  </si>
  <si>
    <t>0006_014</t>
  </si>
  <si>
    <t>COTEAU DES COSTILS</t>
  </si>
  <si>
    <t>COTEAU DES COSTILS  -  (0006_014)</t>
  </si>
  <si>
    <t>0007_014</t>
  </si>
  <si>
    <t>CAVITE D'AUBIGNY</t>
  </si>
  <si>
    <t>CAVITE D'AUBIGNY  -  (0007_014)</t>
  </si>
  <si>
    <t>0022_014</t>
  </si>
  <si>
    <t>CAVITES DE LA BUTTE</t>
  </si>
  <si>
    <t>CAVITES DE LA BUTTE  -  (0022_014)</t>
  </si>
  <si>
    <t>0023_014</t>
  </si>
  <si>
    <t>ANCIENNES CARRIERES D'ORIVAL</t>
  </si>
  <si>
    <t>ANCIENNES CARRIERES D'ORIVAL  -  (0023_014)</t>
  </si>
  <si>
    <t>0024_014</t>
  </si>
  <si>
    <t>COTEAU ET MARAIS DU CAMP ROMAIN</t>
  </si>
  <si>
    <t>COTEAU ET MARAIS DU CAMP ROMAIN  -  (0024_014)</t>
  </si>
  <si>
    <t>0025_014</t>
  </si>
  <si>
    <t>CAVITES DE REVIERS</t>
  </si>
  <si>
    <t>CAVITES DE REVIERS  -  (0025_014)</t>
  </si>
  <si>
    <t>0026_014</t>
  </si>
  <si>
    <t>COMBLES DU CHATEAU DE REVIERS</t>
  </si>
  <si>
    <t>COMBLES DU CHATEAU DE REVIERS  -  (0026_014)</t>
  </si>
  <si>
    <t>0027_014</t>
  </si>
  <si>
    <t>GRAND MARAIS</t>
  </si>
  <si>
    <t>GRAND MARAIS  -  (0027_014)</t>
  </si>
  <si>
    <t>0028_014</t>
  </si>
  <si>
    <t>MARAIS DE PIERREPONT</t>
  </si>
  <si>
    <t>MARAIS DE PIERREPONT  -  (0028_014)</t>
  </si>
  <si>
    <t>0030_014</t>
  </si>
  <si>
    <t>PRAIRIES DU GABION ET DU GOULET</t>
  </si>
  <si>
    <t>PRAIRIES DU GABION ET DU GOULET  -  (0030_014)</t>
  </si>
  <si>
    <t>0031_050</t>
  </si>
  <si>
    <t>MARAIS DE LA SAIGNEE</t>
  </si>
  <si>
    <t>MARAIS DE LA SAIGNEE  -  (0031_050)</t>
  </si>
  <si>
    <t>0032_050</t>
  </si>
  <si>
    <t>MARAIS DU PRE DU COMMUN</t>
  </si>
  <si>
    <t>MARAIS DU PRE DU COMMUN  -  (0032_050)</t>
  </si>
  <si>
    <t>0033_050</t>
  </si>
  <si>
    <t>LANDE DE CHAMP CHEVREL</t>
  </si>
  <si>
    <t>LANDE DE CHAMP CHEVREL  -  (0033_050)</t>
  </si>
  <si>
    <t>0034_050</t>
  </si>
  <si>
    <t>LANDE MOUTON</t>
  </si>
  <si>
    <t>LANDE MOUTON  -  (0034_050)</t>
  </si>
  <si>
    <t>0035_050</t>
  </si>
  <si>
    <t>TOURBIERE DES PONCEAUX</t>
  </si>
  <si>
    <t>TOURBIERE DES PONCEAUX  -  (0035_050)</t>
  </si>
  <si>
    <t>0036_050</t>
  </si>
  <si>
    <t>PRAIRIE DU THOU</t>
  </si>
  <si>
    <t>PRAIRIE DU THOU  -  (0036_050)</t>
  </si>
  <si>
    <t>0037_050</t>
  </si>
  <si>
    <t>PRAIRIES DE LA RASTIERE</t>
  </si>
  <si>
    <t>PRAIRIES DE LA RASTIERE  -  (0037_050)</t>
  </si>
  <si>
    <t>0039_050</t>
  </si>
  <si>
    <t>ANCIENNE POUDRIERE DE LA VALETTE</t>
  </si>
  <si>
    <t>ANCIENNE POUDRIERE DE LA VALETTE  -  (0039_050)</t>
  </si>
  <si>
    <t>0040_050</t>
  </si>
  <si>
    <t>BLANCHE LANDE</t>
  </si>
  <si>
    <t>BLANCHE LANDE  -  (0040_050)</t>
  </si>
  <si>
    <t>0043_050</t>
  </si>
  <si>
    <t>MARAIS DE LE MESNIL-AU-VAL</t>
  </si>
  <si>
    <t>MARAIS DE LE MESNIL-AU-VAL  -  (0043_050)</t>
  </si>
  <si>
    <t>0044_050</t>
  </si>
  <si>
    <t>TUNNEL DE LAYE</t>
  </si>
  <si>
    <t>TUNNEL DE LAYE  -  (0044_050)</t>
  </si>
  <si>
    <t>0045_050</t>
  </si>
  <si>
    <t>LANDE DU FORT DU ROULE</t>
  </si>
  <si>
    <t>LANDE DU FORT DU ROULE  -  (0045_050)</t>
  </si>
  <si>
    <t>0046_050</t>
  </si>
  <si>
    <t>ANCIENNE CARRIERE DES RONCERETS</t>
  </si>
  <si>
    <t>ANCIENNE CARRIERE DES RONCERETS  -  (0046_050)</t>
  </si>
  <si>
    <t>0047_050</t>
  </si>
  <si>
    <t>CARRIERE FAUVEL</t>
  </si>
  <si>
    <t>CARRIERE FAUVEL  -  (0047_050)</t>
  </si>
  <si>
    <t>0048_050</t>
  </si>
  <si>
    <t>COMBLES DE LA MAISON FAMILIALE RURALE DE PERCY</t>
  </si>
  <si>
    <t>COMBLES DE LA MAISON FAMILIALE RURALE DE PERCY  -  (0048_050)</t>
  </si>
  <si>
    <t>0049_050</t>
  </si>
  <si>
    <t>MEGAPHORBIAIE DE LA RENAUDAIS</t>
  </si>
  <si>
    <t>MEGAPHORBIAIE DE LA RENAUDAIS  -  (0049_050)</t>
  </si>
  <si>
    <t>0050_050</t>
  </si>
  <si>
    <t>PREVITAL</t>
  </si>
  <si>
    <t>PREVITAL  -  (0050_050)</t>
  </si>
  <si>
    <t>0051_050</t>
  </si>
  <si>
    <t>PRAIRIE HUMIDE DE LA CARRIERE DU FUT</t>
  </si>
  <si>
    <t>PRAIRIE HUMIDE DE LA CARRIERE DU FUT  -  (0051_050)</t>
  </si>
  <si>
    <t>0052_050</t>
  </si>
  <si>
    <t>PRE DE LA GUETTE</t>
  </si>
  <si>
    <t>PRE DE LA GUETTE  -  (0052_050)</t>
  </si>
  <si>
    <t>0053_050</t>
  </si>
  <si>
    <t>LANDE TOURBEUSE DES CENTS VERGEES</t>
  </si>
  <si>
    <t>LANDE TOURBEUSE DES CENTS VERGEES  -  (0053_050)</t>
  </si>
  <si>
    <t>0054_050</t>
  </si>
  <si>
    <t>TOURBIERE DU PRE MAUDIT</t>
  </si>
  <si>
    <t>TOURBIERE DU PRE MAUDIT  -  (0054_050)</t>
  </si>
  <si>
    <t>0055_050</t>
  </si>
  <si>
    <t>LANDE DE MUNEVILLE</t>
  </si>
  <si>
    <t>LANDE DE MUNEVILLE  -  (0055_050)</t>
  </si>
  <si>
    <t>0056_050</t>
  </si>
  <si>
    <t>MARAIS DE LE MESNIL</t>
  </si>
  <si>
    <t>MARAIS DE LE MESNIL  -  (0056_050)</t>
  </si>
  <si>
    <t>0057_050</t>
  </si>
  <si>
    <t>LANDE DE LA TOURNERIE</t>
  </si>
  <si>
    <t>LANDE DE LA TOURNERIE  -  (0057_050)</t>
  </si>
  <si>
    <t>0058_050</t>
  </si>
  <si>
    <t>FOSSE ARTHOUR</t>
  </si>
  <si>
    <t>FOSSE ARTHOUR  -  (0058_050)</t>
  </si>
  <si>
    <t>0059_050</t>
  </si>
  <si>
    <t>LANDE DU GUE SAFRAY</t>
  </si>
  <si>
    <t>LANDE DU GUE SAFRAY  -  (0059_050)</t>
  </si>
  <si>
    <t>0060_050</t>
  </si>
  <si>
    <t>PRAIRIES DE PRE CORBIN</t>
  </si>
  <si>
    <t>PRAIRIES DE PRE CORBIN  -  (0060_050)</t>
  </si>
  <si>
    <t>0061_061</t>
  </si>
  <si>
    <t>COMBLES DE L'ORATOIRE DE PASSAIS</t>
  </si>
  <si>
    <t>COMBLES DE L'ORATOIRE DE PASSAIS  -  (0061_061)</t>
  </si>
  <si>
    <t>0062_061</t>
  </si>
  <si>
    <t>MARES POTIERES DE LAUNAY</t>
  </si>
  <si>
    <t>MARES POTIERES DE LAUNAY  -  (0062_061)</t>
  </si>
  <si>
    <t>0063_061</t>
  </si>
  <si>
    <t>TOURBIERE DE LA TABLERE</t>
  </si>
  <si>
    <t>TOURBIERE DE LA TABLERE  -  (0063_061)</t>
  </si>
  <si>
    <t>0064_061</t>
  </si>
  <si>
    <t>COTEAU DES BUTTES ET DE LA PETITE GARENNE</t>
  </si>
  <si>
    <t>COTEAU DES BUTTES ET DE LA PETITE GARENNE  -  (0064_061)</t>
  </si>
  <si>
    <t>0065_061</t>
  </si>
  <si>
    <t>HERBAGE CROSE</t>
  </si>
  <si>
    <t>HERBAGE CROSE  -  (0065_061)</t>
  </si>
  <si>
    <t>0066_061</t>
  </si>
  <si>
    <t>PRAIRIES ET COTEAU DU NEUF BOIS</t>
  </si>
  <si>
    <t>PRAIRIES ET COTEAU DU NEUF BOIS  -  (0066_061)</t>
  </si>
  <si>
    <t>0067_061</t>
  </si>
  <si>
    <t>BOIS DE GOULT</t>
  </si>
  <si>
    <t>BOIS DE GOULT  -  (0067_061)</t>
  </si>
  <si>
    <t>0068_061</t>
  </si>
  <si>
    <t>LANDE DE BEAUMAITRE</t>
  </si>
  <si>
    <t>LANDE DE BEAUMAITRE  -  (0068_061)</t>
  </si>
  <si>
    <t>0069_061</t>
  </si>
  <si>
    <t>LANDE DES PRES JEAN</t>
  </si>
  <si>
    <t>LANDE DES PRES JEAN  -  (0069_061)</t>
  </si>
  <si>
    <t>0070_061</t>
  </si>
  <si>
    <t>TERRAIN MILITAIRE DE LA FERME DE L'AUMONE</t>
  </si>
  <si>
    <t>TERRAIN MILITAIRE DE LA FERME DE L'AUMONE  -  (0070_061)</t>
  </si>
  <si>
    <t>0071_061</t>
  </si>
  <si>
    <t>COTEAU DE LA VALMIERE</t>
  </si>
  <si>
    <t>COTEAU DE LA VALMIERE  -  (0071_061)</t>
  </si>
  <si>
    <t>0072_061</t>
  </si>
  <si>
    <t>COTEAU DES PLATIERES</t>
  </si>
  <si>
    <t>COTEAU DES PLATIERES  -  (0072_061)</t>
  </si>
  <si>
    <t>0073_061</t>
  </si>
  <si>
    <t>MEGAPHORBIAIE DE LA JALOUSIE</t>
  </si>
  <si>
    <t>MEGAPHORBIAIE DE LA JALOUSIE  -  (0073_061)</t>
  </si>
  <si>
    <t>0074_061</t>
  </si>
  <si>
    <t>MEGAPHORBIAIE DE LA PIERRE PLATE</t>
  </si>
  <si>
    <t>MEGAPHORBIAIE DE LA PIERRE PLATE  -  (0074_061)</t>
  </si>
  <si>
    <t>0075_061</t>
  </si>
  <si>
    <t>CARRIERE SOUTERRAINE DU CLOS SAINT-MARC</t>
  </si>
  <si>
    <t>CARRIERE SOUTERRAINE DU CLOS SAINT-MARC  -  (0075_061)</t>
  </si>
  <si>
    <t>0076_061</t>
  </si>
  <si>
    <t>CAVITE DE LOISAIL</t>
  </si>
  <si>
    <t>CAVITE DE LOISAIL  -  (0076_061)</t>
  </si>
  <si>
    <t>0077_061</t>
  </si>
  <si>
    <t>COTEAU DE LA BANDONNIERE</t>
  </si>
  <si>
    <t>COTEAU DE LA BANDONNIERE  -  (0077_061)</t>
  </si>
  <si>
    <t>0078_061</t>
  </si>
  <si>
    <t>TOURBIERE DE COMMEAUCHE</t>
  </si>
  <si>
    <t>TOURBIERE DE COMMEAUCHE  -  (0078_061)</t>
  </si>
  <si>
    <t>0079_061</t>
  </si>
  <si>
    <t>CARRIERE DE BELLEAU</t>
  </si>
  <si>
    <t>CARRIERE DE BELLEAU  -  (0079_061)</t>
  </si>
  <si>
    <t>0080_061</t>
  </si>
  <si>
    <t>CAVITE D'HABLOVILLE</t>
  </si>
  <si>
    <t>CAVITE D'HABLOVILLE  -  (0080_061)</t>
  </si>
  <si>
    <t>0081_061</t>
  </si>
  <si>
    <t>MARAIS DES PATURES</t>
  </si>
  <si>
    <t>MARAIS DES PATURES  -  (0081_061)</t>
  </si>
  <si>
    <t>0082_061</t>
  </si>
  <si>
    <t>MEGAPHORBIAIE VALLEE DE LA BAIZE</t>
  </si>
  <si>
    <t>MEGAPHORBIAIE VALLEE DE LA BAIZE  -  (0082_061)</t>
  </si>
  <si>
    <t>0083_061</t>
  </si>
  <si>
    <t>PRAIRIE DE LA FOSSE CORBETTE</t>
  </si>
  <si>
    <t>PRAIRIE DE LA FOSSE CORBETTE  -  (0083_061)</t>
  </si>
  <si>
    <t>0084_061</t>
  </si>
  <si>
    <t>PRAIRIE DU CLOS MENOU</t>
  </si>
  <si>
    <t>PRAIRIE DU CLOS MENOU  -  (0084_061)</t>
  </si>
  <si>
    <t>0085_061</t>
  </si>
  <si>
    <t>CAVITE DU SAPMESLE</t>
  </si>
  <si>
    <t>CAVITE DU SAPMESLE  -  (0085_061)</t>
  </si>
  <si>
    <t>0086_061</t>
  </si>
  <si>
    <t>COMBLE DU PLATIS</t>
  </si>
  <si>
    <t>COMBLE DU PLATIS  -  (0086_061)</t>
  </si>
  <si>
    <t>0087_061</t>
  </si>
  <si>
    <t>COTEAU DE LA BUTTE</t>
  </si>
  <si>
    <t>COTEAU DE LA BUTTE  -  (0087_061)</t>
  </si>
  <si>
    <t>0088_061</t>
  </si>
  <si>
    <t>COTEAU DE LA COUR CUCU</t>
  </si>
  <si>
    <t>COTEAU DE LA COUR CUCU  -  (0088_061)</t>
  </si>
  <si>
    <t>0089_061</t>
  </si>
  <si>
    <t>COTEAU DES CHAMPS GENETS</t>
  </si>
  <si>
    <t>COTEAU DES CHAMPS GENETS  -  (0089_061)</t>
  </si>
  <si>
    <t>0090_061</t>
  </si>
  <si>
    <t>COTEAU DES PRES SAINT DENIS</t>
  </si>
  <si>
    <t>COTEAU DES PRES SAINT DENIS  -  (0090_061)</t>
  </si>
  <si>
    <t>0091_061</t>
  </si>
  <si>
    <t>COTEAU DU CHAMP DU NOYER</t>
  </si>
  <si>
    <t>COTEAU DU CHAMP DU NOYER  -  (0091_061)</t>
  </si>
  <si>
    <t>0092_061</t>
  </si>
  <si>
    <t>COTEAU DU GLAND</t>
  </si>
  <si>
    <t>COTEAU DU GLAND  -  (0092_061)</t>
  </si>
  <si>
    <t>0093_061</t>
  </si>
  <si>
    <t>COTEAU DU MONT CHAUVEL</t>
  </si>
  <si>
    <t>COTEAU DU MONT CHAUVEL  -  (0093_061)</t>
  </si>
  <si>
    <t>0094_061</t>
  </si>
  <si>
    <t>COTEAU DU VAL FORTIN</t>
  </si>
  <si>
    <t>COTEAU DU VAL FORTIN  -  (0094_061)</t>
  </si>
  <si>
    <t>0095_061</t>
  </si>
  <si>
    <t>PRAIRIE HUMIDE DE CAMPIGNY - ROGER BRUN</t>
  </si>
  <si>
    <t>PRAIRIE HUMIDE DE CAMPIGNY - ROGER BRUN  -  (0095_061)</t>
  </si>
  <si>
    <t>0096_061</t>
  </si>
  <si>
    <t>ANCIEN ETANG DE LA FRESNAYE-AU-SAUVAGE</t>
  </si>
  <si>
    <t>ANCIEN ETANG DE LA FRESNAYE-AU-SAUVAGE  -  (0096_061)</t>
  </si>
  <si>
    <t>0097_061</t>
  </si>
  <si>
    <t>CARRIERE DE LA TOURELLE</t>
  </si>
  <si>
    <t>CARRIERE DE LA TOURELLE  -  (0097_061)</t>
  </si>
  <si>
    <t>0098_061</t>
  </si>
  <si>
    <t>CARRIERE DES MONTS</t>
  </si>
  <si>
    <t>CARRIERE DES MONTS  -  (0098_061)</t>
  </si>
  <si>
    <t>0099_061</t>
  </si>
  <si>
    <t>CAVITE DES PETITES HAYES</t>
  </si>
  <si>
    <t>CAVITE DES PETITES HAYES  -  (0099_061)</t>
  </si>
  <si>
    <t>0100_061</t>
  </si>
  <si>
    <t>CHENE DE LA LAMBONNIERE</t>
  </si>
  <si>
    <t>CHENE DE LA LAMBONNIERE  -  (0100_061)</t>
  </si>
  <si>
    <t>0101_061</t>
  </si>
  <si>
    <t>COMBLES DE LA POIDEVINIERE</t>
  </si>
  <si>
    <t>COMBLES DE LA POIDEVINIERE  -  (0101_061)</t>
  </si>
  <si>
    <t>0102_061</t>
  </si>
  <si>
    <t>PRAIRIE DU VIEUX-SAINT-PIERRE</t>
  </si>
  <si>
    <t>PRAIRIE DU VIEUX-SAINT-PIERRE  -  (0102_061)</t>
  </si>
  <si>
    <t>0103_061</t>
  </si>
  <si>
    <t>PRAIRIE DES BLANDINIERES</t>
  </si>
  <si>
    <t>PRAIRIE DES BLANDINIERES  -  (0103_061)</t>
  </si>
  <si>
    <t>0104_061</t>
  </si>
  <si>
    <t>COTEAU DES HOULLES BLANCHES</t>
  </si>
  <si>
    <t>COTEAU DES HOULLES BLANCHES  -  (0104_061)</t>
  </si>
  <si>
    <t>0105_061</t>
  </si>
  <si>
    <t>BUTTE DES ROCS</t>
  </si>
  <si>
    <t>BUTTE DES ROCS  -  (0105_061)</t>
  </si>
  <si>
    <t>0106_061</t>
  </si>
  <si>
    <t>PRAIRIE DE LA FONTE</t>
  </si>
  <si>
    <t>PRAIRIE DE LA FONTE  -  (0106_061)</t>
  </si>
  <si>
    <t>0107_061</t>
  </si>
  <si>
    <t>PRAIRIE DE LA GUIMARDIERE</t>
  </si>
  <si>
    <t>PRAIRIE DE LA GUIMARDIERE  -  (0107_061)</t>
  </si>
  <si>
    <t>0108_061</t>
  </si>
  <si>
    <t>PRAIRIES BASSES DE LA TUILERIE</t>
  </si>
  <si>
    <t>PRAIRIES BASSES DE LA TUILERIE  -  (0108_061)</t>
  </si>
  <si>
    <t>0109_061</t>
  </si>
  <si>
    <t>TOURBIERE DE LA BUNECHE</t>
  </si>
  <si>
    <t>TOURBIERE DE LA BUNECHE  -  (0109_061)</t>
  </si>
  <si>
    <t>0110_061</t>
  </si>
  <si>
    <t>TOURBIERE DU DESERT</t>
  </si>
  <si>
    <t>TOURBIERE DU DESERT  -  (0110_061)</t>
  </si>
  <si>
    <t>0111_014</t>
  </si>
  <si>
    <t>LE BILLOT</t>
  </si>
  <si>
    <t>LE BILLOT  -  (0111_014)</t>
  </si>
  <si>
    <t>0112_014</t>
  </si>
  <si>
    <t>LA LANDE DE LA BLANCHARDIERE</t>
  </si>
  <si>
    <t>LA LANDE DE LA BLANCHARDIERE  -  (0112_014)</t>
  </si>
  <si>
    <t>0120_014</t>
  </si>
  <si>
    <t>MARAIS DE COLLEVILLETTE</t>
  </si>
  <si>
    <t>MARAIS DE COLLEVILLETTE  -  (0120_014)</t>
  </si>
  <si>
    <t>8888_050</t>
  </si>
  <si>
    <t>MARAIS DE GOUVILLE-SUR-MER</t>
  </si>
  <si>
    <t>MARAIS DE GOUVILLE-SUR-MER  -  (8888_050)</t>
  </si>
  <si>
    <t>---</t>
  </si>
  <si>
    <t>FONCTIONNEMENT GENERAL (réunions internes, astreintes, nouveaux projets, formations)</t>
  </si>
  <si>
    <t>PRAM 2020-2021</t>
  </si>
  <si>
    <t xml:space="preserve">PREEE 2020 -2021 </t>
  </si>
  <si>
    <t>Code analytique</t>
  </si>
  <si>
    <t>PROJETS</t>
  </si>
  <si>
    <t>CODE ANALYTIQUE</t>
  </si>
  <si>
    <t xml:space="preserve">AESN </t>
  </si>
  <si>
    <t>INFORMATIQUE 2020</t>
  </si>
  <si>
    <t>PRACOTEAUX 2020- 2021</t>
  </si>
  <si>
    <t>FEADER</t>
  </si>
  <si>
    <t>CONGES/RTT</t>
  </si>
  <si>
    <t>absent ferie</t>
  </si>
  <si>
    <t>absent</t>
  </si>
  <si>
    <t>NOM</t>
  </si>
  <si>
    <t>PRENOM</t>
  </si>
  <si>
    <t>Perceval</t>
  </si>
  <si>
    <t>Benoit</t>
  </si>
  <si>
    <t>PRACOTEAUX 2020-2021</t>
  </si>
  <si>
    <t>PRACOTEAU2021</t>
  </si>
  <si>
    <t>PREEE 2020-2021</t>
  </si>
  <si>
    <t>PREEE2021</t>
  </si>
  <si>
    <t>ABSENCES ( CONGES, RTT, AUTRES…)</t>
  </si>
  <si>
    <t xml:space="preserve">MISSIONS GENERALES </t>
  </si>
  <si>
    <t>DIVECENH20</t>
  </si>
  <si>
    <t>PRAM2021</t>
  </si>
  <si>
    <t>INFORMATIQUE 2021</t>
  </si>
  <si>
    <t>INFORMATIC21</t>
  </si>
  <si>
    <t>DIVETTE</t>
  </si>
  <si>
    <t>DIVETTE_21</t>
  </si>
  <si>
    <t>Teams Activation licence</t>
  </si>
  <si>
    <t>Tests visio + BDD Foncière</t>
  </si>
  <si>
    <t xml:space="preserve">Arborescence Serveur </t>
  </si>
  <si>
    <t>Réunion d'équipe</t>
  </si>
  <si>
    <t>Panne serveur + 
Test prise en main à distance avec Teams</t>
  </si>
  <si>
    <t>Cotech PREEE</t>
  </si>
  <si>
    <t>Bilan saisies sites 2020 (rattrapage)</t>
  </si>
  <si>
    <t>Réunion Praco</t>
  </si>
  <si>
    <t>Problème VPN Utilisateur</t>
  </si>
  <si>
    <t>Sesssion Utilisateur Panne serveur</t>
  </si>
  <si>
    <t xml:space="preserve">Marais de la Divette Réunion </t>
  </si>
  <si>
    <t>Point Géomatique</t>
  </si>
  <si>
    <t>ODK PRAM BUG</t>
  </si>
  <si>
    <t>Réunion visio</t>
  </si>
  <si>
    <t>Problème accès mail</t>
  </si>
  <si>
    <t>Visio NM Divette (outils et Méthode)</t>
  </si>
  <si>
    <t>Comité de suivi Divette</t>
  </si>
  <si>
    <t>Férié</t>
  </si>
  <si>
    <t>Tests Traitements et délimitation des HGMU</t>
  </si>
  <si>
    <t>CP</t>
  </si>
  <si>
    <t>Absence</t>
  </si>
  <si>
    <t>RTT</t>
  </si>
  <si>
    <t>Divette Choix des indicateurs SIG + 
Images Sentinel peps.cnes.fr</t>
  </si>
  <si>
    <t>Test Outils : Orfeo Tools Box + QGIS + GRASS + GDAL
Images Sentinel peps.cnes.fr</t>
  </si>
  <si>
    <t>Reprise du Jargon télédetection + These Rapinel</t>
  </si>
  <si>
    <t>Test de GWERN + 
Contact Forum Marais Atlantique + outils Télédetection (eCognition)</t>
  </si>
  <si>
    <t>Thèse Rapinel + 
Méthodo DREAL ZH (Origine Données Julien D.) + comparatif masse d'eau IGN / Sandre</t>
  </si>
  <si>
    <t>Recherche outils (google engine / EO Browser) + Données + Récup MNT Lidar</t>
  </si>
  <si>
    <t>MOS + Indicateurs SIG + Délimitation des HGMU (Segmentation A-B-C-D différents seuils)</t>
  </si>
  <si>
    <t>relecture these + test méthodo segmentation A-B-C-D --&gt; Nul</t>
  </si>
  <si>
    <t xml:space="preserve">visio SB Divette discussion Stage </t>
  </si>
  <si>
    <t>Intégrations Chenaux routes</t>
  </si>
  <si>
    <t>Signature electronique + support info</t>
  </si>
  <si>
    <t>Evaluation evolution appli Géomare</t>
  </si>
  <si>
    <t>Mise à jour clef Ign, recup fond wms</t>
  </si>
  <si>
    <t>Maintenance Rio (acces serveur domaine)</t>
  </si>
  <si>
    <t>Finalisation site Preee-normandie.fr</t>
  </si>
  <si>
    <t>Intégration modification preee-normandie</t>
  </si>
  <si>
    <t>Vérification et accès au serveur
Démarrage&amp;arret des services (sudo)</t>
  </si>
  <si>
    <t>Validation des comptes admin / editeurs / …</t>
  </si>
  <si>
    <t>Support informatique signature mail réinitialisation machine</t>
  </si>
  <si>
    <t>Intégration de données en bdd pour génération auto de fichiers</t>
  </si>
  <si>
    <t>Mise à jour des sites en bdd création/modification des vues</t>
  </si>
  <si>
    <t>Cotech PRAM</t>
  </si>
  <si>
    <t>Nouvelles demandes tableau de bord des sites (AESN, sites bassin, etc )</t>
  </si>
  <si>
    <t>Mail Mac + visio pram</t>
  </si>
  <si>
    <t>Sauvegarde test des données sicen (shema observation)</t>
  </si>
  <si>
    <t>Webcam Camille (bouton) + echange Foliateam</t>
  </si>
  <si>
    <t>Cartographie QGIS accès aux données</t>
  </si>
  <si>
    <t>Mise à jour des web-services + clefs IGN</t>
  </si>
  <si>
    <t>Test-visio cotech pram</t>
  </si>
  <si>
    <t>enfant malade</t>
  </si>
  <si>
    <t>Export et intégration de données GMN</t>
  </si>
  <si>
    <t>Mise à jour de la bdd saisie observations externes</t>
  </si>
  <si>
    <t xml:space="preserve">Test visio ZH Divette </t>
  </si>
  <si>
    <t>Réunion</t>
  </si>
  <si>
    <t>Projet mobile qfield présentation des mares</t>
  </si>
  <si>
    <t>Carto Zones Humides / Calage des données</t>
  </si>
  <si>
    <t>Bascule Mail (export/import de fichiers pst)</t>
  </si>
  <si>
    <t>Récupération matériel PC (test machines)</t>
  </si>
  <si>
    <t>Bilan AESN ZH</t>
  </si>
  <si>
    <t>SICEN Bloqué (vue ne marche pas --&gt; déboggage)</t>
  </si>
  <si>
    <t>PC FB / SD + imprimanet réseau</t>
  </si>
  <si>
    <t>Test agenda évènement, interface admin outlook</t>
  </si>
  <si>
    <t>Carto Bilan AESN (liste des sites…)</t>
  </si>
  <si>
    <t>Accès données carto</t>
  </si>
  <si>
    <t>Point Géomatique +
suppport informatique divers</t>
  </si>
  <si>
    <t>test cotech preee</t>
  </si>
  <si>
    <t>Bande passante réunion demande de devis</t>
  </si>
  <si>
    <t>Réunion scientifique besoins collaborateurs</t>
  </si>
  <si>
    <t>Migration Majiic --&gt; Bootstrap5</t>
  </si>
  <si>
    <t>Mise à dispo machine temporaire 
parc informatique</t>
  </si>
  <si>
    <t>Développement indicateur ZH I12 (RHOMEO)</t>
  </si>
  <si>
    <t>Indicateur ZH I12 + teledetection (polution lumineuse)</t>
  </si>
  <si>
    <t>Ligne SDA tel configuration standard</t>
  </si>
  <si>
    <t>Tests configuration standard
+ support PC</t>
  </si>
  <si>
    <t>Teledetection source image normandie NASA</t>
  </si>
  <si>
    <t>Indicateur ZH I12 + teledetection (pollution lumineuse)</t>
  </si>
  <si>
    <t>Tests Traitements et délimitation des HGMU
traitements très longs</t>
  </si>
  <si>
    <t>Tests Traitements et délimitation des HGMU
Traitements toujrous très longs</t>
  </si>
  <si>
    <t>Tests Traitements et délimitation des HGMU
Traitements toujrous très longs (je n'en fini pas)</t>
  </si>
  <si>
    <t>Creation site web Preee
Recherche outil Wordpress vs Ghost
Techno jouable</t>
  </si>
  <si>
    <t>Creation site web Preee
Installation raspberry</t>
  </si>
  <si>
    <t>Creation site web Preee
Installation raspberry suite config + ssl
achat nom de domaine</t>
  </si>
  <si>
    <t>Geopackage avec image satellitaire livraison, pseudo indicateur</t>
  </si>
  <si>
    <t xml:space="preserve"> AESN ZH Cartographie cellule2022 - 2024
Projet</t>
  </si>
  <si>
    <t xml:space="preserve"> AESN ZH Cartographie cellule2022 - 2024
Liste des sites</t>
  </si>
  <si>
    <t>cellule2022 - 2024 - Mis à jour territorrialisation</t>
  </si>
  <si>
    <t xml:space="preserve"> AESN ZH Cartographie cellule2022 - 2024
Création de cartes</t>
  </si>
  <si>
    <t>Migration Majiic --&gt; Bootstrap5
Creation du depot github</t>
  </si>
  <si>
    <t>Mise à jour de la BDD Foncière, liste déroulante de QGIS</t>
  </si>
  <si>
    <t>Support QGIS et gestion problème AD
Mise à jour de la BDD Foncière</t>
  </si>
  <si>
    <t>Support AD contactOneoperator</t>
  </si>
  <si>
    <t>Serveur Aquaray : changement de version majeure.
PHP 8 / PostgreSQL13 --&gt; trop d'erreurs</t>
  </si>
  <si>
    <t>Restauration des BDD PostgreSQL vérification du contenu
suite migration
Demande intégration Tomcat (ODKCollect)</t>
  </si>
  <si>
    <t>Récupération des données Stage Mathilde Billon (cartographie du rapport)</t>
  </si>
  <si>
    <t>Formulaire de saisie Qfield (stage Dolomèdes) 
expression conditionnelle</t>
  </si>
  <si>
    <t>Livraison Projet Qfield avec basemaps gpkg
Mise à jour Rio (Tomcat Odk planté)</t>
  </si>
  <si>
    <t xml:space="preserve">Création de la liste d'indicateur Dolomèdes </t>
  </si>
  <si>
    <t>Resiliation contrat mail aquaray</t>
  </si>
  <si>
    <t>Installation Qgis serveur interne raspbian (installation debian)</t>
  </si>
  <si>
    <t>Modification IP accès aquaray
cellule2022 - 2024 - Mis à jour territorrialisation</t>
  </si>
  <si>
    <t>Récupération des photos n°2 du formulaire ODK (non chargé en BDD)</t>
  </si>
  <si>
    <t>Suivi des ressources animation foncière descriptif CS + CA + …</t>
  </si>
  <si>
    <t>Echange données DDTM50</t>
  </si>
  <si>
    <t>Préparation machine MB disque formatage</t>
  </si>
  <si>
    <t>Récupération contours reservoir praco
Harmonisation des données</t>
  </si>
  <si>
    <t>Web-service de géomare installation crontab</t>
  </si>
  <si>
    <t>Signature mail auto site Caen Rouen</t>
  </si>
  <si>
    <t>Convention d'échange de données mises à jour
RGPD relecture des procédures</t>
  </si>
  <si>
    <t>Signature mail Vœux</t>
  </si>
  <si>
    <t>Support informatique. + contact(INAO)</t>
  </si>
  <si>
    <t>Zotero modification du web service actualisation des références et intégration en bdd</t>
  </si>
  <si>
    <t>Harmonisation des données sites CAEN / ROUEn liste des sites
Données attributaires</t>
  </si>
  <si>
    <t>Resiliation ligne Orange LC (toujours active) et facturation</t>
  </si>
  <si>
    <t>Signatures mails et config VPN. SFR standard non configuré (suite appel)</t>
  </si>
  <si>
    <t>Changement branchement téléphonique
Bande passante salle réunion et support informatique</t>
  </si>
  <si>
    <t>SAFER veille foncière récupération et mise à jour du parcellaire
PCI Vecteur 2021</t>
  </si>
  <si>
    <t>SAFER gestion des alertes qui prévient qui et mail suivi-foncier@cen-normandie.fr</t>
  </si>
  <si>
    <t>Recherche de solutions signature mail mac
Configuration PC CH --&gt;PDR</t>
  </si>
  <si>
    <t>Traitement et import de données externes GRETIA</t>
  </si>
  <si>
    <t>Traitement et import de données externes GMN
Entrepot de données externe SICEN (module export)</t>
  </si>
  <si>
    <t>Mail Suzanne Bloqué Absence Support et réinitialisation pc</t>
  </si>
  <si>
    <t>Support pc configuration Teams sur PCs equipe téléphone
LRR</t>
  </si>
  <si>
    <t>Modifications des geoservices IGN / changement de clef / support qgis</t>
  </si>
  <si>
    <t>Developpement correction problème d'export de fichier intranet</t>
  </si>
  <si>
    <t>Serveur RIO --&gt; bascule session locales
Configuration nouveaux PC</t>
  </si>
  <si>
    <t xml:space="preserve">Configuration nouveaux PC 
Modification des signatures electroniques </t>
  </si>
  <si>
    <t>Support serveur notice création utilisateur</t>
  </si>
  <si>
    <t>Procédure redemarrage imprimante / Adobe</t>
  </si>
  <si>
    <t>Migration php8 bs5 serveur Aquaray
Mise à jour mot de passe et log MAJIIC</t>
  </si>
  <si>
    <t>Securisation MAJIIC suppression users
Dashboard</t>
  </si>
  <si>
    <t>Correction import de mares ODK Collect</t>
  </si>
  <si>
    <t>Export sites reservoir pracoteaux</t>
  </si>
  <si>
    <t>Import tests synchronisation basemaps overlays qfield</t>
  </si>
  <si>
    <t>Licences Adobe mise à jour bon de réduction portage Mac PC</t>
  </si>
  <si>
    <t>Installation serveur WMS raspberry pi raspbian</t>
  </si>
  <si>
    <t>Transmission données mam normandie</t>
  </si>
  <si>
    <t>prepa point géomare</t>
  </si>
  <si>
    <t>Formatage PC et station de travail
Tutoriel reservation calendrier véhicule</t>
  </si>
  <si>
    <t>Mise à jour des listes de diffusion
Diffusion données PDR CBN</t>
  </si>
  <si>
    <t>Budget informatique 2021 (licences)</t>
  </si>
  <si>
    <t>Convention de données GMN Atlas
Saisie et correction d'import de données</t>
  </si>
  <si>
    <t>Tableau de bord 2020 (paturage/travaux/suivis/animation)</t>
  </si>
  <si>
    <t>Tableau de bord 2020 Liste site récupération des données sites avec fusion</t>
  </si>
  <si>
    <t>Tableau de bord 2020 
Liste site récupération des données sites avec fusion</t>
  </si>
  <si>
    <t>Tableau de bord fédération 2020 
Liste site récupération des données sites avec fusion</t>
  </si>
  <si>
    <t>Vue FDW sicen irrecupérable --&gt; correction de la vue</t>
  </si>
  <si>
    <t>Cartographie ZH couche dreal MPPZH decoupe par site</t>
  </si>
  <si>
    <t>Cartographie ZH couche dreal MPPZH decoupe par site
Inclus / Exclus</t>
  </si>
  <si>
    <t>Mise à jour des stations PREEE + delimitation des sites</t>
  </si>
  <si>
    <t>Mise à jour des stations PREEE (intégration des fiches) + delimitation des sites</t>
  </si>
  <si>
    <t>Mise à jour des stations PREEE  (intégration des fiches) + delimitation des sites</t>
  </si>
  <si>
    <t>TPI --&gt;Topographic Position Index, délimitation des fossés ?
Recherche Cartographique ZH</t>
  </si>
  <si>
    <t xml:space="preserve">Cellule Animation zones humides 2021 </t>
  </si>
  <si>
    <t xml:space="preserve">GEOM_CARTOGRAPHIE </t>
  </si>
  <si>
    <t xml:space="preserve">00AAA </t>
  </si>
  <si>
    <t>Validé</t>
  </si>
  <si>
    <t xml:space="preserve">ADMIN_DIVERS </t>
  </si>
  <si>
    <t xml:space="preserve">DDG Marais de Saint-Fromont / 2022 </t>
  </si>
  <si>
    <t xml:space="preserve">SCIENT_ETUDE </t>
  </si>
  <si>
    <t xml:space="preserve">NaN </t>
  </si>
  <si>
    <t>Prévisionnel</t>
  </si>
  <si>
    <t xml:space="preserve">Divers temporaire </t>
  </si>
  <si>
    <t xml:space="preserve">DIVERS </t>
  </si>
  <si>
    <t xml:space="preserve">Etude divette 2021-2022 </t>
  </si>
  <si>
    <t xml:space="preserve">Gestion RNN Coteau de Mesnil-Soleil </t>
  </si>
  <si>
    <t xml:space="preserve">0011_014 </t>
  </si>
  <si>
    <t xml:space="preserve">GEOM_ADMIN_BDD </t>
  </si>
  <si>
    <t xml:space="preserve">Gestion RNN Mesnil-Soleil 2022 </t>
  </si>
  <si>
    <t xml:space="preserve">PRA Coteaux 2021 </t>
  </si>
  <si>
    <t xml:space="preserve">COORD_PROJET </t>
  </si>
  <si>
    <t xml:space="preserve">PRAM 2021 </t>
  </si>
  <si>
    <t xml:space="preserve">ANIM_TRANSVERSALE </t>
  </si>
  <si>
    <t>Intitule</t>
  </si>
  <si>
    <t>Code Analytique</t>
  </si>
  <si>
    <t>Site</t>
  </si>
  <si>
    <t>Date</t>
  </si>
  <si>
    <t>H previ</t>
  </si>
  <si>
    <t>realise</t>
  </si>
  <si>
    <t>jours réalisés</t>
  </si>
  <si>
    <t>Blocage mail, serveur</t>
  </si>
  <si>
    <t>Gestion des droits AD</t>
  </si>
  <si>
    <t>Extraction d'image satellitaire EOBrower</t>
  </si>
  <si>
    <t>Installation qgis Orfeo Toolbox</t>
  </si>
  <si>
    <t>Chargement/Récupération secteur 1 Cartographie Natura 2000
PC - Louise</t>
  </si>
  <si>
    <t>Changement Disques NAS RiO SSD</t>
  </si>
  <si>
    <t>Analyse de données Avant/après chantiers</t>
  </si>
  <si>
    <t>Réunion Scientifique, outil de saisie de données géonature</t>
  </si>
  <si>
    <t>Changement PC batterie pc VY
HTTPS cen-normandie.fr --&gt; erreur</t>
  </si>
  <si>
    <t>cen-normandie.fr n'est plus valide devis et intégration de cerboot</t>
  </si>
  <si>
    <t>Définition site internet du PRELE projet presta</t>
  </si>
  <si>
    <t>Reinstallation pc domaine AD injoignable
Modèle création d'un utilisateur</t>
  </si>
  <si>
    <t>Discussion gouvernance et portage applications CENs</t>
  </si>
  <si>
    <t>Modification des standard SINP</t>
  </si>
  <si>
    <t>Nettoyage des doublons sur SICEN et mise à jour des secteurs spécifiques</t>
  </si>
  <si>
    <t>RNN Actualisation des transects en BDD</t>
  </si>
  <si>
    <t>RNN</t>
  </si>
  <si>
    <t>GEOM_CARTOGRAPHIE</t>
  </si>
  <si>
    <t>Contact foliateam SDA non-opérationnels</t>
  </si>
  <si>
    <t>MOS BN / BD Carmen</t>
  </si>
  <si>
    <t>Attributions leaflet IGN. Droits photos sur sites web</t>
  </si>
  <si>
    <t>Migration de la gestion des signatures sur AD. Librairie PHP 5... (ldap)</t>
  </si>
  <si>
    <t>Gestion administration site web Wordpress</t>
  </si>
  <si>
    <t>Ajout module suppression de données développement</t>
  </si>
  <si>
    <t>RGPD actualisation des procédures
Vérification des traitements</t>
  </si>
  <si>
    <t>Export de données RNN</t>
  </si>
  <si>
    <t>Gestion du parcellaire + Admin serveur copie archives</t>
  </si>
  <si>
    <t>Copie de dossier dans Archives (liste dossier serveur mise à jour)</t>
  </si>
  <si>
    <t>Saisie des données foncières</t>
  </si>
  <si>
    <t>Répondeur site de Caen / Rouen bascule et message d'absence</t>
  </si>
  <si>
    <t>Liste patrimoniale pour LR Régionale</t>
  </si>
  <si>
    <t>Reservation des véhicules sur calendrier Outlook</t>
  </si>
  <si>
    <t xml:space="preserve">Configuration VPN --&gt; Free problème d'adressage IP serveur </t>
  </si>
  <si>
    <t>LSMSSementation / LSMSSmallRegionMerging / LSMSVectorization</t>
  </si>
  <si>
    <t>Copieur CENNO down --&gt; serveur d'impression injoignable Caen</t>
  </si>
  <si>
    <t>Intégration site Marais de Rouellé</t>
  </si>
  <si>
    <t xml:space="preserve"> ZH + GWERN rapprochement equipe scientifique pour alimentation de la bdd</t>
  </si>
  <si>
    <t>Atlas cartographique et intégration des données</t>
  </si>
  <si>
    <t>Sécurisation accès documents (aquaray)</t>
  </si>
  <si>
    <t>Configuration ODK + mail Android SV</t>
  </si>
  <si>
    <t>Journée du Président</t>
  </si>
  <si>
    <t>Migration Ataraxie récupération modèle, modification affichage</t>
  </si>
  <si>
    <t>Réunion sites (nom de domaine, hébergement)</t>
  </si>
  <si>
    <t>Accès keypass serveur copie fichiers intégration des modifications</t>
  </si>
  <si>
    <t>Backups des serveurs
accès aux restaurations J-1, J-3, J-5</t>
  </si>
  <si>
    <t>Informatique RIO NAS utilisateur VPN supprimés
Transfert des dossiers RIO --&gt; Rouen</t>
  </si>
  <si>
    <t>Configuration des bureaux</t>
  </si>
  <si>
    <t>Réinstallation réseau et téléphonie</t>
  </si>
  <si>
    <t>ZH Vallée de la Seulles (projet qgis + Mails)</t>
  </si>
  <si>
    <t>ZH BDD Foncière GWERN</t>
  </si>
  <si>
    <t>étude indicateurs télédétection ZH</t>
  </si>
  <si>
    <t>Listes de diffusion Exchange</t>
  </si>
  <si>
    <t>Calcul automatique I12 ZH RHOMEO --&gt; découpage par site</t>
  </si>
  <si>
    <t>Cartographie  fosses</t>
  </si>
  <si>
    <t>Protocole BMS intégration formulaire</t>
  </si>
  <si>
    <t>Protocole BMS rattacher les données aux transects</t>
  </si>
  <si>
    <t>Correction bug, mare doublons
Photos 2 de géomare non-récupérée</t>
  </si>
  <si>
    <t>Maj à jour taxref --&gt; recherche des cd_nom évolution des taxons</t>
  </si>
  <si>
    <t>Étiquettes de lignes</t>
  </si>
  <si>
    <t>Total général</t>
  </si>
  <si>
    <t>Somme de 8</t>
  </si>
  <si>
    <t>Correction fond de cartes communes 2022</t>
  </si>
  <si>
    <t>Correction fond de cartes communes 2022
Mise à jour des localisations</t>
  </si>
  <si>
    <t>Création d'un nouvel ID unique --&gt; pluscode script sql</t>
  </si>
  <si>
    <t>Standard téléphonique, liste utilisateurs carte sim
Déblocage code PUK</t>
  </si>
  <si>
    <t>Etude réseau téléphonique Voix + 3G 4G (5G)</t>
  </si>
  <si>
    <t>Serveur echange de données wfs sur raspberry
automatisation des tâches</t>
  </si>
  <si>
    <t>Crons récupérations backups des données 
plantage serveur…</t>
  </si>
  <si>
    <t>Consultation des données DRAAF pour obtention RPG</t>
  </si>
  <si>
    <t>Mise à jour génération photos mares serveur bloqué en écriture</t>
  </si>
  <si>
    <t>Version 2 du script de calculs des réservoirs praco</t>
  </si>
  <si>
    <t>Version 2 du script de calculs des réservoirs praco
--&gt; intégration des nouveaux contours</t>
  </si>
  <si>
    <t>Admin divers conventions + RGPD</t>
  </si>
  <si>
    <t>Recherche materiel informatique usb rj45
Support cartographique général ZH</t>
  </si>
  <si>
    <t>Support cartographique général ZH</t>
  </si>
  <si>
    <t>Numérisation des données sites et atlas cartographique</t>
  </si>
  <si>
    <t>Recherches des surfaces par département Sites CENs acqui + ENS dep</t>
  </si>
  <si>
    <t>Support cartographique général ZH + Stations</t>
  </si>
  <si>
    <t>Calcul de la surface d'intervention sur 2 antennes --&gt; harmonisation des données</t>
  </si>
  <si>
    <t>Bascule harmonisation des données échelle UCG</t>
  </si>
  <si>
    <t>Récupération DDG et définition des UCG
Unités cohérentes de gestion</t>
  </si>
  <si>
    <t>Problème de synchronisation des serveurs + chargement des projets carto trop lourds</t>
  </si>
  <si>
    <t>réorganisation des bureaux --&gt; materiels à recycler</t>
  </si>
  <si>
    <t>Intégration des transects sur l'intranet cenNO
fonctionnement cenHN ? Impossible</t>
  </si>
  <si>
    <t>Harmonisation des données utilisateurs 
site NO / HN</t>
  </si>
  <si>
    <t>Communication sur mise à jour des flux IGN wms
bascule et renouvellement des clefs</t>
  </si>
  <si>
    <t>Attention fevrier --&gt; le fonctionnement par clefs ne sera plus actifs
solutions pour nouveaux accès</t>
  </si>
  <si>
    <t>notice bilan 2021</t>
  </si>
  <si>
    <t>support cartographie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</si>
</sst>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0" x14ac:knownFonts="1">
    <font>
      <sz val="11"/>
      <color theme="1"/>
      <name val="Calibri"/>
      <family val="2"/>
      <scheme val="minor"/>
    </font>
    <font>
      <sz val="12"/>
      <name val="Comic Sans MS"/>
      <family val="4"/>
    </font>
    <font>
      <b/>
      <sz val="16"/>
      <color indexed="52"/>
      <name val="Comic Sans MS"/>
      <family val="4"/>
    </font>
    <font>
      <sz val="16"/>
      <color indexed="17"/>
      <name val="Comic Sans MS"/>
      <family val="4"/>
    </font>
    <font>
      <sz val="12"/>
      <color indexed="17"/>
      <name val="Comic Sans MS"/>
      <family val="4"/>
    </font>
    <font>
      <b/>
      <sz val="16"/>
      <color indexed="55"/>
      <name val="Comic Sans MS"/>
      <family val="4"/>
    </font>
    <font>
      <b/>
      <sz val="16"/>
      <color indexed="23"/>
      <name val="Comic Sans MS"/>
      <family val="4"/>
    </font>
    <font>
      <b/>
      <sz val="11"/>
      <name val="Comic Sans MS"/>
      <family val="4"/>
    </font>
    <font>
      <b/>
      <sz val="16"/>
      <name val="Comic Sans MS"/>
      <family val="4"/>
    </font>
    <font>
      <sz val="12"/>
      <color indexed="52"/>
      <name val="Comic Sans MS"/>
      <family val="4"/>
    </font>
    <font>
      <sz val="12"/>
      <color indexed="55"/>
      <name val="Comic Sans MS"/>
      <family val="4"/>
    </font>
    <font>
      <sz val="12"/>
      <color indexed="23"/>
      <name val="Comic Sans MS"/>
      <family val="4"/>
    </font>
    <font>
      <b/>
      <sz val="12"/>
      <name val="Comic Sans MS"/>
      <family val="4"/>
    </font>
    <font>
      <b/>
      <sz val="12"/>
      <color indexed="23"/>
      <name val="Comic Sans MS"/>
      <family val="4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16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4" fillId="0" borderId="0" xfId="0" applyFont="1" applyBorder="1"/>
    <xf numFmtId="0" fontId="14" fillId="0" borderId="2" xfId="0" applyFont="1" applyBorder="1"/>
    <xf numFmtId="0" fontId="14" fillId="0" borderId="5" xfId="0" applyFont="1" applyBorder="1"/>
    <xf numFmtId="0" fontId="14" fillId="0" borderId="6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0" fontId="17" fillId="3" borderId="4" xfId="0" applyFont="1" applyFill="1" applyBorder="1"/>
    <xf numFmtId="0" fontId="17" fillId="3" borderId="4" xfId="0" applyFont="1" applyFill="1" applyBorder="1" applyAlignment="1">
      <alignment vertical="center"/>
    </xf>
    <xf numFmtId="0" fontId="17" fillId="0" borderId="4" xfId="0" applyFont="1" applyBorder="1"/>
    <xf numFmtId="0" fontId="17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9" fillId="0" borderId="0" xfId="0" quotePrefix="1" applyFont="1" applyAlignment="1">
      <alignment horizontal="left"/>
    </xf>
    <xf numFmtId="0" fontId="17" fillId="3" borderId="7" xfId="0" applyFont="1" applyFill="1" applyBorder="1"/>
    <xf numFmtId="0" fontId="17" fillId="0" borderId="4" xfId="0" quotePrefix="1" applyFont="1" applyBorder="1"/>
    <xf numFmtId="0" fontId="4" fillId="0" borderId="0" xfId="0" applyFont="1" applyAlignment="1">
      <alignment horizontal="left" wrapText="1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/>
    </xf>
    <xf numFmtId="0" fontId="19" fillId="3" borderId="4" xfId="0" applyFont="1" applyFill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4" fillId="3" borderId="8" xfId="0" applyFont="1" applyFill="1" applyBorder="1"/>
    <xf numFmtId="0" fontId="14" fillId="0" borderId="8" xfId="0" quotePrefix="1" applyFont="1" applyBorder="1" applyAlignment="1">
      <alignment vertical="center"/>
    </xf>
    <xf numFmtId="0" fontId="19" fillId="3" borderId="4" xfId="0" applyFont="1" applyFill="1" applyBorder="1" applyAlignment="1">
      <alignment horizontal="center" vertical="center" wrapText="1"/>
    </xf>
    <xf numFmtId="0" fontId="14" fillId="3" borderId="4" xfId="0" quotePrefix="1" applyFont="1" applyFill="1" applyBorder="1"/>
    <xf numFmtId="0" fontId="0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28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9050" y="74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184731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050" y="74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19050</xdr:colOff>
      <xdr:row>12</xdr:row>
      <xdr:rowOff>0</xdr:rowOff>
    </xdr:from>
    <xdr:ext cx="184731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11347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19050</xdr:colOff>
      <xdr:row>12</xdr:row>
      <xdr:rowOff>0</xdr:rowOff>
    </xdr:from>
    <xdr:ext cx="184731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11347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X-PCP-MR" refreshedDate="44662.088626157405" createdVersion="6" refreshedVersion="6" minRefreshableVersion="3" recordCount="405" xr:uid="{56101EF6-C4CF-4FF5-BE62-64FF1173AA41}">
  <cacheSource type="worksheet">
    <worksheetSource ref="D2:F409" sheet="Fiche de saisie informatique"/>
  </cacheSource>
  <cacheFields count="3">
    <cacheField name="INFORMATIQUE 2021" numFmtId="0">
      <sharedItems count="9">
        <s v="INFORMATIQUE 2021"/>
        <s v="PRAM 2020-2021"/>
        <s v="----"/>
        <s v="MISSIONS GENERALES "/>
        <s v="ABSENCES ( CONGES, RTT, AUTRES…)"/>
        <s v="PRACOTEAUX 2020-2021"/>
        <s v="PREEE 2020-2021"/>
        <s v="DIVETTE"/>
        <s v="RNN"/>
      </sharedItems>
    </cacheField>
    <cacheField name="INFORMATIC21" numFmtId="0">
      <sharedItems/>
    </cacheField>
    <cacheField name="8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s v="INFORMATIC21"/>
    <n v="3"/>
  </r>
  <r>
    <x v="1"/>
    <s v="PRAM2021"/>
    <n v="5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3"/>
    <s v="DIVECENH20"/>
    <n v="4"/>
  </r>
  <r>
    <x v="0"/>
    <s v="INFORMATIC21"/>
    <n v="4"/>
  </r>
  <r>
    <x v="0"/>
    <s v="INFORMATIC21"/>
    <n v="8"/>
  </r>
  <r>
    <x v="3"/>
    <s v="DIVECENH20"/>
    <n v="4"/>
  </r>
  <r>
    <x v="0"/>
    <s v="INFORMATIC21"/>
    <n v="4"/>
  </r>
  <r>
    <x v="1"/>
    <s v="PRAM2021"/>
    <n v="4"/>
  </r>
  <r>
    <x v="0"/>
    <s v="INFORMATIC21"/>
    <n v="4"/>
  </r>
  <r>
    <x v="0"/>
    <s v="INFORMATIC21"/>
    <n v="7"/>
  </r>
  <r>
    <x v="2"/>
    <s v="---"/>
    <n v="0"/>
  </r>
  <r>
    <x v="2"/>
    <s v="---"/>
    <n v="0"/>
  </r>
  <r>
    <x v="0"/>
    <s v="INFORMATIC21"/>
    <n v="4"/>
  </r>
  <r>
    <x v="0"/>
    <s v="INFORMATIC21"/>
    <n v="4"/>
  </r>
  <r>
    <x v="0"/>
    <s v="INFORMATIC21"/>
    <n v="8"/>
  </r>
  <r>
    <x v="0"/>
    <s v="INFORMATIC21"/>
    <n v="8"/>
  </r>
  <r>
    <x v="1"/>
    <s v="PRAM2021"/>
    <n v="8"/>
  </r>
  <r>
    <x v="4"/>
    <s v="---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1"/>
    <s v="PRAM2021"/>
    <n v="8"/>
  </r>
  <r>
    <x v="0"/>
    <s v="INFORMATIC21"/>
    <n v="2"/>
  </r>
  <r>
    <x v="0"/>
    <s v="INFORMATIC21"/>
    <n v="6"/>
  </r>
  <r>
    <x v="0"/>
    <s v="INFORMATIC21"/>
    <n v="2"/>
  </r>
  <r>
    <x v="0"/>
    <s v="INFORMATIC21"/>
    <n v="5"/>
  </r>
  <r>
    <x v="2"/>
    <s v="---"/>
    <n v="0"/>
  </r>
  <r>
    <x v="2"/>
    <s v="---"/>
    <n v="0"/>
  </r>
  <r>
    <x v="3"/>
    <s v="DIVECENH20"/>
    <n v="4"/>
  </r>
  <r>
    <x v="1"/>
    <s v="PRAM2021"/>
    <n v="4"/>
  </r>
  <r>
    <x v="1"/>
    <s v="PRAM2021"/>
    <n v="8"/>
  </r>
  <r>
    <x v="0"/>
    <s v="INFORMATIC21"/>
    <n v="4"/>
  </r>
  <r>
    <x v="4"/>
    <s v="---"/>
    <n v="4"/>
  </r>
  <r>
    <x v="4"/>
    <s v="---"/>
    <n v="8"/>
  </r>
  <r>
    <x v="4"/>
    <s v="---"/>
    <n v="7"/>
  </r>
  <r>
    <x v="2"/>
    <s v="---"/>
    <n v="0"/>
  </r>
  <r>
    <x v="2"/>
    <s v="---"/>
    <n v="0"/>
  </r>
  <r>
    <x v="0"/>
    <s v="INFORMATIC21"/>
    <n v="8"/>
  </r>
  <r>
    <x v="5"/>
    <s v="PRACOTEAU2021"/>
    <n v="2"/>
  </r>
  <r>
    <x v="0"/>
    <s v="INFORMATIC21"/>
    <n v="1"/>
  </r>
  <r>
    <x v="0"/>
    <s v="INFORMATIC21"/>
    <n v="5"/>
  </r>
  <r>
    <x v="0"/>
    <s v="INFORMATIC21"/>
    <n v="6"/>
  </r>
  <r>
    <x v="0"/>
    <s v="INFORMATIC21"/>
    <n v="2"/>
  </r>
  <r>
    <x v="0"/>
    <s v="INFORMATIC21"/>
    <n v="3"/>
  </r>
  <r>
    <x v="0"/>
    <s v="INFORMATIC21"/>
    <n v="5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4"/>
    <s v="---"/>
    <n v="8"/>
  </r>
  <r>
    <x v="4"/>
    <s v="---"/>
    <n v="8"/>
  </r>
  <r>
    <x v="4"/>
    <s v="---"/>
    <n v="8"/>
  </r>
  <r>
    <x v="4"/>
    <s v="---"/>
    <n v="8"/>
  </r>
  <r>
    <x v="4"/>
    <s v="---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3"/>
    <s v="DIVECENH20"/>
    <n v="4"/>
  </r>
  <r>
    <x v="0"/>
    <s v="INFORMATIC21"/>
    <n v="4"/>
  </r>
  <r>
    <x v="0"/>
    <s v="INFORMATIC21"/>
    <n v="8"/>
  </r>
  <r>
    <x v="6"/>
    <s v="PREEE2021"/>
    <n v="3"/>
  </r>
  <r>
    <x v="0"/>
    <s v="INFORMATIC21"/>
    <n v="5"/>
  </r>
  <r>
    <x v="6"/>
    <s v="PREEE2021"/>
    <n v="8"/>
  </r>
  <r>
    <x v="0"/>
    <s v="INFORMATIC21"/>
    <n v="3"/>
  </r>
  <r>
    <x v="0"/>
    <s v="INFORMATIC21"/>
    <n v="4"/>
  </r>
  <r>
    <x v="2"/>
    <s v="---"/>
    <n v="0"/>
  </r>
  <r>
    <x v="2"/>
    <s v="---"/>
    <n v="0"/>
  </r>
  <r>
    <x v="0"/>
    <s v="INFORMATIC21"/>
    <n v="2"/>
  </r>
  <r>
    <x v="0"/>
    <s v="INFORMATIC21"/>
    <n v="6"/>
  </r>
  <r>
    <x v="0"/>
    <s v="INFORMATIC21"/>
    <n v="8"/>
  </r>
  <r>
    <x v="0"/>
    <s v="INFORMATIC21"/>
    <n v="8"/>
  </r>
  <r>
    <x v="3"/>
    <s v="DIVECENH20"/>
    <n v="4"/>
  </r>
  <r>
    <x v="0"/>
    <s v="INFORMATIC21"/>
    <n v="4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5"/>
    <s v="PRACOTEAU2021"/>
    <n v="4"/>
  </r>
  <r>
    <x v="0"/>
    <s v="INFORMATIC21"/>
    <n v="4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3"/>
    <s v="DIVECENH20"/>
    <n v="4"/>
  </r>
  <r>
    <x v="0"/>
    <s v="INFORMATIC21"/>
    <n v="4"/>
  </r>
  <r>
    <x v="0"/>
    <s v="INFORMATIC21"/>
    <n v="7"/>
  </r>
  <r>
    <x v="0"/>
    <s v="INFORMATIC21"/>
    <n v="1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7"/>
    <s v="DIVETTE_21"/>
    <n v="3"/>
  </r>
  <r>
    <x v="1"/>
    <s v="PRAM2021"/>
    <n v="5"/>
  </r>
  <r>
    <x v="0"/>
    <s v="INFORMATIC21"/>
    <n v="8"/>
  </r>
  <r>
    <x v="1"/>
    <s v="PRAM2021"/>
    <n v="8"/>
  </r>
  <r>
    <x v="0"/>
    <s v="INFORMATIC21"/>
    <n v="8"/>
  </r>
  <r>
    <x v="3"/>
    <s v="DIVECENH20"/>
    <n v="2"/>
  </r>
  <r>
    <x v="0"/>
    <s v="INFORMATIC21"/>
    <n v="5"/>
  </r>
  <r>
    <x v="2"/>
    <s v="---"/>
    <n v="0"/>
  </r>
  <r>
    <x v="2"/>
    <s v="---"/>
    <n v="0"/>
  </r>
  <r>
    <x v="0"/>
    <s v="INFORMATIC21"/>
    <n v="8"/>
  </r>
  <r>
    <x v="0"/>
    <s v="INFORMATIC21"/>
    <n v="6"/>
  </r>
  <r>
    <x v="1"/>
    <s v="PRAM2021"/>
    <n v="2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2"/>
    <s v="---"/>
    <n v="8"/>
  </r>
  <r>
    <x v="3"/>
    <s v="DIVECENH20"/>
    <n v="4"/>
  </r>
  <r>
    <x v="1"/>
    <s v="PRAM2021"/>
    <n v="4"/>
  </r>
  <r>
    <x v="1"/>
    <s v="PRAM20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7"/>
    <s v="DIVETTE_21"/>
    <n v="5"/>
  </r>
  <r>
    <x v="3"/>
    <s v="DIVECENH20"/>
    <n v="3"/>
  </r>
  <r>
    <x v="7"/>
    <s v="DIVETTE_21"/>
    <n v="8"/>
  </r>
  <r>
    <x v="7"/>
    <s v="DIVETTE_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7"/>
    <s v="DIVETTE_21"/>
    <n v="4"/>
  </r>
  <r>
    <x v="7"/>
    <s v="DIVETTE_21"/>
    <n v="4"/>
  </r>
  <r>
    <x v="0"/>
    <s v="INFORMATIC21"/>
    <n v="8"/>
  </r>
  <r>
    <x v="0"/>
    <s v="INFORMATIC21"/>
    <n v="8"/>
  </r>
  <r>
    <x v="0"/>
    <s v="INFORMATIC21"/>
    <n v="8"/>
  </r>
  <r>
    <x v="4"/>
    <s v="---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5"/>
  </r>
  <r>
    <x v="0"/>
    <s v="INFORMATIC21"/>
    <n v="3"/>
  </r>
  <r>
    <x v="0"/>
    <s v="INFORMATIC21"/>
    <n v="7"/>
  </r>
  <r>
    <x v="0"/>
    <s v="INFORMATIC21"/>
    <n v="1"/>
  </r>
  <r>
    <x v="3"/>
    <s v="DIVECENH20"/>
    <n v="7"/>
  </r>
  <r>
    <x v="2"/>
    <s v="---"/>
    <n v="0"/>
  </r>
  <r>
    <x v="2"/>
    <s v="---"/>
    <n v="0"/>
  </r>
  <r>
    <x v="4"/>
    <s v="---"/>
    <n v="8"/>
  </r>
  <r>
    <x v="7"/>
    <s v="DIVETTE_21"/>
    <n v="8"/>
  </r>
  <r>
    <x v="0"/>
    <s v="INFORMATIC21"/>
    <n v="8"/>
  </r>
  <r>
    <x v="7"/>
    <s v="DIVETTE_21"/>
    <n v="8"/>
  </r>
  <r>
    <x v="7"/>
    <s v="DIVETTE_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0"/>
    <s v="INFORMATIC21"/>
    <n v="8"/>
  </r>
  <r>
    <x v="3"/>
    <s v="DIVECENH20"/>
    <n v="7"/>
  </r>
  <r>
    <x v="2"/>
    <s v="---"/>
    <n v="0"/>
  </r>
  <r>
    <x v="2"/>
    <s v="---"/>
    <n v="0"/>
  </r>
  <r>
    <x v="3"/>
    <s v="DIVECENH20"/>
    <n v="4"/>
  </r>
  <r>
    <x v="0"/>
    <s v="INFORMATIC21"/>
    <n v="4"/>
  </r>
  <r>
    <x v="0"/>
    <s v="INFORMATIC21"/>
    <n v="8"/>
  </r>
  <r>
    <x v="0"/>
    <s v="INFORMATIC21"/>
    <n v="8"/>
  </r>
  <r>
    <x v="7"/>
    <s v="DIVETTE_21"/>
    <n v="8"/>
  </r>
  <r>
    <x v="1"/>
    <s v="PRAM20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6"/>
    <s v="PREEE2021"/>
    <n v="8"/>
  </r>
  <r>
    <x v="4"/>
    <s v="---"/>
    <n v="8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7"/>
    <s v="DIVETTE_21"/>
    <n v="8"/>
  </r>
  <r>
    <x v="7"/>
    <s v="DIVETTE_21"/>
    <n v="7"/>
  </r>
  <r>
    <x v="2"/>
    <s v="---"/>
    <n v="0"/>
  </r>
  <r>
    <x v="2"/>
    <s v="---"/>
    <n v="0"/>
  </r>
  <r>
    <x v="0"/>
    <s v="INFORMATIC21"/>
    <n v="8"/>
  </r>
  <r>
    <x v="3"/>
    <s v="DIVECENH20"/>
    <n v="1"/>
  </r>
  <r>
    <x v="0"/>
    <s v="INFORMATIC21"/>
    <n v="7"/>
  </r>
  <r>
    <x v="0"/>
    <s v="INFORMATIC21"/>
    <n v="8"/>
  </r>
  <r>
    <x v="3"/>
    <s v="DIVECENH20"/>
    <n v="8"/>
  </r>
  <r>
    <x v="0"/>
    <s v="INFORMATIC21"/>
    <n v="4"/>
  </r>
  <r>
    <x v="3"/>
    <s v="DIVECENH20"/>
    <n v="3"/>
  </r>
  <r>
    <x v="2"/>
    <s v="---"/>
    <n v="0"/>
  </r>
  <r>
    <x v="2"/>
    <s v="---"/>
    <n v="0"/>
  </r>
  <r>
    <x v="0"/>
    <s v="INFORMATIC21"/>
    <n v="8"/>
  </r>
  <r>
    <x v="0"/>
    <s v="INFORMATIC21"/>
    <n v="6"/>
  </r>
  <r>
    <x v="0"/>
    <s v="INFORMATIC21"/>
    <n v="2"/>
  </r>
  <r>
    <x v="7"/>
    <s v="DIVETTE_21"/>
    <n v="8"/>
  </r>
  <r>
    <x v="7"/>
    <s v="DIVETTE_21"/>
    <n v="8"/>
  </r>
  <r>
    <x v="7"/>
    <s v="DIVETTE_21"/>
    <n v="7"/>
  </r>
  <r>
    <x v="2"/>
    <s v="---"/>
    <n v="0"/>
  </r>
  <r>
    <x v="2"/>
    <s v="---"/>
    <n v="0"/>
  </r>
  <r>
    <x v="7"/>
    <s v="DIVETTE_21"/>
    <n v="8"/>
  </r>
  <r>
    <x v="7"/>
    <s v="DIVETTE_21"/>
    <n v="8"/>
  </r>
  <r>
    <x v="2"/>
    <s v="---"/>
    <n v="8"/>
  </r>
  <r>
    <x v="4"/>
    <s v="---"/>
    <n v="8"/>
  </r>
  <r>
    <x v="4"/>
    <s v="---"/>
    <n v="7"/>
  </r>
  <r>
    <x v="2"/>
    <s v="---"/>
    <n v="0"/>
  </r>
  <r>
    <x v="2"/>
    <s v="---"/>
    <n v="0"/>
  </r>
  <r>
    <x v="4"/>
    <s v="---"/>
    <n v="8"/>
  </r>
  <r>
    <x v="4"/>
    <s v="---"/>
    <n v="8"/>
  </r>
  <r>
    <x v="4"/>
    <s v="---"/>
    <n v="8"/>
  </r>
  <r>
    <x v="4"/>
    <s v="---"/>
    <n v="8"/>
  </r>
  <r>
    <x v="4"/>
    <s v="---"/>
    <n v="7"/>
  </r>
  <r>
    <x v="2"/>
    <s v="---"/>
    <n v="0"/>
  </r>
  <r>
    <x v="2"/>
    <s v="---"/>
    <n v="0"/>
  </r>
  <r>
    <x v="4"/>
    <s v="---"/>
    <n v="8"/>
  </r>
  <r>
    <x v="4"/>
    <s v="---"/>
    <n v="8"/>
  </r>
  <r>
    <x v="4"/>
    <s v="---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0"/>
    <s v="INFORMATIC21"/>
    <n v="8"/>
  </r>
  <r>
    <x v="3"/>
    <s v="DIVECENH20"/>
    <n v="7"/>
  </r>
  <r>
    <x v="2"/>
    <s v="---"/>
    <n v="0"/>
  </r>
  <r>
    <x v="2"/>
    <s v="---"/>
    <n v="0"/>
  </r>
  <r>
    <x v="0"/>
    <s v="INFORMATIC21"/>
    <n v="8"/>
  </r>
  <r>
    <x v="8"/>
    <s v="GEOM_CARTOGRAPHIE"/>
    <n v="2"/>
  </r>
  <r>
    <x v="0"/>
    <s v="INFORMATIC21"/>
    <n v="6"/>
  </r>
  <r>
    <x v="0"/>
    <s v="INFORMATIC21"/>
    <n v="8"/>
  </r>
  <r>
    <x v="0"/>
    <s v="INFORMATIC21"/>
    <n v="8"/>
  </r>
  <r>
    <x v="8"/>
    <s v="GEOM_CARTOGRAPHIE"/>
    <n v="7"/>
  </r>
  <r>
    <x v="2"/>
    <s v="---"/>
    <n v="0"/>
  </r>
  <r>
    <x v="2"/>
    <s v="---"/>
    <n v="0"/>
  </r>
  <r>
    <x v="4"/>
    <s v="---"/>
    <n v="8"/>
  </r>
  <r>
    <x v="4"/>
    <s v="---"/>
    <n v="8"/>
  </r>
  <r>
    <x v="4"/>
    <s v="---"/>
    <n v="8"/>
  </r>
  <r>
    <x v="4"/>
    <s v="---"/>
    <n v="8"/>
  </r>
  <r>
    <x v="4"/>
    <s v="---"/>
    <n v="7"/>
  </r>
  <r>
    <x v="2"/>
    <s v="---"/>
    <n v="0"/>
  </r>
  <r>
    <x v="2"/>
    <s v="---"/>
    <n v="0"/>
  </r>
  <r>
    <x v="3"/>
    <s v="DIVECENH20"/>
    <n v="4"/>
  </r>
  <r>
    <x v="0"/>
    <s v="INFORMATIC21"/>
    <n v="4"/>
  </r>
  <r>
    <x v="0"/>
    <s v="INFORMATIC21"/>
    <n v="8"/>
  </r>
  <r>
    <x v="0"/>
    <s v="INFORMATIC21"/>
    <n v="8"/>
  </r>
  <r>
    <x v="7"/>
    <s v="DIVETTE_21"/>
    <n v="2"/>
  </r>
  <r>
    <x v="0"/>
    <s v="INFORMATIC21"/>
    <n v="6"/>
  </r>
  <r>
    <x v="0"/>
    <s v="INFORMATIC21"/>
    <n v="5"/>
  </r>
  <r>
    <x v="7"/>
    <s v="DIVETTE_21"/>
    <n v="2"/>
  </r>
  <r>
    <x v="2"/>
    <s v="---"/>
    <n v="0"/>
  </r>
  <r>
    <x v="2"/>
    <s v="---"/>
    <n v="0"/>
  </r>
  <r>
    <x v="6"/>
    <s v="PREEE2021"/>
    <n v="8"/>
  </r>
  <r>
    <x v="6"/>
    <s v="PREEE2021"/>
    <n v="8"/>
  </r>
  <r>
    <x v="6"/>
    <s v="PREEE2021"/>
    <n v="8"/>
  </r>
  <r>
    <x v="7"/>
    <s v="DIVETTE_21"/>
    <n v="8"/>
  </r>
  <r>
    <x v="7"/>
    <s v="DIVETTE_21"/>
    <n v="7"/>
  </r>
  <r>
    <x v="2"/>
    <s v="---"/>
    <n v="0"/>
  </r>
  <r>
    <x v="2"/>
    <s v="---"/>
    <n v="0"/>
  </r>
  <r>
    <x v="0"/>
    <s v="INFORMATIC21"/>
    <n v="8"/>
  </r>
  <r>
    <x v="6"/>
    <s v="PREEE2021"/>
    <n v="6"/>
  </r>
  <r>
    <x v="8"/>
    <s v="GEOM_CARTOGRAPHIE"/>
    <n v="2"/>
  </r>
  <r>
    <x v="0"/>
    <s v="INFORMATIC21"/>
    <n v="8"/>
  </r>
  <r>
    <x v="0"/>
    <s v="INFORMATIC21"/>
    <n v="1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7"/>
    <s v="DIVETTE_21"/>
    <n v="8"/>
  </r>
  <r>
    <x v="3"/>
    <s v="DIVECENH20"/>
    <n v="2"/>
  </r>
  <r>
    <x v="0"/>
    <s v="INFORMATIC21"/>
    <n v="6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7"/>
    <s v="DIVETTE_21"/>
    <n v="3"/>
  </r>
  <r>
    <x v="0"/>
    <s v="INFORMATIC21"/>
    <n v="5"/>
  </r>
  <r>
    <x v="0"/>
    <s v="INFORMATIC21"/>
    <n v="8"/>
  </r>
  <r>
    <x v="8"/>
    <s v="GEOM_CARTOGRAPHIE"/>
    <n v="8"/>
  </r>
  <r>
    <x v="8"/>
    <s v="GEOM_CARTOGRAPHIE"/>
    <n v="8"/>
  </r>
  <r>
    <x v="1"/>
    <s v="PRAM2021"/>
    <n v="4"/>
  </r>
  <r>
    <x v="0"/>
    <s v="INFORMATIC21"/>
    <n v="3"/>
  </r>
  <r>
    <x v="2"/>
    <s v="---"/>
    <n v="0"/>
  </r>
  <r>
    <x v="2"/>
    <s v="---"/>
    <n v="0"/>
  </r>
  <r>
    <x v="1"/>
    <s v="PRAM2021"/>
    <n v="8"/>
  </r>
  <r>
    <x v="1"/>
    <s v="PRAM2021"/>
    <n v="8"/>
  </r>
  <r>
    <x v="1"/>
    <s v="PRAM20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2"/>
    <s v="---"/>
    <n v="8"/>
  </r>
  <r>
    <x v="2"/>
    <s v="---"/>
    <n v="8"/>
  </r>
  <r>
    <x v="2"/>
    <s v="---"/>
    <n v="7"/>
  </r>
  <r>
    <x v="2"/>
    <s v="---"/>
    <n v="0"/>
  </r>
  <r>
    <x v="2"/>
    <s v="---"/>
    <n v="0"/>
  </r>
  <r>
    <x v="2"/>
    <s v="---"/>
    <n v="8"/>
  </r>
  <r>
    <x v="2"/>
    <s v="---"/>
    <n v="8"/>
  </r>
  <r>
    <x v="6"/>
    <s v="PREEE2021"/>
    <n v="8"/>
  </r>
  <r>
    <x v="6"/>
    <s v="PREEE2021"/>
    <n v="8"/>
  </r>
  <r>
    <x v="6"/>
    <s v="PREEE2021"/>
    <n v="7"/>
  </r>
  <r>
    <x v="2"/>
    <s v="---"/>
    <n v="0"/>
  </r>
  <r>
    <x v="2"/>
    <s v="---"/>
    <n v="0"/>
  </r>
  <r>
    <x v="2"/>
    <s v="---"/>
    <n v="8"/>
  </r>
  <r>
    <x v="6"/>
    <s v="PREEE2021"/>
    <n v="8"/>
  </r>
  <r>
    <x v="6"/>
    <s v="PREEE2021"/>
    <n v="8"/>
  </r>
  <r>
    <x v="2"/>
    <s v="---"/>
    <n v="8"/>
  </r>
  <r>
    <x v="2"/>
    <s v="---"/>
    <n v="7"/>
  </r>
  <r>
    <x v="2"/>
    <s v="---"/>
    <n v="0"/>
  </r>
  <r>
    <x v="2"/>
    <s v="---"/>
    <n v="0"/>
  </r>
  <r>
    <x v="2"/>
    <s v="---"/>
    <n v="8"/>
  </r>
  <r>
    <x v="2"/>
    <s v="---"/>
    <n v="8"/>
  </r>
  <r>
    <x v="2"/>
    <s v="---"/>
    <n v="8"/>
  </r>
  <r>
    <x v="2"/>
    <s v="---"/>
    <n v="8"/>
  </r>
  <r>
    <x v="6"/>
    <s v="PREEE2021"/>
    <n v="7"/>
  </r>
  <r>
    <x v="2"/>
    <s v="---"/>
    <n v="0"/>
  </r>
  <r>
    <x v="2"/>
    <s v="---"/>
    <n v="0"/>
  </r>
  <r>
    <x v="2"/>
    <s v="---"/>
    <n v="8"/>
  </r>
  <r>
    <x v="2"/>
    <s v="---"/>
    <n v="8"/>
  </r>
  <r>
    <x v="2"/>
    <s v="---"/>
    <n v="8"/>
  </r>
  <r>
    <x v="1"/>
    <s v="PRAM2021"/>
    <n v="8"/>
  </r>
  <r>
    <x v="4"/>
    <s v="---"/>
    <n v="7"/>
  </r>
  <r>
    <x v="2"/>
    <s v="---"/>
    <n v="0"/>
  </r>
  <r>
    <x v="2"/>
    <s v="---"/>
    <n v="0"/>
  </r>
  <r>
    <x v="4"/>
    <s v="---"/>
    <n v="8"/>
  </r>
  <r>
    <x v="4"/>
    <s v="---"/>
    <n v="8"/>
  </r>
  <r>
    <x v="4"/>
    <s v="---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6"/>
    <s v="PREEE2021"/>
    <n v="8"/>
  </r>
  <r>
    <x v="3"/>
    <s v="DIVECENH20"/>
    <n v="2"/>
  </r>
  <r>
    <x v="0"/>
    <s v="INFORMATIC21"/>
    <n v="5"/>
  </r>
  <r>
    <x v="2"/>
    <s v="---"/>
    <n v="0"/>
  </r>
  <r>
    <x v="2"/>
    <s v="---"/>
    <n v="0"/>
  </r>
  <r>
    <x v="0"/>
    <s v="INFORMATIC21"/>
    <n v="8"/>
  </r>
  <r>
    <x v="2"/>
    <s v="---"/>
    <n v="8"/>
  </r>
  <r>
    <x v="6"/>
    <s v="PREEE2021"/>
    <n v="8"/>
  </r>
  <r>
    <x v="6"/>
    <s v="PREEE2021"/>
    <n v="8"/>
  </r>
  <r>
    <x v="4"/>
    <s v="---"/>
    <n v="4"/>
  </r>
  <r>
    <x v="5"/>
    <s v="PRACOTEAU2021"/>
    <n v="3"/>
  </r>
  <r>
    <x v="2"/>
    <s v="---"/>
    <n v="0"/>
  </r>
  <r>
    <x v="2"/>
    <s v="---"/>
    <n v="0"/>
  </r>
  <r>
    <x v="4"/>
    <s v="---"/>
    <n v="8"/>
  </r>
  <r>
    <x v="0"/>
    <s v="INFORMATIC21"/>
    <n v="8"/>
  </r>
  <r>
    <x v="0"/>
    <s v="INFORMATIC21"/>
    <n v="8"/>
  </r>
  <r>
    <x v="2"/>
    <s v="---"/>
    <n v="8"/>
  </r>
  <r>
    <x v="2"/>
    <s v="---"/>
    <n v="7"/>
  </r>
  <r>
    <x v="2"/>
    <s v="---"/>
    <n v="0"/>
  </r>
  <r>
    <x v="2"/>
    <s v="---"/>
    <n v="0"/>
  </r>
  <r>
    <x v="0"/>
    <s v="INFORMATIC21"/>
    <n v="8"/>
  </r>
  <r>
    <x v="0"/>
    <s v="INFORMATIC21"/>
    <n v="8"/>
  </r>
  <r>
    <x v="0"/>
    <s v="INFORMATIC21"/>
    <n v="8"/>
  </r>
  <r>
    <x v="0"/>
    <s v="INFORMATIC21"/>
    <n v="8"/>
  </r>
  <r>
    <x v="0"/>
    <s v="INFORMATIC21"/>
    <n v="7"/>
  </r>
  <r>
    <x v="2"/>
    <s v="---"/>
    <n v="0"/>
  </r>
  <r>
    <x v="2"/>
    <s v="---"/>
    <n v="0"/>
  </r>
  <r>
    <x v="4"/>
    <s v="---"/>
    <n v="8"/>
  </r>
  <r>
    <x v="4"/>
    <s v="---"/>
    <n v="8"/>
  </r>
  <r>
    <x v="4"/>
    <s v="---"/>
    <n v="8"/>
  </r>
  <r>
    <x v="4"/>
    <s v="---"/>
    <n v="8"/>
  </r>
  <r>
    <x v="4"/>
    <s v="---"/>
    <n v="7"/>
  </r>
  <r>
    <x v="2"/>
    <s v="---"/>
    <n v="0"/>
  </r>
  <r>
    <x v="2"/>
    <s v="---"/>
    <n v="0"/>
  </r>
  <r>
    <x v="4"/>
    <s v="---"/>
    <n v="8"/>
  </r>
  <r>
    <x v="4"/>
    <s v="---"/>
    <n v="8"/>
  </r>
  <r>
    <x v="4"/>
    <s v="---"/>
    <n v="8"/>
  </r>
  <r>
    <x v="4"/>
    <s v="---"/>
    <n v="8"/>
  </r>
  <r>
    <x v="4"/>
    <s v="---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5A7DB-4FAF-4132-B8F1-75F879296E9C}" name="Tableau croisé dynamique2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3:B23" firstHeaderRow="1" firstDataRow="1" firstDataCol="1"/>
  <pivotFields count="3">
    <pivotField axis="axisRow" showAll="0">
      <items count="10">
        <item x="2"/>
        <item x="4"/>
        <item x="7"/>
        <item x="0"/>
        <item x="3"/>
        <item x="5"/>
        <item x="1"/>
        <item x="6"/>
        <item x="8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8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0"/>
  <sheetViews>
    <sheetView tabSelected="1" zoomScale="85" zoomScaleNormal="85" workbookViewId="0">
      <pane ySplit="1" topLeftCell="A128" activePane="bottomLeft" state="frozenSplit"/>
      <selection pane="bottomLeft" activeCell="I404" sqref="I404:I409"/>
    </sheetView>
  </sheetViews>
  <sheetFormatPr baseColWidth="10" defaultRowHeight="19.5" x14ac:dyDescent="0.4"/>
  <cols>
    <col min="1" max="2" width="27.5703125" style="9" customWidth="1"/>
    <col min="3" max="3" width="18.7109375" style="10" customWidth="1"/>
    <col min="4" max="4" width="35.42578125" style="9" customWidth="1"/>
    <col min="5" max="5" width="33.28515625" style="9" customWidth="1"/>
    <col min="6" max="6" width="10.85546875" style="10" bestFit="1" customWidth="1"/>
    <col min="7" max="7" width="12.140625" style="16" customWidth="1"/>
    <col min="8" max="8" width="77.140625" style="13" customWidth="1"/>
    <col min="9" max="9" width="49" style="12" bestFit="1" customWidth="1"/>
    <col min="10" max="240" width="11.42578125" style="1"/>
    <col min="241" max="241" width="17.42578125" style="1" bestFit="1" customWidth="1"/>
    <col min="242" max="242" width="18.7109375" style="1" customWidth="1"/>
    <col min="243" max="244" width="38.5703125" style="1" customWidth="1"/>
    <col min="245" max="245" width="13.140625" style="1" bestFit="1" customWidth="1"/>
    <col min="246" max="246" width="37.42578125" style="1" customWidth="1"/>
    <col min="247" max="247" width="10.7109375" style="1" bestFit="1" customWidth="1"/>
    <col min="248" max="248" width="12.140625" style="1" customWidth="1"/>
    <col min="249" max="249" width="18" style="1" bestFit="1" customWidth="1"/>
    <col min="250" max="250" width="4.42578125" style="1" customWidth="1"/>
    <col min="251" max="251" width="76.85546875" style="1" customWidth="1"/>
    <col min="252" max="252" width="59.28515625" style="1" bestFit="1" customWidth="1"/>
    <col min="253" max="253" width="19.5703125" style="1" bestFit="1" customWidth="1"/>
    <col min="254" max="254" width="26" style="1" bestFit="1" customWidth="1"/>
    <col min="255" max="263" width="11.42578125" style="1"/>
    <col min="264" max="265" width="49" style="1" bestFit="1" customWidth="1"/>
    <col min="266" max="496" width="11.42578125" style="1"/>
    <col min="497" max="497" width="17.42578125" style="1" bestFit="1" customWidth="1"/>
    <col min="498" max="498" width="18.7109375" style="1" customWidth="1"/>
    <col min="499" max="500" width="38.5703125" style="1" customWidth="1"/>
    <col min="501" max="501" width="13.140625" style="1" bestFit="1" customWidth="1"/>
    <col min="502" max="502" width="37.42578125" style="1" customWidth="1"/>
    <col min="503" max="503" width="10.7109375" style="1" bestFit="1" customWidth="1"/>
    <col min="504" max="504" width="12.140625" style="1" customWidth="1"/>
    <col min="505" max="505" width="18" style="1" bestFit="1" customWidth="1"/>
    <col min="506" max="506" width="4.42578125" style="1" customWidth="1"/>
    <col min="507" max="507" width="76.85546875" style="1" customWidth="1"/>
    <col min="508" max="508" width="59.28515625" style="1" bestFit="1" customWidth="1"/>
    <col min="509" max="509" width="19.5703125" style="1" bestFit="1" customWidth="1"/>
    <col min="510" max="510" width="26" style="1" bestFit="1" customWidth="1"/>
    <col min="511" max="519" width="11.42578125" style="1"/>
    <col min="520" max="521" width="49" style="1" bestFit="1" customWidth="1"/>
    <col min="522" max="752" width="11.42578125" style="1"/>
    <col min="753" max="753" width="17.42578125" style="1" bestFit="1" customWidth="1"/>
    <col min="754" max="754" width="18.7109375" style="1" customWidth="1"/>
    <col min="755" max="756" width="38.5703125" style="1" customWidth="1"/>
    <col min="757" max="757" width="13.140625" style="1" bestFit="1" customWidth="1"/>
    <col min="758" max="758" width="37.42578125" style="1" customWidth="1"/>
    <col min="759" max="759" width="10.7109375" style="1" bestFit="1" customWidth="1"/>
    <col min="760" max="760" width="12.140625" style="1" customWidth="1"/>
    <col min="761" max="761" width="18" style="1" bestFit="1" customWidth="1"/>
    <col min="762" max="762" width="4.42578125" style="1" customWidth="1"/>
    <col min="763" max="763" width="76.85546875" style="1" customWidth="1"/>
    <col min="764" max="764" width="59.28515625" style="1" bestFit="1" customWidth="1"/>
    <col min="765" max="765" width="19.5703125" style="1" bestFit="1" customWidth="1"/>
    <col min="766" max="766" width="26" style="1" bestFit="1" customWidth="1"/>
    <col min="767" max="775" width="11.42578125" style="1"/>
    <col min="776" max="777" width="49" style="1" bestFit="1" customWidth="1"/>
    <col min="778" max="1008" width="11.42578125" style="1"/>
    <col min="1009" max="1009" width="17.42578125" style="1" bestFit="1" customWidth="1"/>
    <col min="1010" max="1010" width="18.7109375" style="1" customWidth="1"/>
    <col min="1011" max="1012" width="38.5703125" style="1" customWidth="1"/>
    <col min="1013" max="1013" width="13.140625" style="1" bestFit="1" customWidth="1"/>
    <col min="1014" max="1014" width="37.42578125" style="1" customWidth="1"/>
    <col min="1015" max="1015" width="10.7109375" style="1" bestFit="1" customWidth="1"/>
    <col min="1016" max="1016" width="12.140625" style="1" customWidth="1"/>
    <col min="1017" max="1017" width="18" style="1" bestFit="1" customWidth="1"/>
    <col min="1018" max="1018" width="4.42578125" style="1" customWidth="1"/>
    <col min="1019" max="1019" width="76.85546875" style="1" customWidth="1"/>
    <col min="1020" max="1020" width="59.28515625" style="1" bestFit="1" customWidth="1"/>
    <col min="1021" max="1021" width="19.5703125" style="1" bestFit="1" customWidth="1"/>
    <col min="1022" max="1022" width="26" style="1" bestFit="1" customWidth="1"/>
    <col min="1023" max="1031" width="11.42578125" style="1"/>
    <col min="1032" max="1033" width="49" style="1" bestFit="1" customWidth="1"/>
    <col min="1034" max="1264" width="11.42578125" style="1"/>
    <col min="1265" max="1265" width="17.42578125" style="1" bestFit="1" customWidth="1"/>
    <col min="1266" max="1266" width="18.7109375" style="1" customWidth="1"/>
    <col min="1267" max="1268" width="38.5703125" style="1" customWidth="1"/>
    <col min="1269" max="1269" width="13.140625" style="1" bestFit="1" customWidth="1"/>
    <col min="1270" max="1270" width="37.42578125" style="1" customWidth="1"/>
    <col min="1271" max="1271" width="10.7109375" style="1" bestFit="1" customWidth="1"/>
    <col min="1272" max="1272" width="12.140625" style="1" customWidth="1"/>
    <col min="1273" max="1273" width="18" style="1" bestFit="1" customWidth="1"/>
    <col min="1274" max="1274" width="4.42578125" style="1" customWidth="1"/>
    <col min="1275" max="1275" width="76.85546875" style="1" customWidth="1"/>
    <col min="1276" max="1276" width="59.28515625" style="1" bestFit="1" customWidth="1"/>
    <col min="1277" max="1277" width="19.5703125" style="1" bestFit="1" customWidth="1"/>
    <col min="1278" max="1278" width="26" style="1" bestFit="1" customWidth="1"/>
    <col min="1279" max="1287" width="11.42578125" style="1"/>
    <col min="1288" max="1289" width="49" style="1" bestFit="1" customWidth="1"/>
    <col min="1290" max="1520" width="11.42578125" style="1"/>
    <col min="1521" max="1521" width="17.42578125" style="1" bestFit="1" customWidth="1"/>
    <col min="1522" max="1522" width="18.7109375" style="1" customWidth="1"/>
    <col min="1523" max="1524" width="38.5703125" style="1" customWidth="1"/>
    <col min="1525" max="1525" width="13.140625" style="1" bestFit="1" customWidth="1"/>
    <col min="1526" max="1526" width="37.42578125" style="1" customWidth="1"/>
    <col min="1527" max="1527" width="10.7109375" style="1" bestFit="1" customWidth="1"/>
    <col min="1528" max="1528" width="12.140625" style="1" customWidth="1"/>
    <col min="1529" max="1529" width="18" style="1" bestFit="1" customWidth="1"/>
    <col min="1530" max="1530" width="4.42578125" style="1" customWidth="1"/>
    <col min="1531" max="1531" width="76.85546875" style="1" customWidth="1"/>
    <col min="1532" max="1532" width="59.28515625" style="1" bestFit="1" customWidth="1"/>
    <col min="1533" max="1533" width="19.5703125" style="1" bestFit="1" customWidth="1"/>
    <col min="1534" max="1534" width="26" style="1" bestFit="1" customWidth="1"/>
    <col min="1535" max="1543" width="11.42578125" style="1"/>
    <col min="1544" max="1545" width="49" style="1" bestFit="1" customWidth="1"/>
    <col min="1546" max="1776" width="11.42578125" style="1"/>
    <col min="1777" max="1777" width="17.42578125" style="1" bestFit="1" customWidth="1"/>
    <col min="1778" max="1778" width="18.7109375" style="1" customWidth="1"/>
    <col min="1779" max="1780" width="38.5703125" style="1" customWidth="1"/>
    <col min="1781" max="1781" width="13.140625" style="1" bestFit="1" customWidth="1"/>
    <col min="1782" max="1782" width="37.42578125" style="1" customWidth="1"/>
    <col min="1783" max="1783" width="10.7109375" style="1" bestFit="1" customWidth="1"/>
    <col min="1784" max="1784" width="12.140625" style="1" customWidth="1"/>
    <col min="1785" max="1785" width="18" style="1" bestFit="1" customWidth="1"/>
    <col min="1786" max="1786" width="4.42578125" style="1" customWidth="1"/>
    <col min="1787" max="1787" width="76.85546875" style="1" customWidth="1"/>
    <col min="1788" max="1788" width="59.28515625" style="1" bestFit="1" customWidth="1"/>
    <col min="1789" max="1789" width="19.5703125" style="1" bestFit="1" customWidth="1"/>
    <col min="1790" max="1790" width="26" style="1" bestFit="1" customWidth="1"/>
    <col min="1791" max="1799" width="11.42578125" style="1"/>
    <col min="1800" max="1801" width="49" style="1" bestFit="1" customWidth="1"/>
    <col min="1802" max="2032" width="11.42578125" style="1"/>
    <col min="2033" max="2033" width="17.42578125" style="1" bestFit="1" customWidth="1"/>
    <col min="2034" max="2034" width="18.7109375" style="1" customWidth="1"/>
    <col min="2035" max="2036" width="38.5703125" style="1" customWidth="1"/>
    <col min="2037" max="2037" width="13.140625" style="1" bestFit="1" customWidth="1"/>
    <col min="2038" max="2038" width="37.42578125" style="1" customWidth="1"/>
    <col min="2039" max="2039" width="10.7109375" style="1" bestFit="1" customWidth="1"/>
    <col min="2040" max="2040" width="12.140625" style="1" customWidth="1"/>
    <col min="2041" max="2041" width="18" style="1" bestFit="1" customWidth="1"/>
    <col min="2042" max="2042" width="4.42578125" style="1" customWidth="1"/>
    <col min="2043" max="2043" width="76.85546875" style="1" customWidth="1"/>
    <col min="2044" max="2044" width="59.28515625" style="1" bestFit="1" customWidth="1"/>
    <col min="2045" max="2045" width="19.5703125" style="1" bestFit="1" customWidth="1"/>
    <col min="2046" max="2046" width="26" style="1" bestFit="1" customWidth="1"/>
    <col min="2047" max="2055" width="11.42578125" style="1"/>
    <col min="2056" max="2057" width="49" style="1" bestFit="1" customWidth="1"/>
    <col min="2058" max="2288" width="11.42578125" style="1"/>
    <col min="2289" max="2289" width="17.42578125" style="1" bestFit="1" customWidth="1"/>
    <col min="2290" max="2290" width="18.7109375" style="1" customWidth="1"/>
    <col min="2291" max="2292" width="38.5703125" style="1" customWidth="1"/>
    <col min="2293" max="2293" width="13.140625" style="1" bestFit="1" customWidth="1"/>
    <col min="2294" max="2294" width="37.42578125" style="1" customWidth="1"/>
    <col min="2295" max="2295" width="10.7109375" style="1" bestFit="1" customWidth="1"/>
    <col min="2296" max="2296" width="12.140625" style="1" customWidth="1"/>
    <col min="2297" max="2297" width="18" style="1" bestFit="1" customWidth="1"/>
    <col min="2298" max="2298" width="4.42578125" style="1" customWidth="1"/>
    <col min="2299" max="2299" width="76.85546875" style="1" customWidth="1"/>
    <col min="2300" max="2300" width="59.28515625" style="1" bestFit="1" customWidth="1"/>
    <col min="2301" max="2301" width="19.5703125" style="1" bestFit="1" customWidth="1"/>
    <col min="2302" max="2302" width="26" style="1" bestFit="1" customWidth="1"/>
    <col min="2303" max="2311" width="11.42578125" style="1"/>
    <col min="2312" max="2313" width="49" style="1" bestFit="1" customWidth="1"/>
    <col min="2314" max="2544" width="11.42578125" style="1"/>
    <col min="2545" max="2545" width="17.42578125" style="1" bestFit="1" customWidth="1"/>
    <col min="2546" max="2546" width="18.7109375" style="1" customWidth="1"/>
    <col min="2547" max="2548" width="38.5703125" style="1" customWidth="1"/>
    <col min="2549" max="2549" width="13.140625" style="1" bestFit="1" customWidth="1"/>
    <col min="2550" max="2550" width="37.42578125" style="1" customWidth="1"/>
    <col min="2551" max="2551" width="10.7109375" style="1" bestFit="1" customWidth="1"/>
    <col min="2552" max="2552" width="12.140625" style="1" customWidth="1"/>
    <col min="2553" max="2553" width="18" style="1" bestFit="1" customWidth="1"/>
    <col min="2554" max="2554" width="4.42578125" style="1" customWidth="1"/>
    <col min="2555" max="2555" width="76.85546875" style="1" customWidth="1"/>
    <col min="2556" max="2556" width="59.28515625" style="1" bestFit="1" customWidth="1"/>
    <col min="2557" max="2557" width="19.5703125" style="1" bestFit="1" customWidth="1"/>
    <col min="2558" max="2558" width="26" style="1" bestFit="1" customWidth="1"/>
    <col min="2559" max="2567" width="11.42578125" style="1"/>
    <col min="2568" max="2569" width="49" style="1" bestFit="1" customWidth="1"/>
    <col min="2570" max="2800" width="11.42578125" style="1"/>
    <col min="2801" max="2801" width="17.42578125" style="1" bestFit="1" customWidth="1"/>
    <col min="2802" max="2802" width="18.7109375" style="1" customWidth="1"/>
    <col min="2803" max="2804" width="38.5703125" style="1" customWidth="1"/>
    <col min="2805" max="2805" width="13.140625" style="1" bestFit="1" customWidth="1"/>
    <col min="2806" max="2806" width="37.42578125" style="1" customWidth="1"/>
    <col min="2807" max="2807" width="10.7109375" style="1" bestFit="1" customWidth="1"/>
    <col min="2808" max="2808" width="12.140625" style="1" customWidth="1"/>
    <col min="2809" max="2809" width="18" style="1" bestFit="1" customWidth="1"/>
    <col min="2810" max="2810" width="4.42578125" style="1" customWidth="1"/>
    <col min="2811" max="2811" width="76.85546875" style="1" customWidth="1"/>
    <col min="2812" max="2812" width="59.28515625" style="1" bestFit="1" customWidth="1"/>
    <col min="2813" max="2813" width="19.5703125" style="1" bestFit="1" customWidth="1"/>
    <col min="2814" max="2814" width="26" style="1" bestFit="1" customWidth="1"/>
    <col min="2815" max="2823" width="11.42578125" style="1"/>
    <col min="2824" max="2825" width="49" style="1" bestFit="1" customWidth="1"/>
    <col min="2826" max="3056" width="11.42578125" style="1"/>
    <col min="3057" max="3057" width="17.42578125" style="1" bestFit="1" customWidth="1"/>
    <col min="3058" max="3058" width="18.7109375" style="1" customWidth="1"/>
    <col min="3059" max="3060" width="38.5703125" style="1" customWidth="1"/>
    <col min="3061" max="3061" width="13.140625" style="1" bestFit="1" customWidth="1"/>
    <col min="3062" max="3062" width="37.42578125" style="1" customWidth="1"/>
    <col min="3063" max="3063" width="10.7109375" style="1" bestFit="1" customWidth="1"/>
    <col min="3064" max="3064" width="12.140625" style="1" customWidth="1"/>
    <col min="3065" max="3065" width="18" style="1" bestFit="1" customWidth="1"/>
    <col min="3066" max="3066" width="4.42578125" style="1" customWidth="1"/>
    <col min="3067" max="3067" width="76.85546875" style="1" customWidth="1"/>
    <col min="3068" max="3068" width="59.28515625" style="1" bestFit="1" customWidth="1"/>
    <col min="3069" max="3069" width="19.5703125" style="1" bestFit="1" customWidth="1"/>
    <col min="3070" max="3070" width="26" style="1" bestFit="1" customWidth="1"/>
    <col min="3071" max="3079" width="11.42578125" style="1"/>
    <col min="3080" max="3081" width="49" style="1" bestFit="1" customWidth="1"/>
    <col min="3082" max="3312" width="11.42578125" style="1"/>
    <col min="3313" max="3313" width="17.42578125" style="1" bestFit="1" customWidth="1"/>
    <col min="3314" max="3314" width="18.7109375" style="1" customWidth="1"/>
    <col min="3315" max="3316" width="38.5703125" style="1" customWidth="1"/>
    <col min="3317" max="3317" width="13.140625" style="1" bestFit="1" customWidth="1"/>
    <col min="3318" max="3318" width="37.42578125" style="1" customWidth="1"/>
    <col min="3319" max="3319" width="10.7109375" style="1" bestFit="1" customWidth="1"/>
    <col min="3320" max="3320" width="12.140625" style="1" customWidth="1"/>
    <col min="3321" max="3321" width="18" style="1" bestFit="1" customWidth="1"/>
    <col min="3322" max="3322" width="4.42578125" style="1" customWidth="1"/>
    <col min="3323" max="3323" width="76.85546875" style="1" customWidth="1"/>
    <col min="3324" max="3324" width="59.28515625" style="1" bestFit="1" customWidth="1"/>
    <col min="3325" max="3325" width="19.5703125" style="1" bestFit="1" customWidth="1"/>
    <col min="3326" max="3326" width="26" style="1" bestFit="1" customWidth="1"/>
    <col min="3327" max="3335" width="11.42578125" style="1"/>
    <col min="3336" max="3337" width="49" style="1" bestFit="1" customWidth="1"/>
    <col min="3338" max="3568" width="11.42578125" style="1"/>
    <col min="3569" max="3569" width="17.42578125" style="1" bestFit="1" customWidth="1"/>
    <col min="3570" max="3570" width="18.7109375" style="1" customWidth="1"/>
    <col min="3571" max="3572" width="38.5703125" style="1" customWidth="1"/>
    <col min="3573" max="3573" width="13.140625" style="1" bestFit="1" customWidth="1"/>
    <col min="3574" max="3574" width="37.42578125" style="1" customWidth="1"/>
    <col min="3575" max="3575" width="10.7109375" style="1" bestFit="1" customWidth="1"/>
    <col min="3576" max="3576" width="12.140625" style="1" customWidth="1"/>
    <col min="3577" max="3577" width="18" style="1" bestFit="1" customWidth="1"/>
    <col min="3578" max="3578" width="4.42578125" style="1" customWidth="1"/>
    <col min="3579" max="3579" width="76.85546875" style="1" customWidth="1"/>
    <col min="3580" max="3580" width="59.28515625" style="1" bestFit="1" customWidth="1"/>
    <col min="3581" max="3581" width="19.5703125" style="1" bestFit="1" customWidth="1"/>
    <col min="3582" max="3582" width="26" style="1" bestFit="1" customWidth="1"/>
    <col min="3583" max="3591" width="11.42578125" style="1"/>
    <col min="3592" max="3593" width="49" style="1" bestFit="1" customWidth="1"/>
    <col min="3594" max="3824" width="11.42578125" style="1"/>
    <col min="3825" max="3825" width="17.42578125" style="1" bestFit="1" customWidth="1"/>
    <col min="3826" max="3826" width="18.7109375" style="1" customWidth="1"/>
    <col min="3827" max="3828" width="38.5703125" style="1" customWidth="1"/>
    <col min="3829" max="3829" width="13.140625" style="1" bestFit="1" customWidth="1"/>
    <col min="3830" max="3830" width="37.42578125" style="1" customWidth="1"/>
    <col min="3831" max="3831" width="10.7109375" style="1" bestFit="1" customWidth="1"/>
    <col min="3832" max="3832" width="12.140625" style="1" customWidth="1"/>
    <col min="3833" max="3833" width="18" style="1" bestFit="1" customWidth="1"/>
    <col min="3834" max="3834" width="4.42578125" style="1" customWidth="1"/>
    <col min="3835" max="3835" width="76.85546875" style="1" customWidth="1"/>
    <col min="3836" max="3836" width="59.28515625" style="1" bestFit="1" customWidth="1"/>
    <col min="3837" max="3837" width="19.5703125" style="1" bestFit="1" customWidth="1"/>
    <col min="3838" max="3838" width="26" style="1" bestFit="1" customWidth="1"/>
    <col min="3839" max="3847" width="11.42578125" style="1"/>
    <col min="3848" max="3849" width="49" style="1" bestFit="1" customWidth="1"/>
    <col min="3850" max="4080" width="11.42578125" style="1"/>
    <col min="4081" max="4081" width="17.42578125" style="1" bestFit="1" customWidth="1"/>
    <col min="4082" max="4082" width="18.7109375" style="1" customWidth="1"/>
    <col min="4083" max="4084" width="38.5703125" style="1" customWidth="1"/>
    <col min="4085" max="4085" width="13.140625" style="1" bestFit="1" customWidth="1"/>
    <col min="4086" max="4086" width="37.42578125" style="1" customWidth="1"/>
    <col min="4087" max="4087" width="10.7109375" style="1" bestFit="1" customWidth="1"/>
    <col min="4088" max="4088" width="12.140625" style="1" customWidth="1"/>
    <col min="4089" max="4089" width="18" style="1" bestFit="1" customWidth="1"/>
    <col min="4090" max="4090" width="4.42578125" style="1" customWidth="1"/>
    <col min="4091" max="4091" width="76.85546875" style="1" customWidth="1"/>
    <col min="4092" max="4092" width="59.28515625" style="1" bestFit="1" customWidth="1"/>
    <col min="4093" max="4093" width="19.5703125" style="1" bestFit="1" customWidth="1"/>
    <col min="4094" max="4094" width="26" style="1" bestFit="1" customWidth="1"/>
    <col min="4095" max="4103" width="11.42578125" style="1"/>
    <col min="4104" max="4105" width="49" style="1" bestFit="1" customWidth="1"/>
    <col min="4106" max="4336" width="11.42578125" style="1"/>
    <col min="4337" max="4337" width="17.42578125" style="1" bestFit="1" customWidth="1"/>
    <col min="4338" max="4338" width="18.7109375" style="1" customWidth="1"/>
    <col min="4339" max="4340" width="38.5703125" style="1" customWidth="1"/>
    <col min="4341" max="4341" width="13.140625" style="1" bestFit="1" customWidth="1"/>
    <col min="4342" max="4342" width="37.42578125" style="1" customWidth="1"/>
    <col min="4343" max="4343" width="10.7109375" style="1" bestFit="1" customWidth="1"/>
    <col min="4344" max="4344" width="12.140625" style="1" customWidth="1"/>
    <col min="4345" max="4345" width="18" style="1" bestFit="1" customWidth="1"/>
    <col min="4346" max="4346" width="4.42578125" style="1" customWidth="1"/>
    <col min="4347" max="4347" width="76.85546875" style="1" customWidth="1"/>
    <col min="4348" max="4348" width="59.28515625" style="1" bestFit="1" customWidth="1"/>
    <col min="4349" max="4349" width="19.5703125" style="1" bestFit="1" customWidth="1"/>
    <col min="4350" max="4350" width="26" style="1" bestFit="1" customWidth="1"/>
    <col min="4351" max="4359" width="11.42578125" style="1"/>
    <col min="4360" max="4361" width="49" style="1" bestFit="1" customWidth="1"/>
    <col min="4362" max="4592" width="11.42578125" style="1"/>
    <col min="4593" max="4593" width="17.42578125" style="1" bestFit="1" customWidth="1"/>
    <col min="4594" max="4594" width="18.7109375" style="1" customWidth="1"/>
    <col min="4595" max="4596" width="38.5703125" style="1" customWidth="1"/>
    <col min="4597" max="4597" width="13.140625" style="1" bestFit="1" customWidth="1"/>
    <col min="4598" max="4598" width="37.42578125" style="1" customWidth="1"/>
    <col min="4599" max="4599" width="10.7109375" style="1" bestFit="1" customWidth="1"/>
    <col min="4600" max="4600" width="12.140625" style="1" customWidth="1"/>
    <col min="4601" max="4601" width="18" style="1" bestFit="1" customWidth="1"/>
    <col min="4602" max="4602" width="4.42578125" style="1" customWidth="1"/>
    <col min="4603" max="4603" width="76.85546875" style="1" customWidth="1"/>
    <col min="4604" max="4604" width="59.28515625" style="1" bestFit="1" customWidth="1"/>
    <col min="4605" max="4605" width="19.5703125" style="1" bestFit="1" customWidth="1"/>
    <col min="4606" max="4606" width="26" style="1" bestFit="1" customWidth="1"/>
    <col min="4607" max="4615" width="11.42578125" style="1"/>
    <col min="4616" max="4617" width="49" style="1" bestFit="1" customWidth="1"/>
    <col min="4618" max="4848" width="11.42578125" style="1"/>
    <col min="4849" max="4849" width="17.42578125" style="1" bestFit="1" customWidth="1"/>
    <col min="4850" max="4850" width="18.7109375" style="1" customWidth="1"/>
    <col min="4851" max="4852" width="38.5703125" style="1" customWidth="1"/>
    <col min="4853" max="4853" width="13.140625" style="1" bestFit="1" customWidth="1"/>
    <col min="4854" max="4854" width="37.42578125" style="1" customWidth="1"/>
    <col min="4855" max="4855" width="10.7109375" style="1" bestFit="1" customWidth="1"/>
    <col min="4856" max="4856" width="12.140625" style="1" customWidth="1"/>
    <col min="4857" max="4857" width="18" style="1" bestFit="1" customWidth="1"/>
    <col min="4858" max="4858" width="4.42578125" style="1" customWidth="1"/>
    <col min="4859" max="4859" width="76.85546875" style="1" customWidth="1"/>
    <col min="4860" max="4860" width="59.28515625" style="1" bestFit="1" customWidth="1"/>
    <col min="4861" max="4861" width="19.5703125" style="1" bestFit="1" customWidth="1"/>
    <col min="4862" max="4862" width="26" style="1" bestFit="1" customWidth="1"/>
    <col min="4863" max="4871" width="11.42578125" style="1"/>
    <col min="4872" max="4873" width="49" style="1" bestFit="1" customWidth="1"/>
    <col min="4874" max="5104" width="11.42578125" style="1"/>
    <col min="5105" max="5105" width="17.42578125" style="1" bestFit="1" customWidth="1"/>
    <col min="5106" max="5106" width="18.7109375" style="1" customWidth="1"/>
    <col min="5107" max="5108" width="38.5703125" style="1" customWidth="1"/>
    <col min="5109" max="5109" width="13.140625" style="1" bestFit="1" customWidth="1"/>
    <col min="5110" max="5110" width="37.42578125" style="1" customWidth="1"/>
    <col min="5111" max="5111" width="10.7109375" style="1" bestFit="1" customWidth="1"/>
    <col min="5112" max="5112" width="12.140625" style="1" customWidth="1"/>
    <col min="5113" max="5113" width="18" style="1" bestFit="1" customWidth="1"/>
    <col min="5114" max="5114" width="4.42578125" style="1" customWidth="1"/>
    <col min="5115" max="5115" width="76.85546875" style="1" customWidth="1"/>
    <col min="5116" max="5116" width="59.28515625" style="1" bestFit="1" customWidth="1"/>
    <col min="5117" max="5117" width="19.5703125" style="1" bestFit="1" customWidth="1"/>
    <col min="5118" max="5118" width="26" style="1" bestFit="1" customWidth="1"/>
    <col min="5119" max="5127" width="11.42578125" style="1"/>
    <col min="5128" max="5129" width="49" style="1" bestFit="1" customWidth="1"/>
    <col min="5130" max="5360" width="11.42578125" style="1"/>
    <col min="5361" max="5361" width="17.42578125" style="1" bestFit="1" customWidth="1"/>
    <col min="5362" max="5362" width="18.7109375" style="1" customWidth="1"/>
    <col min="5363" max="5364" width="38.5703125" style="1" customWidth="1"/>
    <col min="5365" max="5365" width="13.140625" style="1" bestFit="1" customWidth="1"/>
    <col min="5366" max="5366" width="37.42578125" style="1" customWidth="1"/>
    <col min="5367" max="5367" width="10.7109375" style="1" bestFit="1" customWidth="1"/>
    <col min="5368" max="5368" width="12.140625" style="1" customWidth="1"/>
    <col min="5369" max="5369" width="18" style="1" bestFit="1" customWidth="1"/>
    <col min="5370" max="5370" width="4.42578125" style="1" customWidth="1"/>
    <col min="5371" max="5371" width="76.85546875" style="1" customWidth="1"/>
    <col min="5372" max="5372" width="59.28515625" style="1" bestFit="1" customWidth="1"/>
    <col min="5373" max="5373" width="19.5703125" style="1" bestFit="1" customWidth="1"/>
    <col min="5374" max="5374" width="26" style="1" bestFit="1" customWidth="1"/>
    <col min="5375" max="5383" width="11.42578125" style="1"/>
    <col min="5384" max="5385" width="49" style="1" bestFit="1" customWidth="1"/>
    <col min="5386" max="5616" width="11.42578125" style="1"/>
    <col min="5617" max="5617" width="17.42578125" style="1" bestFit="1" customWidth="1"/>
    <col min="5618" max="5618" width="18.7109375" style="1" customWidth="1"/>
    <col min="5619" max="5620" width="38.5703125" style="1" customWidth="1"/>
    <col min="5621" max="5621" width="13.140625" style="1" bestFit="1" customWidth="1"/>
    <col min="5622" max="5622" width="37.42578125" style="1" customWidth="1"/>
    <col min="5623" max="5623" width="10.7109375" style="1" bestFit="1" customWidth="1"/>
    <col min="5624" max="5624" width="12.140625" style="1" customWidth="1"/>
    <col min="5625" max="5625" width="18" style="1" bestFit="1" customWidth="1"/>
    <col min="5626" max="5626" width="4.42578125" style="1" customWidth="1"/>
    <col min="5627" max="5627" width="76.85546875" style="1" customWidth="1"/>
    <col min="5628" max="5628" width="59.28515625" style="1" bestFit="1" customWidth="1"/>
    <col min="5629" max="5629" width="19.5703125" style="1" bestFit="1" customWidth="1"/>
    <col min="5630" max="5630" width="26" style="1" bestFit="1" customWidth="1"/>
    <col min="5631" max="5639" width="11.42578125" style="1"/>
    <col min="5640" max="5641" width="49" style="1" bestFit="1" customWidth="1"/>
    <col min="5642" max="5872" width="11.42578125" style="1"/>
    <col min="5873" max="5873" width="17.42578125" style="1" bestFit="1" customWidth="1"/>
    <col min="5874" max="5874" width="18.7109375" style="1" customWidth="1"/>
    <col min="5875" max="5876" width="38.5703125" style="1" customWidth="1"/>
    <col min="5877" max="5877" width="13.140625" style="1" bestFit="1" customWidth="1"/>
    <col min="5878" max="5878" width="37.42578125" style="1" customWidth="1"/>
    <col min="5879" max="5879" width="10.7109375" style="1" bestFit="1" customWidth="1"/>
    <col min="5880" max="5880" width="12.140625" style="1" customWidth="1"/>
    <col min="5881" max="5881" width="18" style="1" bestFit="1" customWidth="1"/>
    <col min="5882" max="5882" width="4.42578125" style="1" customWidth="1"/>
    <col min="5883" max="5883" width="76.85546875" style="1" customWidth="1"/>
    <col min="5884" max="5884" width="59.28515625" style="1" bestFit="1" customWidth="1"/>
    <col min="5885" max="5885" width="19.5703125" style="1" bestFit="1" customWidth="1"/>
    <col min="5886" max="5886" width="26" style="1" bestFit="1" customWidth="1"/>
    <col min="5887" max="5895" width="11.42578125" style="1"/>
    <col min="5896" max="5897" width="49" style="1" bestFit="1" customWidth="1"/>
    <col min="5898" max="6128" width="11.42578125" style="1"/>
    <col min="6129" max="6129" width="17.42578125" style="1" bestFit="1" customWidth="1"/>
    <col min="6130" max="6130" width="18.7109375" style="1" customWidth="1"/>
    <col min="6131" max="6132" width="38.5703125" style="1" customWidth="1"/>
    <col min="6133" max="6133" width="13.140625" style="1" bestFit="1" customWidth="1"/>
    <col min="6134" max="6134" width="37.42578125" style="1" customWidth="1"/>
    <col min="6135" max="6135" width="10.7109375" style="1" bestFit="1" customWidth="1"/>
    <col min="6136" max="6136" width="12.140625" style="1" customWidth="1"/>
    <col min="6137" max="6137" width="18" style="1" bestFit="1" customWidth="1"/>
    <col min="6138" max="6138" width="4.42578125" style="1" customWidth="1"/>
    <col min="6139" max="6139" width="76.85546875" style="1" customWidth="1"/>
    <col min="6140" max="6140" width="59.28515625" style="1" bestFit="1" customWidth="1"/>
    <col min="6141" max="6141" width="19.5703125" style="1" bestFit="1" customWidth="1"/>
    <col min="6142" max="6142" width="26" style="1" bestFit="1" customWidth="1"/>
    <col min="6143" max="6151" width="11.42578125" style="1"/>
    <col min="6152" max="6153" width="49" style="1" bestFit="1" customWidth="1"/>
    <col min="6154" max="6384" width="11.42578125" style="1"/>
    <col min="6385" max="6385" width="17.42578125" style="1" bestFit="1" customWidth="1"/>
    <col min="6386" max="6386" width="18.7109375" style="1" customWidth="1"/>
    <col min="6387" max="6388" width="38.5703125" style="1" customWidth="1"/>
    <col min="6389" max="6389" width="13.140625" style="1" bestFit="1" customWidth="1"/>
    <col min="6390" max="6390" width="37.42578125" style="1" customWidth="1"/>
    <col min="6391" max="6391" width="10.7109375" style="1" bestFit="1" customWidth="1"/>
    <col min="6392" max="6392" width="12.140625" style="1" customWidth="1"/>
    <col min="6393" max="6393" width="18" style="1" bestFit="1" customWidth="1"/>
    <col min="6394" max="6394" width="4.42578125" style="1" customWidth="1"/>
    <col min="6395" max="6395" width="76.85546875" style="1" customWidth="1"/>
    <col min="6396" max="6396" width="59.28515625" style="1" bestFit="1" customWidth="1"/>
    <col min="6397" max="6397" width="19.5703125" style="1" bestFit="1" customWidth="1"/>
    <col min="6398" max="6398" width="26" style="1" bestFit="1" customWidth="1"/>
    <col min="6399" max="6407" width="11.42578125" style="1"/>
    <col min="6408" max="6409" width="49" style="1" bestFit="1" customWidth="1"/>
    <col min="6410" max="6640" width="11.42578125" style="1"/>
    <col min="6641" max="6641" width="17.42578125" style="1" bestFit="1" customWidth="1"/>
    <col min="6642" max="6642" width="18.7109375" style="1" customWidth="1"/>
    <col min="6643" max="6644" width="38.5703125" style="1" customWidth="1"/>
    <col min="6645" max="6645" width="13.140625" style="1" bestFit="1" customWidth="1"/>
    <col min="6646" max="6646" width="37.42578125" style="1" customWidth="1"/>
    <col min="6647" max="6647" width="10.7109375" style="1" bestFit="1" customWidth="1"/>
    <col min="6648" max="6648" width="12.140625" style="1" customWidth="1"/>
    <col min="6649" max="6649" width="18" style="1" bestFit="1" customWidth="1"/>
    <col min="6650" max="6650" width="4.42578125" style="1" customWidth="1"/>
    <col min="6651" max="6651" width="76.85546875" style="1" customWidth="1"/>
    <col min="6652" max="6652" width="59.28515625" style="1" bestFit="1" customWidth="1"/>
    <col min="6653" max="6653" width="19.5703125" style="1" bestFit="1" customWidth="1"/>
    <col min="6654" max="6654" width="26" style="1" bestFit="1" customWidth="1"/>
    <col min="6655" max="6663" width="11.42578125" style="1"/>
    <col min="6664" max="6665" width="49" style="1" bestFit="1" customWidth="1"/>
    <col min="6666" max="6896" width="11.42578125" style="1"/>
    <col min="6897" max="6897" width="17.42578125" style="1" bestFit="1" customWidth="1"/>
    <col min="6898" max="6898" width="18.7109375" style="1" customWidth="1"/>
    <col min="6899" max="6900" width="38.5703125" style="1" customWidth="1"/>
    <col min="6901" max="6901" width="13.140625" style="1" bestFit="1" customWidth="1"/>
    <col min="6902" max="6902" width="37.42578125" style="1" customWidth="1"/>
    <col min="6903" max="6903" width="10.7109375" style="1" bestFit="1" customWidth="1"/>
    <col min="6904" max="6904" width="12.140625" style="1" customWidth="1"/>
    <col min="6905" max="6905" width="18" style="1" bestFit="1" customWidth="1"/>
    <col min="6906" max="6906" width="4.42578125" style="1" customWidth="1"/>
    <col min="6907" max="6907" width="76.85546875" style="1" customWidth="1"/>
    <col min="6908" max="6908" width="59.28515625" style="1" bestFit="1" customWidth="1"/>
    <col min="6909" max="6909" width="19.5703125" style="1" bestFit="1" customWidth="1"/>
    <col min="6910" max="6910" width="26" style="1" bestFit="1" customWidth="1"/>
    <col min="6911" max="6919" width="11.42578125" style="1"/>
    <col min="6920" max="6921" width="49" style="1" bestFit="1" customWidth="1"/>
    <col min="6922" max="7152" width="11.42578125" style="1"/>
    <col min="7153" max="7153" width="17.42578125" style="1" bestFit="1" customWidth="1"/>
    <col min="7154" max="7154" width="18.7109375" style="1" customWidth="1"/>
    <col min="7155" max="7156" width="38.5703125" style="1" customWidth="1"/>
    <col min="7157" max="7157" width="13.140625" style="1" bestFit="1" customWidth="1"/>
    <col min="7158" max="7158" width="37.42578125" style="1" customWidth="1"/>
    <col min="7159" max="7159" width="10.7109375" style="1" bestFit="1" customWidth="1"/>
    <col min="7160" max="7160" width="12.140625" style="1" customWidth="1"/>
    <col min="7161" max="7161" width="18" style="1" bestFit="1" customWidth="1"/>
    <col min="7162" max="7162" width="4.42578125" style="1" customWidth="1"/>
    <col min="7163" max="7163" width="76.85546875" style="1" customWidth="1"/>
    <col min="7164" max="7164" width="59.28515625" style="1" bestFit="1" customWidth="1"/>
    <col min="7165" max="7165" width="19.5703125" style="1" bestFit="1" customWidth="1"/>
    <col min="7166" max="7166" width="26" style="1" bestFit="1" customWidth="1"/>
    <col min="7167" max="7175" width="11.42578125" style="1"/>
    <col min="7176" max="7177" width="49" style="1" bestFit="1" customWidth="1"/>
    <col min="7178" max="7408" width="11.42578125" style="1"/>
    <col min="7409" max="7409" width="17.42578125" style="1" bestFit="1" customWidth="1"/>
    <col min="7410" max="7410" width="18.7109375" style="1" customWidth="1"/>
    <col min="7411" max="7412" width="38.5703125" style="1" customWidth="1"/>
    <col min="7413" max="7413" width="13.140625" style="1" bestFit="1" customWidth="1"/>
    <col min="7414" max="7414" width="37.42578125" style="1" customWidth="1"/>
    <col min="7415" max="7415" width="10.7109375" style="1" bestFit="1" customWidth="1"/>
    <col min="7416" max="7416" width="12.140625" style="1" customWidth="1"/>
    <col min="7417" max="7417" width="18" style="1" bestFit="1" customWidth="1"/>
    <col min="7418" max="7418" width="4.42578125" style="1" customWidth="1"/>
    <col min="7419" max="7419" width="76.85546875" style="1" customWidth="1"/>
    <col min="7420" max="7420" width="59.28515625" style="1" bestFit="1" customWidth="1"/>
    <col min="7421" max="7421" width="19.5703125" style="1" bestFit="1" customWidth="1"/>
    <col min="7422" max="7422" width="26" style="1" bestFit="1" customWidth="1"/>
    <col min="7423" max="7431" width="11.42578125" style="1"/>
    <col min="7432" max="7433" width="49" style="1" bestFit="1" customWidth="1"/>
    <col min="7434" max="7664" width="11.42578125" style="1"/>
    <col min="7665" max="7665" width="17.42578125" style="1" bestFit="1" customWidth="1"/>
    <col min="7666" max="7666" width="18.7109375" style="1" customWidth="1"/>
    <col min="7667" max="7668" width="38.5703125" style="1" customWidth="1"/>
    <col min="7669" max="7669" width="13.140625" style="1" bestFit="1" customWidth="1"/>
    <col min="7670" max="7670" width="37.42578125" style="1" customWidth="1"/>
    <col min="7671" max="7671" width="10.7109375" style="1" bestFit="1" customWidth="1"/>
    <col min="7672" max="7672" width="12.140625" style="1" customWidth="1"/>
    <col min="7673" max="7673" width="18" style="1" bestFit="1" customWidth="1"/>
    <col min="7674" max="7674" width="4.42578125" style="1" customWidth="1"/>
    <col min="7675" max="7675" width="76.85546875" style="1" customWidth="1"/>
    <col min="7676" max="7676" width="59.28515625" style="1" bestFit="1" customWidth="1"/>
    <col min="7677" max="7677" width="19.5703125" style="1" bestFit="1" customWidth="1"/>
    <col min="7678" max="7678" width="26" style="1" bestFit="1" customWidth="1"/>
    <col min="7679" max="7687" width="11.42578125" style="1"/>
    <col min="7688" max="7689" width="49" style="1" bestFit="1" customWidth="1"/>
    <col min="7690" max="7920" width="11.42578125" style="1"/>
    <col min="7921" max="7921" width="17.42578125" style="1" bestFit="1" customWidth="1"/>
    <col min="7922" max="7922" width="18.7109375" style="1" customWidth="1"/>
    <col min="7923" max="7924" width="38.5703125" style="1" customWidth="1"/>
    <col min="7925" max="7925" width="13.140625" style="1" bestFit="1" customWidth="1"/>
    <col min="7926" max="7926" width="37.42578125" style="1" customWidth="1"/>
    <col min="7927" max="7927" width="10.7109375" style="1" bestFit="1" customWidth="1"/>
    <col min="7928" max="7928" width="12.140625" style="1" customWidth="1"/>
    <col min="7929" max="7929" width="18" style="1" bestFit="1" customWidth="1"/>
    <col min="7930" max="7930" width="4.42578125" style="1" customWidth="1"/>
    <col min="7931" max="7931" width="76.85546875" style="1" customWidth="1"/>
    <col min="7932" max="7932" width="59.28515625" style="1" bestFit="1" customWidth="1"/>
    <col min="7933" max="7933" width="19.5703125" style="1" bestFit="1" customWidth="1"/>
    <col min="7934" max="7934" width="26" style="1" bestFit="1" customWidth="1"/>
    <col min="7935" max="7943" width="11.42578125" style="1"/>
    <col min="7944" max="7945" width="49" style="1" bestFit="1" customWidth="1"/>
    <col min="7946" max="8176" width="11.42578125" style="1"/>
    <col min="8177" max="8177" width="17.42578125" style="1" bestFit="1" customWidth="1"/>
    <col min="8178" max="8178" width="18.7109375" style="1" customWidth="1"/>
    <col min="8179" max="8180" width="38.5703125" style="1" customWidth="1"/>
    <col min="8181" max="8181" width="13.140625" style="1" bestFit="1" customWidth="1"/>
    <col min="8182" max="8182" width="37.42578125" style="1" customWidth="1"/>
    <col min="8183" max="8183" width="10.7109375" style="1" bestFit="1" customWidth="1"/>
    <col min="8184" max="8184" width="12.140625" style="1" customWidth="1"/>
    <col min="8185" max="8185" width="18" style="1" bestFit="1" customWidth="1"/>
    <col min="8186" max="8186" width="4.42578125" style="1" customWidth="1"/>
    <col min="8187" max="8187" width="76.85546875" style="1" customWidth="1"/>
    <col min="8188" max="8188" width="59.28515625" style="1" bestFit="1" customWidth="1"/>
    <col min="8189" max="8189" width="19.5703125" style="1" bestFit="1" customWidth="1"/>
    <col min="8190" max="8190" width="26" style="1" bestFit="1" customWidth="1"/>
    <col min="8191" max="8199" width="11.42578125" style="1"/>
    <col min="8200" max="8201" width="49" style="1" bestFit="1" customWidth="1"/>
    <col min="8202" max="8432" width="11.42578125" style="1"/>
    <col min="8433" max="8433" width="17.42578125" style="1" bestFit="1" customWidth="1"/>
    <col min="8434" max="8434" width="18.7109375" style="1" customWidth="1"/>
    <col min="8435" max="8436" width="38.5703125" style="1" customWidth="1"/>
    <col min="8437" max="8437" width="13.140625" style="1" bestFit="1" customWidth="1"/>
    <col min="8438" max="8438" width="37.42578125" style="1" customWidth="1"/>
    <col min="8439" max="8439" width="10.7109375" style="1" bestFit="1" customWidth="1"/>
    <col min="8440" max="8440" width="12.140625" style="1" customWidth="1"/>
    <col min="8441" max="8441" width="18" style="1" bestFit="1" customWidth="1"/>
    <col min="8442" max="8442" width="4.42578125" style="1" customWidth="1"/>
    <col min="8443" max="8443" width="76.85546875" style="1" customWidth="1"/>
    <col min="8444" max="8444" width="59.28515625" style="1" bestFit="1" customWidth="1"/>
    <col min="8445" max="8445" width="19.5703125" style="1" bestFit="1" customWidth="1"/>
    <col min="8446" max="8446" width="26" style="1" bestFit="1" customWidth="1"/>
    <col min="8447" max="8455" width="11.42578125" style="1"/>
    <col min="8456" max="8457" width="49" style="1" bestFit="1" customWidth="1"/>
    <col min="8458" max="8688" width="11.42578125" style="1"/>
    <col min="8689" max="8689" width="17.42578125" style="1" bestFit="1" customWidth="1"/>
    <col min="8690" max="8690" width="18.7109375" style="1" customWidth="1"/>
    <col min="8691" max="8692" width="38.5703125" style="1" customWidth="1"/>
    <col min="8693" max="8693" width="13.140625" style="1" bestFit="1" customWidth="1"/>
    <col min="8694" max="8694" width="37.42578125" style="1" customWidth="1"/>
    <col min="8695" max="8695" width="10.7109375" style="1" bestFit="1" customWidth="1"/>
    <col min="8696" max="8696" width="12.140625" style="1" customWidth="1"/>
    <col min="8697" max="8697" width="18" style="1" bestFit="1" customWidth="1"/>
    <col min="8698" max="8698" width="4.42578125" style="1" customWidth="1"/>
    <col min="8699" max="8699" width="76.85546875" style="1" customWidth="1"/>
    <col min="8700" max="8700" width="59.28515625" style="1" bestFit="1" customWidth="1"/>
    <col min="8701" max="8701" width="19.5703125" style="1" bestFit="1" customWidth="1"/>
    <col min="8702" max="8702" width="26" style="1" bestFit="1" customWidth="1"/>
    <col min="8703" max="8711" width="11.42578125" style="1"/>
    <col min="8712" max="8713" width="49" style="1" bestFit="1" customWidth="1"/>
    <col min="8714" max="8944" width="11.42578125" style="1"/>
    <col min="8945" max="8945" width="17.42578125" style="1" bestFit="1" customWidth="1"/>
    <col min="8946" max="8946" width="18.7109375" style="1" customWidth="1"/>
    <col min="8947" max="8948" width="38.5703125" style="1" customWidth="1"/>
    <col min="8949" max="8949" width="13.140625" style="1" bestFit="1" customWidth="1"/>
    <col min="8950" max="8950" width="37.42578125" style="1" customWidth="1"/>
    <col min="8951" max="8951" width="10.7109375" style="1" bestFit="1" customWidth="1"/>
    <col min="8952" max="8952" width="12.140625" style="1" customWidth="1"/>
    <col min="8953" max="8953" width="18" style="1" bestFit="1" customWidth="1"/>
    <col min="8954" max="8954" width="4.42578125" style="1" customWidth="1"/>
    <col min="8955" max="8955" width="76.85546875" style="1" customWidth="1"/>
    <col min="8956" max="8956" width="59.28515625" style="1" bestFit="1" customWidth="1"/>
    <col min="8957" max="8957" width="19.5703125" style="1" bestFit="1" customWidth="1"/>
    <col min="8958" max="8958" width="26" style="1" bestFit="1" customWidth="1"/>
    <col min="8959" max="8967" width="11.42578125" style="1"/>
    <col min="8968" max="8969" width="49" style="1" bestFit="1" customWidth="1"/>
    <col min="8970" max="9200" width="11.42578125" style="1"/>
    <col min="9201" max="9201" width="17.42578125" style="1" bestFit="1" customWidth="1"/>
    <col min="9202" max="9202" width="18.7109375" style="1" customWidth="1"/>
    <col min="9203" max="9204" width="38.5703125" style="1" customWidth="1"/>
    <col min="9205" max="9205" width="13.140625" style="1" bestFit="1" customWidth="1"/>
    <col min="9206" max="9206" width="37.42578125" style="1" customWidth="1"/>
    <col min="9207" max="9207" width="10.7109375" style="1" bestFit="1" customWidth="1"/>
    <col min="9208" max="9208" width="12.140625" style="1" customWidth="1"/>
    <col min="9209" max="9209" width="18" style="1" bestFit="1" customWidth="1"/>
    <col min="9210" max="9210" width="4.42578125" style="1" customWidth="1"/>
    <col min="9211" max="9211" width="76.85546875" style="1" customWidth="1"/>
    <col min="9212" max="9212" width="59.28515625" style="1" bestFit="1" customWidth="1"/>
    <col min="9213" max="9213" width="19.5703125" style="1" bestFit="1" customWidth="1"/>
    <col min="9214" max="9214" width="26" style="1" bestFit="1" customWidth="1"/>
    <col min="9215" max="9223" width="11.42578125" style="1"/>
    <col min="9224" max="9225" width="49" style="1" bestFit="1" customWidth="1"/>
    <col min="9226" max="9456" width="11.42578125" style="1"/>
    <col min="9457" max="9457" width="17.42578125" style="1" bestFit="1" customWidth="1"/>
    <col min="9458" max="9458" width="18.7109375" style="1" customWidth="1"/>
    <col min="9459" max="9460" width="38.5703125" style="1" customWidth="1"/>
    <col min="9461" max="9461" width="13.140625" style="1" bestFit="1" customWidth="1"/>
    <col min="9462" max="9462" width="37.42578125" style="1" customWidth="1"/>
    <col min="9463" max="9463" width="10.7109375" style="1" bestFit="1" customWidth="1"/>
    <col min="9464" max="9464" width="12.140625" style="1" customWidth="1"/>
    <col min="9465" max="9465" width="18" style="1" bestFit="1" customWidth="1"/>
    <col min="9466" max="9466" width="4.42578125" style="1" customWidth="1"/>
    <col min="9467" max="9467" width="76.85546875" style="1" customWidth="1"/>
    <col min="9468" max="9468" width="59.28515625" style="1" bestFit="1" customWidth="1"/>
    <col min="9469" max="9469" width="19.5703125" style="1" bestFit="1" customWidth="1"/>
    <col min="9470" max="9470" width="26" style="1" bestFit="1" customWidth="1"/>
    <col min="9471" max="9479" width="11.42578125" style="1"/>
    <col min="9480" max="9481" width="49" style="1" bestFit="1" customWidth="1"/>
    <col min="9482" max="9712" width="11.42578125" style="1"/>
    <col min="9713" max="9713" width="17.42578125" style="1" bestFit="1" customWidth="1"/>
    <col min="9714" max="9714" width="18.7109375" style="1" customWidth="1"/>
    <col min="9715" max="9716" width="38.5703125" style="1" customWidth="1"/>
    <col min="9717" max="9717" width="13.140625" style="1" bestFit="1" customWidth="1"/>
    <col min="9718" max="9718" width="37.42578125" style="1" customWidth="1"/>
    <col min="9719" max="9719" width="10.7109375" style="1" bestFit="1" customWidth="1"/>
    <col min="9720" max="9720" width="12.140625" style="1" customWidth="1"/>
    <col min="9721" max="9721" width="18" style="1" bestFit="1" customWidth="1"/>
    <col min="9722" max="9722" width="4.42578125" style="1" customWidth="1"/>
    <col min="9723" max="9723" width="76.85546875" style="1" customWidth="1"/>
    <col min="9724" max="9724" width="59.28515625" style="1" bestFit="1" customWidth="1"/>
    <col min="9725" max="9725" width="19.5703125" style="1" bestFit="1" customWidth="1"/>
    <col min="9726" max="9726" width="26" style="1" bestFit="1" customWidth="1"/>
    <col min="9727" max="9735" width="11.42578125" style="1"/>
    <col min="9736" max="9737" width="49" style="1" bestFit="1" customWidth="1"/>
    <col min="9738" max="9968" width="11.42578125" style="1"/>
    <col min="9969" max="9969" width="17.42578125" style="1" bestFit="1" customWidth="1"/>
    <col min="9970" max="9970" width="18.7109375" style="1" customWidth="1"/>
    <col min="9971" max="9972" width="38.5703125" style="1" customWidth="1"/>
    <col min="9973" max="9973" width="13.140625" style="1" bestFit="1" customWidth="1"/>
    <col min="9974" max="9974" width="37.42578125" style="1" customWidth="1"/>
    <col min="9975" max="9975" width="10.7109375" style="1" bestFit="1" customWidth="1"/>
    <col min="9976" max="9976" width="12.140625" style="1" customWidth="1"/>
    <col min="9977" max="9977" width="18" style="1" bestFit="1" customWidth="1"/>
    <col min="9978" max="9978" width="4.42578125" style="1" customWidth="1"/>
    <col min="9979" max="9979" width="76.85546875" style="1" customWidth="1"/>
    <col min="9980" max="9980" width="59.28515625" style="1" bestFit="1" customWidth="1"/>
    <col min="9981" max="9981" width="19.5703125" style="1" bestFit="1" customWidth="1"/>
    <col min="9982" max="9982" width="26" style="1" bestFit="1" customWidth="1"/>
    <col min="9983" max="9991" width="11.42578125" style="1"/>
    <col min="9992" max="9993" width="49" style="1" bestFit="1" customWidth="1"/>
    <col min="9994" max="10224" width="11.42578125" style="1"/>
    <col min="10225" max="10225" width="17.42578125" style="1" bestFit="1" customWidth="1"/>
    <col min="10226" max="10226" width="18.7109375" style="1" customWidth="1"/>
    <col min="10227" max="10228" width="38.5703125" style="1" customWidth="1"/>
    <col min="10229" max="10229" width="13.140625" style="1" bestFit="1" customWidth="1"/>
    <col min="10230" max="10230" width="37.42578125" style="1" customWidth="1"/>
    <col min="10231" max="10231" width="10.7109375" style="1" bestFit="1" customWidth="1"/>
    <col min="10232" max="10232" width="12.140625" style="1" customWidth="1"/>
    <col min="10233" max="10233" width="18" style="1" bestFit="1" customWidth="1"/>
    <col min="10234" max="10234" width="4.42578125" style="1" customWidth="1"/>
    <col min="10235" max="10235" width="76.85546875" style="1" customWidth="1"/>
    <col min="10236" max="10236" width="59.28515625" style="1" bestFit="1" customWidth="1"/>
    <col min="10237" max="10237" width="19.5703125" style="1" bestFit="1" customWidth="1"/>
    <col min="10238" max="10238" width="26" style="1" bestFit="1" customWidth="1"/>
    <col min="10239" max="10247" width="11.42578125" style="1"/>
    <col min="10248" max="10249" width="49" style="1" bestFit="1" customWidth="1"/>
    <col min="10250" max="10480" width="11.42578125" style="1"/>
    <col min="10481" max="10481" width="17.42578125" style="1" bestFit="1" customWidth="1"/>
    <col min="10482" max="10482" width="18.7109375" style="1" customWidth="1"/>
    <col min="10483" max="10484" width="38.5703125" style="1" customWidth="1"/>
    <col min="10485" max="10485" width="13.140625" style="1" bestFit="1" customWidth="1"/>
    <col min="10486" max="10486" width="37.42578125" style="1" customWidth="1"/>
    <col min="10487" max="10487" width="10.7109375" style="1" bestFit="1" customWidth="1"/>
    <col min="10488" max="10488" width="12.140625" style="1" customWidth="1"/>
    <col min="10489" max="10489" width="18" style="1" bestFit="1" customWidth="1"/>
    <col min="10490" max="10490" width="4.42578125" style="1" customWidth="1"/>
    <col min="10491" max="10491" width="76.85546875" style="1" customWidth="1"/>
    <col min="10492" max="10492" width="59.28515625" style="1" bestFit="1" customWidth="1"/>
    <col min="10493" max="10493" width="19.5703125" style="1" bestFit="1" customWidth="1"/>
    <col min="10494" max="10494" width="26" style="1" bestFit="1" customWidth="1"/>
    <col min="10495" max="10503" width="11.42578125" style="1"/>
    <col min="10504" max="10505" width="49" style="1" bestFit="1" customWidth="1"/>
    <col min="10506" max="10736" width="11.42578125" style="1"/>
    <col min="10737" max="10737" width="17.42578125" style="1" bestFit="1" customWidth="1"/>
    <col min="10738" max="10738" width="18.7109375" style="1" customWidth="1"/>
    <col min="10739" max="10740" width="38.5703125" style="1" customWidth="1"/>
    <col min="10741" max="10741" width="13.140625" style="1" bestFit="1" customWidth="1"/>
    <col min="10742" max="10742" width="37.42578125" style="1" customWidth="1"/>
    <col min="10743" max="10743" width="10.7109375" style="1" bestFit="1" customWidth="1"/>
    <col min="10744" max="10744" width="12.140625" style="1" customWidth="1"/>
    <col min="10745" max="10745" width="18" style="1" bestFit="1" customWidth="1"/>
    <col min="10746" max="10746" width="4.42578125" style="1" customWidth="1"/>
    <col min="10747" max="10747" width="76.85546875" style="1" customWidth="1"/>
    <col min="10748" max="10748" width="59.28515625" style="1" bestFit="1" customWidth="1"/>
    <col min="10749" max="10749" width="19.5703125" style="1" bestFit="1" customWidth="1"/>
    <col min="10750" max="10750" width="26" style="1" bestFit="1" customWidth="1"/>
    <col min="10751" max="10759" width="11.42578125" style="1"/>
    <col min="10760" max="10761" width="49" style="1" bestFit="1" customWidth="1"/>
    <col min="10762" max="10992" width="11.42578125" style="1"/>
    <col min="10993" max="10993" width="17.42578125" style="1" bestFit="1" customWidth="1"/>
    <col min="10994" max="10994" width="18.7109375" style="1" customWidth="1"/>
    <col min="10995" max="10996" width="38.5703125" style="1" customWidth="1"/>
    <col min="10997" max="10997" width="13.140625" style="1" bestFit="1" customWidth="1"/>
    <col min="10998" max="10998" width="37.42578125" style="1" customWidth="1"/>
    <col min="10999" max="10999" width="10.7109375" style="1" bestFit="1" customWidth="1"/>
    <col min="11000" max="11000" width="12.140625" style="1" customWidth="1"/>
    <col min="11001" max="11001" width="18" style="1" bestFit="1" customWidth="1"/>
    <col min="11002" max="11002" width="4.42578125" style="1" customWidth="1"/>
    <col min="11003" max="11003" width="76.85546875" style="1" customWidth="1"/>
    <col min="11004" max="11004" width="59.28515625" style="1" bestFit="1" customWidth="1"/>
    <col min="11005" max="11005" width="19.5703125" style="1" bestFit="1" customWidth="1"/>
    <col min="11006" max="11006" width="26" style="1" bestFit="1" customWidth="1"/>
    <col min="11007" max="11015" width="11.42578125" style="1"/>
    <col min="11016" max="11017" width="49" style="1" bestFit="1" customWidth="1"/>
    <col min="11018" max="11248" width="11.42578125" style="1"/>
    <col min="11249" max="11249" width="17.42578125" style="1" bestFit="1" customWidth="1"/>
    <col min="11250" max="11250" width="18.7109375" style="1" customWidth="1"/>
    <col min="11251" max="11252" width="38.5703125" style="1" customWidth="1"/>
    <col min="11253" max="11253" width="13.140625" style="1" bestFit="1" customWidth="1"/>
    <col min="11254" max="11254" width="37.42578125" style="1" customWidth="1"/>
    <col min="11255" max="11255" width="10.7109375" style="1" bestFit="1" customWidth="1"/>
    <col min="11256" max="11256" width="12.140625" style="1" customWidth="1"/>
    <col min="11257" max="11257" width="18" style="1" bestFit="1" customWidth="1"/>
    <col min="11258" max="11258" width="4.42578125" style="1" customWidth="1"/>
    <col min="11259" max="11259" width="76.85546875" style="1" customWidth="1"/>
    <col min="11260" max="11260" width="59.28515625" style="1" bestFit="1" customWidth="1"/>
    <col min="11261" max="11261" width="19.5703125" style="1" bestFit="1" customWidth="1"/>
    <col min="11262" max="11262" width="26" style="1" bestFit="1" customWidth="1"/>
    <col min="11263" max="11271" width="11.42578125" style="1"/>
    <col min="11272" max="11273" width="49" style="1" bestFit="1" customWidth="1"/>
    <col min="11274" max="11504" width="11.42578125" style="1"/>
    <col min="11505" max="11505" width="17.42578125" style="1" bestFit="1" customWidth="1"/>
    <col min="11506" max="11506" width="18.7109375" style="1" customWidth="1"/>
    <col min="11507" max="11508" width="38.5703125" style="1" customWidth="1"/>
    <col min="11509" max="11509" width="13.140625" style="1" bestFit="1" customWidth="1"/>
    <col min="11510" max="11510" width="37.42578125" style="1" customWidth="1"/>
    <col min="11511" max="11511" width="10.7109375" style="1" bestFit="1" customWidth="1"/>
    <col min="11512" max="11512" width="12.140625" style="1" customWidth="1"/>
    <col min="11513" max="11513" width="18" style="1" bestFit="1" customWidth="1"/>
    <col min="11514" max="11514" width="4.42578125" style="1" customWidth="1"/>
    <col min="11515" max="11515" width="76.85546875" style="1" customWidth="1"/>
    <col min="11516" max="11516" width="59.28515625" style="1" bestFit="1" customWidth="1"/>
    <col min="11517" max="11517" width="19.5703125" style="1" bestFit="1" customWidth="1"/>
    <col min="11518" max="11518" width="26" style="1" bestFit="1" customWidth="1"/>
    <col min="11519" max="11527" width="11.42578125" style="1"/>
    <col min="11528" max="11529" width="49" style="1" bestFit="1" customWidth="1"/>
    <col min="11530" max="11760" width="11.42578125" style="1"/>
    <col min="11761" max="11761" width="17.42578125" style="1" bestFit="1" customWidth="1"/>
    <col min="11762" max="11762" width="18.7109375" style="1" customWidth="1"/>
    <col min="11763" max="11764" width="38.5703125" style="1" customWidth="1"/>
    <col min="11765" max="11765" width="13.140625" style="1" bestFit="1" customWidth="1"/>
    <col min="11766" max="11766" width="37.42578125" style="1" customWidth="1"/>
    <col min="11767" max="11767" width="10.7109375" style="1" bestFit="1" customWidth="1"/>
    <col min="11768" max="11768" width="12.140625" style="1" customWidth="1"/>
    <col min="11769" max="11769" width="18" style="1" bestFit="1" customWidth="1"/>
    <col min="11770" max="11770" width="4.42578125" style="1" customWidth="1"/>
    <col min="11771" max="11771" width="76.85546875" style="1" customWidth="1"/>
    <col min="11772" max="11772" width="59.28515625" style="1" bestFit="1" customWidth="1"/>
    <col min="11773" max="11773" width="19.5703125" style="1" bestFit="1" customWidth="1"/>
    <col min="11774" max="11774" width="26" style="1" bestFit="1" customWidth="1"/>
    <col min="11775" max="11783" width="11.42578125" style="1"/>
    <col min="11784" max="11785" width="49" style="1" bestFit="1" customWidth="1"/>
    <col min="11786" max="12016" width="11.42578125" style="1"/>
    <col min="12017" max="12017" width="17.42578125" style="1" bestFit="1" customWidth="1"/>
    <col min="12018" max="12018" width="18.7109375" style="1" customWidth="1"/>
    <col min="12019" max="12020" width="38.5703125" style="1" customWidth="1"/>
    <col min="12021" max="12021" width="13.140625" style="1" bestFit="1" customWidth="1"/>
    <col min="12022" max="12022" width="37.42578125" style="1" customWidth="1"/>
    <col min="12023" max="12023" width="10.7109375" style="1" bestFit="1" customWidth="1"/>
    <col min="12024" max="12024" width="12.140625" style="1" customWidth="1"/>
    <col min="12025" max="12025" width="18" style="1" bestFit="1" customWidth="1"/>
    <col min="12026" max="12026" width="4.42578125" style="1" customWidth="1"/>
    <col min="12027" max="12027" width="76.85546875" style="1" customWidth="1"/>
    <col min="12028" max="12028" width="59.28515625" style="1" bestFit="1" customWidth="1"/>
    <col min="12029" max="12029" width="19.5703125" style="1" bestFit="1" customWidth="1"/>
    <col min="12030" max="12030" width="26" style="1" bestFit="1" customWidth="1"/>
    <col min="12031" max="12039" width="11.42578125" style="1"/>
    <col min="12040" max="12041" width="49" style="1" bestFit="1" customWidth="1"/>
    <col min="12042" max="12272" width="11.42578125" style="1"/>
    <col min="12273" max="12273" width="17.42578125" style="1" bestFit="1" customWidth="1"/>
    <col min="12274" max="12274" width="18.7109375" style="1" customWidth="1"/>
    <col min="12275" max="12276" width="38.5703125" style="1" customWidth="1"/>
    <col min="12277" max="12277" width="13.140625" style="1" bestFit="1" customWidth="1"/>
    <col min="12278" max="12278" width="37.42578125" style="1" customWidth="1"/>
    <col min="12279" max="12279" width="10.7109375" style="1" bestFit="1" customWidth="1"/>
    <col min="12280" max="12280" width="12.140625" style="1" customWidth="1"/>
    <col min="12281" max="12281" width="18" style="1" bestFit="1" customWidth="1"/>
    <col min="12282" max="12282" width="4.42578125" style="1" customWidth="1"/>
    <col min="12283" max="12283" width="76.85546875" style="1" customWidth="1"/>
    <col min="12284" max="12284" width="59.28515625" style="1" bestFit="1" customWidth="1"/>
    <col min="12285" max="12285" width="19.5703125" style="1" bestFit="1" customWidth="1"/>
    <col min="12286" max="12286" width="26" style="1" bestFit="1" customWidth="1"/>
    <col min="12287" max="12295" width="11.42578125" style="1"/>
    <col min="12296" max="12297" width="49" style="1" bestFit="1" customWidth="1"/>
    <col min="12298" max="12528" width="11.42578125" style="1"/>
    <col min="12529" max="12529" width="17.42578125" style="1" bestFit="1" customWidth="1"/>
    <col min="12530" max="12530" width="18.7109375" style="1" customWidth="1"/>
    <col min="12531" max="12532" width="38.5703125" style="1" customWidth="1"/>
    <col min="12533" max="12533" width="13.140625" style="1" bestFit="1" customWidth="1"/>
    <col min="12534" max="12534" width="37.42578125" style="1" customWidth="1"/>
    <col min="12535" max="12535" width="10.7109375" style="1" bestFit="1" customWidth="1"/>
    <col min="12536" max="12536" width="12.140625" style="1" customWidth="1"/>
    <col min="12537" max="12537" width="18" style="1" bestFit="1" customWidth="1"/>
    <col min="12538" max="12538" width="4.42578125" style="1" customWidth="1"/>
    <col min="12539" max="12539" width="76.85546875" style="1" customWidth="1"/>
    <col min="12540" max="12540" width="59.28515625" style="1" bestFit="1" customWidth="1"/>
    <col min="12541" max="12541" width="19.5703125" style="1" bestFit="1" customWidth="1"/>
    <col min="12542" max="12542" width="26" style="1" bestFit="1" customWidth="1"/>
    <col min="12543" max="12551" width="11.42578125" style="1"/>
    <col min="12552" max="12553" width="49" style="1" bestFit="1" customWidth="1"/>
    <col min="12554" max="12784" width="11.42578125" style="1"/>
    <col min="12785" max="12785" width="17.42578125" style="1" bestFit="1" customWidth="1"/>
    <col min="12786" max="12786" width="18.7109375" style="1" customWidth="1"/>
    <col min="12787" max="12788" width="38.5703125" style="1" customWidth="1"/>
    <col min="12789" max="12789" width="13.140625" style="1" bestFit="1" customWidth="1"/>
    <col min="12790" max="12790" width="37.42578125" style="1" customWidth="1"/>
    <col min="12791" max="12791" width="10.7109375" style="1" bestFit="1" customWidth="1"/>
    <col min="12792" max="12792" width="12.140625" style="1" customWidth="1"/>
    <col min="12793" max="12793" width="18" style="1" bestFit="1" customWidth="1"/>
    <col min="12794" max="12794" width="4.42578125" style="1" customWidth="1"/>
    <col min="12795" max="12795" width="76.85546875" style="1" customWidth="1"/>
    <col min="12796" max="12796" width="59.28515625" style="1" bestFit="1" customWidth="1"/>
    <col min="12797" max="12797" width="19.5703125" style="1" bestFit="1" customWidth="1"/>
    <col min="12798" max="12798" width="26" style="1" bestFit="1" customWidth="1"/>
    <col min="12799" max="12807" width="11.42578125" style="1"/>
    <col min="12808" max="12809" width="49" style="1" bestFit="1" customWidth="1"/>
    <col min="12810" max="13040" width="11.42578125" style="1"/>
    <col min="13041" max="13041" width="17.42578125" style="1" bestFit="1" customWidth="1"/>
    <col min="13042" max="13042" width="18.7109375" style="1" customWidth="1"/>
    <col min="13043" max="13044" width="38.5703125" style="1" customWidth="1"/>
    <col min="13045" max="13045" width="13.140625" style="1" bestFit="1" customWidth="1"/>
    <col min="13046" max="13046" width="37.42578125" style="1" customWidth="1"/>
    <col min="13047" max="13047" width="10.7109375" style="1" bestFit="1" customWidth="1"/>
    <col min="13048" max="13048" width="12.140625" style="1" customWidth="1"/>
    <col min="13049" max="13049" width="18" style="1" bestFit="1" customWidth="1"/>
    <col min="13050" max="13050" width="4.42578125" style="1" customWidth="1"/>
    <col min="13051" max="13051" width="76.85546875" style="1" customWidth="1"/>
    <col min="13052" max="13052" width="59.28515625" style="1" bestFit="1" customWidth="1"/>
    <col min="13053" max="13053" width="19.5703125" style="1" bestFit="1" customWidth="1"/>
    <col min="13054" max="13054" width="26" style="1" bestFit="1" customWidth="1"/>
    <col min="13055" max="13063" width="11.42578125" style="1"/>
    <col min="13064" max="13065" width="49" style="1" bestFit="1" customWidth="1"/>
    <col min="13066" max="13296" width="11.42578125" style="1"/>
    <col min="13297" max="13297" width="17.42578125" style="1" bestFit="1" customWidth="1"/>
    <col min="13298" max="13298" width="18.7109375" style="1" customWidth="1"/>
    <col min="13299" max="13300" width="38.5703125" style="1" customWidth="1"/>
    <col min="13301" max="13301" width="13.140625" style="1" bestFit="1" customWidth="1"/>
    <col min="13302" max="13302" width="37.42578125" style="1" customWidth="1"/>
    <col min="13303" max="13303" width="10.7109375" style="1" bestFit="1" customWidth="1"/>
    <col min="13304" max="13304" width="12.140625" style="1" customWidth="1"/>
    <col min="13305" max="13305" width="18" style="1" bestFit="1" customWidth="1"/>
    <col min="13306" max="13306" width="4.42578125" style="1" customWidth="1"/>
    <col min="13307" max="13307" width="76.85546875" style="1" customWidth="1"/>
    <col min="13308" max="13308" width="59.28515625" style="1" bestFit="1" customWidth="1"/>
    <col min="13309" max="13309" width="19.5703125" style="1" bestFit="1" customWidth="1"/>
    <col min="13310" max="13310" width="26" style="1" bestFit="1" customWidth="1"/>
    <col min="13311" max="13319" width="11.42578125" style="1"/>
    <col min="13320" max="13321" width="49" style="1" bestFit="1" customWidth="1"/>
    <col min="13322" max="13552" width="11.42578125" style="1"/>
    <col min="13553" max="13553" width="17.42578125" style="1" bestFit="1" customWidth="1"/>
    <col min="13554" max="13554" width="18.7109375" style="1" customWidth="1"/>
    <col min="13555" max="13556" width="38.5703125" style="1" customWidth="1"/>
    <col min="13557" max="13557" width="13.140625" style="1" bestFit="1" customWidth="1"/>
    <col min="13558" max="13558" width="37.42578125" style="1" customWidth="1"/>
    <col min="13559" max="13559" width="10.7109375" style="1" bestFit="1" customWidth="1"/>
    <col min="13560" max="13560" width="12.140625" style="1" customWidth="1"/>
    <col min="13561" max="13561" width="18" style="1" bestFit="1" customWidth="1"/>
    <col min="13562" max="13562" width="4.42578125" style="1" customWidth="1"/>
    <col min="13563" max="13563" width="76.85546875" style="1" customWidth="1"/>
    <col min="13564" max="13564" width="59.28515625" style="1" bestFit="1" customWidth="1"/>
    <col min="13565" max="13565" width="19.5703125" style="1" bestFit="1" customWidth="1"/>
    <col min="13566" max="13566" width="26" style="1" bestFit="1" customWidth="1"/>
    <col min="13567" max="13575" width="11.42578125" style="1"/>
    <col min="13576" max="13577" width="49" style="1" bestFit="1" customWidth="1"/>
    <col min="13578" max="13808" width="11.42578125" style="1"/>
    <col min="13809" max="13809" width="17.42578125" style="1" bestFit="1" customWidth="1"/>
    <col min="13810" max="13810" width="18.7109375" style="1" customWidth="1"/>
    <col min="13811" max="13812" width="38.5703125" style="1" customWidth="1"/>
    <col min="13813" max="13813" width="13.140625" style="1" bestFit="1" customWidth="1"/>
    <col min="13814" max="13814" width="37.42578125" style="1" customWidth="1"/>
    <col min="13815" max="13815" width="10.7109375" style="1" bestFit="1" customWidth="1"/>
    <col min="13816" max="13816" width="12.140625" style="1" customWidth="1"/>
    <col min="13817" max="13817" width="18" style="1" bestFit="1" customWidth="1"/>
    <col min="13818" max="13818" width="4.42578125" style="1" customWidth="1"/>
    <col min="13819" max="13819" width="76.85546875" style="1" customWidth="1"/>
    <col min="13820" max="13820" width="59.28515625" style="1" bestFit="1" customWidth="1"/>
    <col min="13821" max="13821" width="19.5703125" style="1" bestFit="1" customWidth="1"/>
    <col min="13822" max="13822" width="26" style="1" bestFit="1" customWidth="1"/>
    <col min="13823" max="13831" width="11.42578125" style="1"/>
    <col min="13832" max="13833" width="49" style="1" bestFit="1" customWidth="1"/>
    <col min="13834" max="14064" width="11.42578125" style="1"/>
    <col min="14065" max="14065" width="17.42578125" style="1" bestFit="1" customWidth="1"/>
    <col min="14066" max="14066" width="18.7109375" style="1" customWidth="1"/>
    <col min="14067" max="14068" width="38.5703125" style="1" customWidth="1"/>
    <col min="14069" max="14069" width="13.140625" style="1" bestFit="1" customWidth="1"/>
    <col min="14070" max="14070" width="37.42578125" style="1" customWidth="1"/>
    <col min="14071" max="14071" width="10.7109375" style="1" bestFit="1" customWidth="1"/>
    <col min="14072" max="14072" width="12.140625" style="1" customWidth="1"/>
    <col min="14073" max="14073" width="18" style="1" bestFit="1" customWidth="1"/>
    <col min="14074" max="14074" width="4.42578125" style="1" customWidth="1"/>
    <col min="14075" max="14075" width="76.85546875" style="1" customWidth="1"/>
    <col min="14076" max="14076" width="59.28515625" style="1" bestFit="1" customWidth="1"/>
    <col min="14077" max="14077" width="19.5703125" style="1" bestFit="1" customWidth="1"/>
    <col min="14078" max="14078" width="26" style="1" bestFit="1" customWidth="1"/>
    <col min="14079" max="14087" width="11.42578125" style="1"/>
    <col min="14088" max="14089" width="49" style="1" bestFit="1" customWidth="1"/>
    <col min="14090" max="14320" width="11.42578125" style="1"/>
    <col min="14321" max="14321" width="17.42578125" style="1" bestFit="1" customWidth="1"/>
    <col min="14322" max="14322" width="18.7109375" style="1" customWidth="1"/>
    <col min="14323" max="14324" width="38.5703125" style="1" customWidth="1"/>
    <col min="14325" max="14325" width="13.140625" style="1" bestFit="1" customWidth="1"/>
    <col min="14326" max="14326" width="37.42578125" style="1" customWidth="1"/>
    <col min="14327" max="14327" width="10.7109375" style="1" bestFit="1" customWidth="1"/>
    <col min="14328" max="14328" width="12.140625" style="1" customWidth="1"/>
    <col min="14329" max="14329" width="18" style="1" bestFit="1" customWidth="1"/>
    <col min="14330" max="14330" width="4.42578125" style="1" customWidth="1"/>
    <col min="14331" max="14331" width="76.85546875" style="1" customWidth="1"/>
    <col min="14332" max="14332" width="59.28515625" style="1" bestFit="1" customWidth="1"/>
    <col min="14333" max="14333" width="19.5703125" style="1" bestFit="1" customWidth="1"/>
    <col min="14334" max="14334" width="26" style="1" bestFit="1" customWidth="1"/>
    <col min="14335" max="14343" width="11.42578125" style="1"/>
    <col min="14344" max="14345" width="49" style="1" bestFit="1" customWidth="1"/>
    <col min="14346" max="14576" width="11.42578125" style="1"/>
    <col min="14577" max="14577" width="17.42578125" style="1" bestFit="1" customWidth="1"/>
    <col min="14578" max="14578" width="18.7109375" style="1" customWidth="1"/>
    <col min="14579" max="14580" width="38.5703125" style="1" customWidth="1"/>
    <col min="14581" max="14581" width="13.140625" style="1" bestFit="1" customWidth="1"/>
    <col min="14582" max="14582" width="37.42578125" style="1" customWidth="1"/>
    <col min="14583" max="14583" width="10.7109375" style="1" bestFit="1" customWidth="1"/>
    <col min="14584" max="14584" width="12.140625" style="1" customWidth="1"/>
    <col min="14585" max="14585" width="18" style="1" bestFit="1" customWidth="1"/>
    <col min="14586" max="14586" width="4.42578125" style="1" customWidth="1"/>
    <col min="14587" max="14587" width="76.85546875" style="1" customWidth="1"/>
    <col min="14588" max="14588" width="59.28515625" style="1" bestFit="1" customWidth="1"/>
    <col min="14589" max="14589" width="19.5703125" style="1" bestFit="1" customWidth="1"/>
    <col min="14590" max="14590" width="26" style="1" bestFit="1" customWidth="1"/>
    <col min="14591" max="14599" width="11.42578125" style="1"/>
    <col min="14600" max="14601" width="49" style="1" bestFit="1" customWidth="1"/>
    <col min="14602" max="14832" width="11.42578125" style="1"/>
    <col min="14833" max="14833" width="17.42578125" style="1" bestFit="1" customWidth="1"/>
    <col min="14834" max="14834" width="18.7109375" style="1" customWidth="1"/>
    <col min="14835" max="14836" width="38.5703125" style="1" customWidth="1"/>
    <col min="14837" max="14837" width="13.140625" style="1" bestFit="1" customWidth="1"/>
    <col min="14838" max="14838" width="37.42578125" style="1" customWidth="1"/>
    <col min="14839" max="14839" width="10.7109375" style="1" bestFit="1" customWidth="1"/>
    <col min="14840" max="14840" width="12.140625" style="1" customWidth="1"/>
    <col min="14841" max="14841" width="18" style="1" bestFit="1" customWidth="1"/>
    <col min="14842" max="14842" width="4.42578125" style="1" customWidth="1"/>
    <col min="14843" max="14843" width="76.85546875" style="1" customWidth="1"/>
    <col min="14844" max="14844" width="59.28515625" style="1" bestFit="1" customWidth="1"/>
    <col min="14845" max="14845" width="19.5703125" style="1" bestFit="1" customWidth="1"/>
    <col min="14846" max="14846" width="26" style="1" bestFit="1" customWidth="1"/>
    <col min="14847" max="14855" width="11.42578125" style="1"/>
    <col min="14856" max="14857" width="49" style="1" bestFit="1" customWidth="1"/>
    <col min="14858" max="15088" width="11.42578125" style="1"/>
    <col min="15089" max="15089" width="17.42578125" style="1" bestFit="1" customWidth="1"/>
    <col min="15090" max="15090" width="18.7109375" style="1" customWidth="1"/>
    <col min="15091" max="15092" width="38.5703125" style="1" customWidth="1"/>
    <col min="15093" max="15093" width="13.140625" style="1" bestFit="1" customWidth="1"/>
    <col min="15094" max="15094" width="37.42578125" style="1" customWidth="1"/>
    <col min="15095" max="15095" width="10.7109375" style="1" bestFit="1" customWidth="1"/>
    <col min="15096" max="15096" width="12.140625" style="1" customWidth="1"/>
    <col min="15097" max="15097" width="18" style="1" bestFit="1" customWidth="1"/>
    <col min="15098" max="15098" width="4.42578125" style="1" customWidth="1"/>
    <col min="15099" max="15099" width="76.85546875" style="1" customWidth="1"/>
    <col min="15100" max="15100" width="59.28515625" style="1" bestFit="1" customWidth="1"/>
    <col min="15101" max="15101" width="19.5703125" style="1" bestFit="1" customWidth="1"/>
    <col min="15102" max="15102" width="26" style="1" bestFit="1" customWidth="1"/>
    <col min="15103" max="15111" width="11.42578125" style="1"/>
    <col min="15112" max="15113" width="49" style="1" bestFit="1" customWidth="1"/>
    <col min="15114" max="15344" width="11.42578125" style="1"/>
    <col min="15345" max="15345" width="17.42578125" style="1" bestFit="1" customWidth="1"/>
    <col min="15346" max="15346" width="18.7109375" style="1" customWidth="1"/>
    <col min="15347" max="15348" width="38.5703125" style="1" customWidth="1"/>
    <col min="15349" max="15349" width="13.140625" style="1" bestFit="1" customWidth="1"/>
    <col min="15350" max="15350" width="37.42578125" style="1" customWidth="1"/>
    <col min="15351" max="15351" width="10.7109375" style="1" bestFit="1" customWidth="1"/>
    <col min="15352" max="15352" width="12.140625" style="1" customWidth="1"/>
    <col min="15353" max="15353" width="18" style="1" bestFit="1" customWidth="1"/>
    <col min="15354" max="15354" width="4.42578125" style="1" customWidth="1"/>
    <col min="15355" max="15355" width="76.85546875" style="1" customWidth="1"/>
    <col min="15356" max="15356" width="59.28515625" style="1" bestFit="1" customWidth="1"/>
    <col min="15357" max="15357" width="19.5703125" style="1" bestFit="1" customWidth="1"/>
    <col min="15358" max="15358" width="26" style="1" bestFit="1" customWidth="1"/>
    <col min="15359" max="15367" width="11.42578125" style="1"/>
    <col min="15368" max="15369" width="49" style="1" bestFit="1" customWidth="1"/>
    <col min="15370" max="15600" width="11.42578125" style="1"/>
    <col min="15601" max="15601" width="17.42578125" style="1" bestFit="1" customWidth="1"/>
    <col min="15602" max="15602" width="18.7109375" style="1" customWidth="1"/>
    <col min="15603" max="15604" width="38.5703125" style="1" customWidth="1"/>
    <col min="15605" max="15605" width="13.140625" style="1" bestFit="1" customWidth="1"/>
    <col min="15606" max="15606" width="37.42578125" style="1" customWidth="1"/>
    <col min="15607" max="15607" width="10.7109375" style="1" bestFit="1" customWidth="1"/>
    <col min="15608" max="15608" width="12.140625" style="1" customWidth="1"/>
    <col min="15609" max="15609" width="18" style="1" bestFit="1" customWidth="1"/>
    <col min="15610" max="15610" width="4.42578125" style="1" customWidth="1"/>
    <col min="15611" max="15611" width="76.85546875" style="1" customWidth="1"/>
    <col min="15612" max="15612" width="59.28515625" style="1" bestFit="1" customWidth="1"/>
    <col min="15613" max="15613" width="19.5703125" style="1" bestFit="1" customWidth="1"/>
    <col min="15614" max="15614" width="26" style="1" bestFit="1" customWidth="1"/>
    <col min="15615" max="15623" width="11.42578125" style="1"/>
    <col min="15624" max="15625" width="49" style="1" bestFit="1" customWidth="1"/>
    <col min="15626" max="15856" width="11.42578125" style="1"/>
    <col min="15857" max="15857" width="17.42578125" style="1" bestFit="1" customWidth="1"/>
    <col min="15858" max="15858" width="18.7109375" style="1" customWidth="1"/>
    <col min="15859" max="15860" width="38.5703125" style="1" customWidth="1"/>
    <col min="15861" max="15861" width="13.140625" style="1" bestFit="1" customWidth="1"/>
    <col min="15862" max="15862" width="37.42578125" style="1" customWidth="1"/>
    <col min="15863" max="15863" width="10.7109375" style="1" bestFit="1" customWidth="1"/>
    <col min="15864" max="15864" width="12.140625" style="1" customWidth="1"/>
    <col min="15865" max="15865" width="18" style="1" bestFit="1" customWidth="1"/>
    <col min="15866" max="15866" width="4.42578125" style="1" customWidth="1"/>
    <col min="15867" max="15867" width="76.85546875" style="1" customWidth="1"/>
    <col min="15868" max="15868" width="59.28515625" style="1" bestFit="1" customWidth="1"/>
    <col min="15869" max="15869" width="19.5703125" style="1" bestFit="1" customWidth="1"/>
    <col min="15870" max="15870" width="26" style="1" bestFit="1" customWidth="1"/>
    <col min="15871" max="15879" width="11.42578125" style="1"/>
    <col min="15880" max="15881" width="49" style="1" bestFit="1" customWidth="1"/>
    <col min="15882" max="16112" width="11.42578125" style="1"/>
    <col min="16113" max="16113" width="17.42578125" style="1" bestFit="1" customWidth="1"/>
    <col min="16114" max="16114" width="18.7109375" style="1" customWidth="1"/>
    <col min="16115" max="16116" width="38.5703125" style="1" customWidth="1"/>
    <col min="16117" max="16117" width="13.140625" style="1" bestFit="1" customWidth="1"/>
    <col min="16118" max="16118" width="37.42578125" style="1" customWidth="1"/>
    <col min="16119" max="16119" width="10.7109375" style="1" bestFit="1" customWidth="1"/>
    <col min="16120" max="16120" width="12.140625" style="1" customWidth="1"/>
    <col min="16121" max="16121" width="18" style="1" bestFit="1" customWidth="1"/>
    <col min="16122" max="16122" width="4.42578125" style="1" customWidth="1"/>
    <col min="16123" max="16123" width="76.85546875" style="1" customWidth="1"/>
    <col min="16124" max="16124" width="59.28515625" style="1" bestFit="1" customWidth="1"/>
    <col min="16125" max="16125" width="19.5703125" style="1" bestFit="1" customWidth="1"/>
    <col min="16126" max="16126" width="26" style="1" bestFit="1" customWidth="1"/>
    <col min="16127" max="16135" width="11.42578125" style="1"/>
    <col min="16136" max="16137" width="49" style="1" bestFit="1" customWidth="1"/>
    <col min="16138" max="16384" width="11.42578125" style="1"/>
  </cols>
  <sheetData>
    <row r="1" spans="1:9" s="7" customFormat="1" ht="69.75" customHeight="1" x14ac:dyDescent="0.25">
      <c r="A1" s="2" t="s">
        <v>310</v>
      </c>
      <c r="B1" s="2" t="s">
        <v>311</v>
      </c>
      <c r="C1" s="3" t="s">
        <v>2</v>
      </c>
      <c r="D1" s="2" t="s">
        <v>6</v>
      </c>
      <c r="E1" s="2" t="s">
        <v>300</v>
      </c>
      <c r="F1" s="5" t="s">
        <v>0</v>
      </c>
      <c r="G1" s="6" t="s">
        <v>1</v>
      </c>
      <c r="H1" s="4" t="s">
        <v>3</v>
      </c>
      <c r="I1" s="8"/>
    </row>
    <row r="2" spans="1:9" x14ac:dyDescent="0.4">
      <c r="A2" s="9" t="s">
        <v>312</v>
      </c>
      <c r="B2" s="9" t="s">
        <v>313</v>
      </c>
      <c r="C2" s="23">
        <v>44200</v>
      </c>
      <c r="D2" s="29" t="s">
        <v>322</v>
      </c>
      <c r="E2" s="9" t="str">
        <f>VLOOKUP(D2,'Thésaurus projets'!$D$13:$F$21,2,FALSE)</f>
        <v>INFORMATIC21</v>
      </c>
      <c r="F2" s="10">
        <v>8</v>
      </c>
      <c r="G2" s="11">
        <f>F2/7.8</f>
        <v>1.0256410256410258</v>
      </c>
      <c r="H2" s="13" t="s">
        <v>358</v>
      </c>
    </row>
    <row r="3" spans="1:9" x14ac:dyDescent="0.4">
      <c r="A3" s="9" t="s">
        <v>312</v>
      </c>
      <c r="B3" s="9" t="s">
        <v>313</v>
      </c>
      <c r="C3" s="23">
        <v>44201</v>
      </c>
      <c r="D3" s="29" t="s">
        <v>322</v>
      </c>
      <c r="E3" s="9" t="str">
        <f>VLOOKUP(D3,'Thésaurus projets'!$D$13:$F$21,2,FALSE)</f>
        <v>INFORMATIC21</v>
      </c>
      <c r="F3" s="10">
        <v>3</v>
      </c>
      <c r="G3" s="11">
        <f t="shared" ref="G3" si="0">F3/7.8</f>
        <v>0.38461538461538464</v>
      </c>
      <c r="H3" s="13" t="s">
        <v>360</v>
      </c>
    </row>
    <row r="4" spans="1:9" x14ac:dyDescent="0.4">
      <c r="A4" s="9" t="s">
        <v>312</v>
      </c>
      <c r="B4" s="9" t="s">
        <v>313</v>
      </c>
      <c r="C4" s="23">
        <v>44201</v>
      </c>
      <c r="D4" s="29" t="s">
        <v>298</v>
      </c>
      <c r="E4" s="9" t="str">
        <f>VLOOKUP(D4,'Thésaurus projets'!$D$13:$F$21,2,FALSE)</f>
        <v>PRAM2021</v>
      </c>
      <c r="F4" s="10">
        <v>5</v>
      </c>
      <c r="G4" s="11">
        <f t="shared" ref="G4:G98" si="1">F4/7.8</f>
        <v>0.64102564102564108</v>
      </c>
      <c r="H4" s="13" t="s">
        <v>359</v>
      </c>
    </row>
    <row r="5" spans="1:9" x14ac:dyDescent="0.4">
      <c r="A5" s="9" t="s">
        <v>312</v>
      </c>
      <c r="B5" s="9" t="s">
        <v>313</v>
      </c>
      <c r="C5" s="23">
        <v>44202</v>
      </c>
      <c r="D5" s="29" t="s">
        <v>322</v>
      </c>
      <c r="E5" s="9" t="str">
        <f>VLOOKUP(D5,'Thésaurus projets'!$D$13:$F$21,2,FALSE)</f>
        <v>INFORMATIC21</v>
      </c>
      <c r="F5" s="10">
        <v>8</v>
      </c>
      <c r="G5" s="11">
        <f t="shared" si="1"/>
        <v>1.0256410256410258</v>
      </c>
      <c r="H5" s="13" t="s">
        <v>361</v>
      </c>
    </row>
    <row r="6" spans="1:9" x14ac:dyDescent="0.4">
      <c r="A6" s="9" t="s">
        <v>312</v>
      </c>
      <c r="B6" s="9" t="s">
        <v>313</v>
      </c>
      <c r="C6" s="23">
        <v>44203</v>
      </c>
      <c r="D6" s="29" t="s">
        <v>322</v>
      </c>
      <c r="E6" s="9" t="str">
        <f>VLOOKUP(D6,'Thésaurus projets'!$D$13:$F$21,2,FALSE)</f>
        <v>INFORMATIC21</v>
      </c>
      <c r="F6" s="10">
        <v>8</v>
      </c>
      <c r="G6" s="11">
        <f t="shared" si="1"/>
        <v>1.0256410256410258</v>
      </c>
      <c r="H6" s="13" t="s">
        <v>366</v>
      </c>
    </row>
    <row r="7" spans="1:9" x14ac:dyDescent="0.4">
      <c r="A7" s="9" t="s">
        <v>312</v>
      </c>
      <c r="B7" s="9" t="s">
        <v>313</v>
      </c>
      <c r="C7" s="23">
        <v>44204</v>
      </c>
      <c r="D7" s="29" t="s">
        <v>322</v>
      </c>
      <c r="E7" s="9" t="str">
        <f>VLOOKUP(D7,'Thésaurus projets'!$D$13:$F$21,2,FALSE)</f>
        <v>INFORMATIC21</v>
      </c>
      <c r="F7" s="10">
        <v>7</v>
      </c>
      <c r="G7" s="11">
        <f t="shared" si="1"/>
        <v>0.89743589743589747</v>
      </c>
      <c r="H7" s="13" t="s">
        <v>367</v>
      </c>
    </row>
    <row r="8" spans="1:9" x14ac:dyDescent="0.4">
      <c r="A8" s="9" t="s">
        <v>312</v>
      </c>
      <c r="B8" s="9" t="s">
        <v>313</v>
      </c>
      <c r="C8" s="23"/>
      <c r="D8" s="29" t="s">
        <v>7</v>
      </c>
      <c r="E8" s="9" t="str">
        <f>VLOOKUP(D8,'Thésaurus projets'!$D$13:$F$21,2,FALSE)</f>
        <v>---</v>
      </c>
      <c r="F8" s="10">
        <v>0</v>
      </c>
      <c r="G8" s="11">
        <f t="shared" ref="G8" si="2">F8/7.8</f>
        <v>0</v>
      </c>
      <c r="I8" s="12">
        <f>SUM(F2:F7)</f>
        <v>39</v>
      </c>
    </row>
    <row r="9" spans="1:9" x14ac:dyDescent="0.4">
      <c r="A9" s="9" t="s">
        <v>312</v>
      </c>
      <c r="B9" s="9" t="s">
        <v>313</v>
      </c>
      <c r="C9" s="23"/>
      <c r="D9" s="29" t="s">
        <v>7</v>
      </c>
      <c r="E9" s="9" t="str">
        <f>VLOOKUP(D9,'Thésaurus projets'!$D$13:$F$21,2,FALSE)</f>
        <v>---</v>
      </c>
      <c r="F9" s="10">
        <v>0</v>
      </c>
      <c r="G9" s="11">
        <f t="shared" si="1"/>
        <v>0</v>
      </c>
    </row>
    <row r="10" spans="1:9" x14ac:dyDescent="0.4">
      <c r="A10" s="9" t="s">
        <v>312</v>
      </c>
      <c r="B10" s="9" t="s">
        <v>313</v>
      </c>
      <c r="C10" s="23">
        <v>44207</v>
      </c>
      <c r="D10" s="29" t="s">
        <v>319</v>
      </c>
      <c r="E10" s="9" t="str">
        <f>VLOOKUP(D10,'Thésaurus projets'!$D$13:$F$21,2,FALSE)</f>
        <v>DIVECENH20</v>
      </c>
      <c r="F10" s="10">
        <v>4</v>
      </c>
      <c r="G10" s="11">
        <f t="shared" ref="G10:G11" si="3">F10/7.8</f>
        <v>0.51282051282051289</v>
      </c>
      <c r="H10" s="13" t="s">
        <v>329</v>
      </c>
    </row>
    <row r="11" spans="1:9" x14ac:dyDescent="0.4">
      <c r="A11" s="9" t="s">
        <v>312</v>
      </c>
      <c r="B11" s="9" t="s">
        <v>313</v>
      </c>
      <c r="C11" s="23">
        <v>44207</v>
      </c>
      <c r="D11" s="29" t="s">
        <v>322</v>
      </c>
      <c r="E11" s="9" t="str">
        <f>VLOOKUP(D11,'Thésaurus projets'!$D$13:$F$21,2,FALSE)</f>
        <v>INFORMATIC21</v>
      </c>
      <c r="F11" s="10">
        <v>4</v>
      </c>
      <c r="G11" s="11">
        <f t="shared" si="3"/>
        <v>0.51282051282051289</v>
      </c>
      <c r="H11" s="13" t="s">
        <v>371</v>
      </c>
    </row>
    <row r="12" spans="1:9" x14ac:dyDescent="0.4">
      <c r="A12" s="9" t="s">
        <v>312</v>
      </c>
      <c r="B12" s="9" t="s">
        <v>313</v>
      </c>
      <c r="C12" s="23">
        <v>44208</v>
      </c>
      <c r="D12" s="29" t="s">
        <v>322</v>
      </c>
      <c r="E12" s="9" t="str">
        <f>VLOOKUP(D12,'Thésaurus projets'!$D$13:$F$21,2,FALSE)</f>
        <v>INFORMATIC21</v>
      </c>
      <c r="F12" s="10">
        <v>8</v>
      </c>
      <c r="G12" s="11">
        <f t="shared" si="1"/>
        <v>1.0256410256410258</v>
      </c>
      <c r="H12" s="13" t="s">
        <v>372</v>
      </c>
    </row>
    <row r="13" spans="1:9" x14ac:dyDescent="0.4">
      <c r="A13" s="9" t="s">
        <v>312</v>
      </c>
      <c r="B13" s="9" t="s">
        <v>313</v>
      </c>
      <c r="C13" s="23">
        <v>44209</v>
      </c>
      <c r="D13" s="29" t="s">
        <v>319</v>
      </c>
      <c r="E13" s="9" t="str">
        <f>VLOOKUP(D13,'Thésaurus projets'!$D$13:$F$21,2,FALSE)</f>
        <v>DIVECENH20</v>
      </c>
      <c r="F13" s="10">
        <v>4</v>
      </c>
      <c r="G13" s="11">
        <f t="shared" si="1"/>
        <v>0.51282051282051289</v>
      </c>
      <c r="H13" s="13" t="s">
        <v>337</v>
      </c>
    </row>
    <row r="14" spans="1:9" x14ac:dyDescent="0.4">
      <c r="A14" s="9" t="s">
        <v>312</v>
      </c>
      <c r="B14" s="9" t="s">
        <v>313</v>
      </c>
      <c r="C14" s="23">
        <v>44209</v>
      </c>
      <c r="D14" s="29" t="s">
        <v>322</v>
      </c>
      <c r="E14" s="9" t="str">
        <f>VLOOKUP(D14,'Thésaurus projets'!$D$13:$F$21,2,FALSE)</f>
        <v>INFORMATIC21</v>
      </c>
      <c r="F14" s="10">
        <v>4</v>
      </c>
      <c r="G14" s="11">
        <f t="shared" ref="G14:G15" si="4">F14/7.8</f>
        <v>0.51282051282051289</v>
      </c>
      <c r="H14" s="13" t="s">
        <v>368</v>
      </c>
    </row>
    <row r="15" spans="1:9" x14ac:dyDescent="0.4">
      <c r="A15" s="9" t="s">
        <v>312</v>
      </c>
      <c r="B15" s="9" t="s">
        <v>313</v>
      </c>
      <c r="C15" s="23">
        <v>44210</v>
      </c>
      <c r="D15" s="29" t="s">
        <v>298</v>
      </c>
      <c r="E15" s="9" t="str">
        <f>VLOOKUP(D15,'Thésaurus projets'!$D$13:$F$21,2,FALSE)</f>
        <v>PRAM2021</v>
      </c>
      <c r="F15" s="10">
        <v>4</v>
      </c>
      <c r="G15" s="11">
        <f t="shared" si="4"/>
        <v>0.51282051282051289</v>
      </c>
      <c r="H15" s="13" t="s">
        <v>376</v>
      </c>
    </row>
    <row r="16" spans="1:9" x14ac:dyDescent="0.4">
      <c r="A16" s="9" t="s">
        <v>312</v>
      </c>
      <c r="B16" s="9" t="s">
        <v>313</v>
      </c>
      <c r="C16" s="23">
        <v>44210</v>
      </c>
      <c r="D16" s="29" t="s">
        <v>322</v>
      </c>
      <c r="E16" s="9" t="str">
        <f>VLOOKUP(D16,'Thésaurus projets'!$D$13:$F$21,2,FALSE)</f>
        <v>INFORMATIC21</v>
      </c>
      <c r="F16" s="10">
        <v>4</v>
      </c>
      <c r="G16" s="11">
        <f t="shared" si="1"/>
        <v>0.51282051282051289</v>
      </c>
      <c r="H16" s="13" t="s">
        <v>370</v>
      </c>
    </row>
    <row r="17" spans="1:9" x14ac:dyDescent="0.4">
      <c r="A17" s="9" t="s">
        <v>312</v>
      </c>
      <c r="B17" s="9" t="s">
        <v>313</v>
      </c>
      <c r="C17" s="23">
        <v>44211</v>
      </c>
      <c r="D17" s="29" t="s">
        <v>322</v>
      </c>
      <c r="E17" s="9" t="str">
        <f>VLOOKUP(D17,'Thésaurus projets'!$D$13:$F$21,2,FALSE)</f>
        <v>INFORMATIC21</v>
      </c>
      <c r="F17" s="10">
        <v>7</v>
      </c>
      <c r="G17" s="11">
        <f t="shared" si="1"/>
        <v>0.89743589743589747</v>
      </c>
      <c r="H17" s="13" t="s">
        <v>373</v>
      </c>
    </row>
    <row r="18" spans="1:9" x14ac:dyDescent="0.4">
      <c r="A18" s="9" t="s">
        <v>312</v>
      </c>
      <c r="B18" s="9" t="s">
        <v>313</v>
      </c>
      <c r="C18" s="23"/>
      <c r="D18" s="29" t="s">
        <v>7</v>
      </c>
      <c r="E18" s="9" t="str">
        <f>VLOOKUP(D18,'Thésaurus projets'!$D$13:$F$21,2,FALSE)</f>
        <v>---</v>
      </c>
      <c r="F18" s="10">
        <v>0</v>
      </c>
      <c r="G18" s="11">
        <f t="shared" si="1"/>
        <v>0</v>
      </c>
      <c r="I18" s="12">
        <f>SUM(F10:F17)</f>
        <v>39</v>
      </c>
    </row>
    <row r="19" spans="1:9" x14ac:dyDescent="0.4">
      <c r="A19" s="9" t="s">
        <v>312</v>
      </c>
      <c r="B19" s="9" t="s">
        <v>313</v>
      </c>
      <c r="C19" s="23"/>
      <c r="D19" s="29" t="s">
        <v>7</v>
      </c>
      <c r="E19" s="9" t="str">
        <f>VLOOKUP(D19,'Thésaurus projets'!$D$13:$F$21,2,FALSE)</f>
        <v>---</v>
      </c>
      <c r="F19" s="10">
        <v>0</v>
      </c>
      <c r="G19" s="11">
        <f t="shared" si="1"/>
        <v>0</v>
      </c>
    </row>
    <row r="20" spans="1:9" x14ac:dyDescent="0.4">
      <c r="A20" s="9" t="s">
        <v>312</v>
      </c>
      <c r="B20" s="9" t="s">
        <v>313</v>
      </c>
      <c r="C20" s="23">
        <v>44214</v>
      </c>
      <c r="D20" s="29" t="s">
        <v>322</v>
      </c>
      <c r="E20" s="9" t="str">
        <f>VLOOKUP(D20,'Thésaurus projets'!$D$13:$F$21,2,FALSE)</f>
        <v>INFORMATIC21</v>
      </c>
      <c r="F20" s="10">
        <v>4</v>
      </c>
      <c r="G20" s="11">
        <f t="shared" si="1"/>
        <v>0.51282051282051289</v>
      </c>
      <c r="H20" s="13" t="s">
        <v>374</v>
      </c>
    </row>
    <row r="21" spans="1:9" x14ac:dyDescent="0.4">
      <c r="A21" s="9" t="s">
        <v>312</v>
      </c>
      <c r="B21" s="9" t="s">
        <v>313</v>
      </c>
      <c r="C21" s="23">
        <v>44214</v>
      </c>
      <c r="D21" s="29" t="s">
        <v>322</v>
      </c>
      <c r="E21" s="9" t="str">
        <f>VLOOKUP(D21,'Thésaurus projets'!$D$13:$F$21,2,FALSE)</f>
        <v>INFORMATIC21</v>
      </c>
      <c r="F21" s="10">
        <v>4</v>
      </c>
      <c r="G21" s="11">
        <f t="shared" si="1"/>
        <v>0.51282051282051289</v>
      </c>
      <c r="H21" s="13" t="s">
        <v>375</v>
      </c>
    </row>
    <row r="22" spans="1:9" x14ac:dyDescent="0.4">
      <c r="A22" s="9" t="s">
        <v>312</v>
      </c>
      <c r="B22" s="9" t="s">
        <v>313</v>
      </c>
      <c r="C22" s="23">
        <v>44215</v>
      </c>
      <c r="D22" s="29" t="s">
        <v>322</v>
      </c>
      <c r="E22" s="9" t="str">
        <f>VLOOKUP(D22,'Thésaurus projets'!$D$13:$F$21,2,FALSE)</f>
        <v>INFORMATIC21</v>
      </c>
      <c r="F22" s="10">
        <v>8</v>
      </c>
      <c r="G22" s="11">
        <f t="shared" ref="G22" si="5">F22/7.8</f>
        <v>1.0256410256410258</v>
      </c>
      <c r="H22" s="13" t="s">
        <v>378</v>
      </c>
    </row>
    <row r="23" spans="1:9" x14ac:dyDescent="0.4">
      <c r="A23" s="9" t="s">
        <v>312</v>
      </c>
      <c r="B23" s="9" t="s">
        <v>313</v>
      </c>
      <c r="C23" s="23">
        <v>44216</v>
      </c>
      <c r="D23" s="29" t="s">
        <v>322</v>
      </c>
      <c r="E23" s="9" t="str">
        <f>VLOOKUP(D23,'Thésaurus projets'!$D$13:$F$21,2,FALSE)</f>
        <v>INFORMATIC21</v>
      </c>
      <c r="F23" s="10">
        <v>8</v>
      </c>
      <c r="G23" s="11">
        <f t="shared" si="1"/>
        <v>1.0256410256410258</v>
      </c>
      <c r="H23" s="13" t="s">
        <v>379</v>
      </c>
    </row>
    <row r="24" spans="1:9" x14ac:dyDescent="0.4">
      <c r="A24" s="9" t="s">
        <v>312</v>
      </c>
      <c r="B24" s="9" t="s">
        <v>313</v>
      </c>
      <c r="C24" s="23">
        <v>44217</v>
      </c>
      <c r="D24" s="29" t="s">
        <v>298</v>
      </c>
      <c r="E24" s="9" t="str">
        <f>VLOOKUP(D24,'Thésaurus projets'!$D$13:$F$21,2,FALSE)</f>
        <v>PRAM2021</v>
      </c>
      <c r="F24" s="10">
        <v>8</v>
      </c>
      <c r="G24" s="11">
        <f t="shared" si="1"/>
        <v>1.0256410256410258</v>
      </c>
      <c r="H24" s="13" t="s">
        <v>369</v>
      </c>
    </row>
    <row r="25" spans="1:9" x14ac:dyDescent="0.4">
      <c r="A25" s="9" t="s">
        <v>312</v>
      </c>
      <c r="B25" s="9" t="s">
        <v>313</v>
      </c>
      <c r="C25" s="23">
        <v>44218</v>
      </c>
      <c r="D25" s="29" t="s">
        <v>318</v>
      </c>
      <c r="E25" s="9" t="str">
        <f>VLOOKUP(D25,'Thésaurus projets'!$D$13:$F$21,2,FALSE)</f>
        <v>---</v>
      </c>
      <c r="F25" s="10">
        <v>7</v>
      </c>
      <c r="G25" s="11">
        <f t="shared" si="1"/>
        <v>0.89743589743589747</v>
      </c>
      <c r="H25" s="13" t="s">
        <v>377</v>
      </c>
    </row>
    <row r="26" spans="1:9" x14ac:dyDescent="0.4">
      <c r="A26" s="9" t="s">
        <v>312</v>
      </c>
      <c r="B26" s="9" t="s">
        <v>313</v>
      </c>
      <c r="C26" s="23"/>
      <c r="D26" s="29" t="s">
        <v>7</v>
      </c>
      <c r="E26" s="9" t="str">
        <f>VLOOKUP(D26,'Thésaurus projets'!$D$13:$F$21,2,FALSE)</f>
        <v>---</v>
      </c>
      <c r="F26" s="10">
        <v>0</v>
      </c>
      <c r="G26" s="11">
        <f t="shared" ref="G26" si="6">F26/7.8</f>
        <v>0</v>
      </c>
      <c r="I26" s="12">
        <f>SUM(F20:F25)</f>
        <v>39</v>
      </c>
    </row>
    <row r="27" spans="1:9" x14ac:dyDescent="0.4">
      <c r="A27" s="9" t="s">
        <v>312</v>
      </c>
      <c r="B27" s="9" t="s">
        <v>313</v>
      </c>
      <c r="C27" s="23"/>
      <c r="D27" s="29" t="s">
        <v>7</v>
      </c>
      <c r="E27" s="9" t="str">
        <f>VLOOKUP(D27,'Thésaurus projets'!$D$13:$F$21,2,FALSE)</f>
        <v>---</v>
      </c>
      <c r="F27" s="10">
        <v>0</v>
      </c>
      <c r="G27" s="11">
        <f t="shared" si="1"/>
        <v>0</v>
      </c>
    </row>
    <row r="28" spans="1:9" ht="39" x14ac:dyDescent="0.4">
      <c r="A28" s="9" t="s">
        <v>312</v>
      </c>
      <c r="B28" s="9" t="s">
        <v>313</v>
      </c>
      <c r="C28" s="23">
        <v>44221</v>
      </c>
      <c r="D28" s="29" t="s">
        <v>322</v>
      </c>
      <c r="E28" s="9" t="str">
        <f>VLOOKUP(D28,'Thésaurus projets'!$D$13:$F$21,2,FALSE)</f>
        <v>INFORMATIC21</v>
      </c>
      <c r="F28" s="10">
        <v>8</v>
      </c>
      <c r="G28" s="11">
        <f t="shared" si="1"/>
        <v>1.0256410256410258</v>
      </c>
      <c r="H28" s="32" t="s">
        <v>419</v>
      </c>
    </row>
    <row r="29" spans="1:9" ht="58.5" x14ac:dyDescent="0.4">
      <c r="A29" s="9" t="s">
        <v>312</v>
      </c>
      <c r="B29" s="9" t="s">
        <v>313</v>
      </c>
      <c r="C29" s="23">
        <v>44222</v>
      </c>
      <c r="D29" s="29" t="s">
        <v>322</v>
      </c>
      <c r="E29" s="9" t="str">
        <f>VLOOKUP(D29,'Thésaurus projets'!$D$13:$F$21,2,FALSE)</f>
        <v>INFORMATIC21</v>
      </c>
      <c r="F29" s="10">
        <v>8</v>
      </c>
      <c r="G29" s="11">
        <f t="shared" si="1"/>
        <v>1.0256410256410258</v>
      </c>
      <c r="H29" s="32" t="s">
        <v>420</v>
      </c>
    </row>
    <row r="30" spans="1:9" x14ac:dyDescent="0.4">
      <c r="A30" s="9" t="s">
        <v>312</v>
      </c>
      <c r="B30" s="9" t="s">
        <v>313</v>
      </c>
      <c r="C30" s="23">
        <v>44223</v>
      </c>
      <c r="D30" s="29" t="s">
        <v>298</v>
      </c>
      <c r="E30" s="9" t="str">
        <f>VLOOKUP(D30,'Thésaurus projets'!$D$13:$F$21,2,FALSE)</f>
        <v>PRAM2021</v>
      </c>
      <c r="F30" s="10">
        <v>8</v>
      </c>
      <c r="G30" s="11">
        <f t="shared" si="1"/>
        <v>1.0256410256410258</v>
      </c>
      <c r="H30" s="13" t="s">
        <v>428</v>
      </c>
    </row>
    <row r="31" spans="1:9" x14ac:dyDescent="0.4">
      <c r="A31" s="9" t="s">
        <v>312</v>
      </c>
      <c r="B31" s="9" t="s">
        <v>313</v>
      </c>
      <c r="C31" s="23">
        <v>44224</v>
      </c>
      <c r="D31" s="29" t="s">
        <v>322</v>
      </c>
      <c r="E31" s="9" t="str">
        <f>VLOOKUP(D31,'Thésaurus projets'!$D$13:$F$21,2,FALSE)</f>
        <v>INFORMATIC21</v>
      </c>
      <c r="F31" s="10">
        <v>2</v>
      </c>
      <c r="G31" s="11">
        <f t="shared" ref="G31" si="7">F31/7.8</f>
        <v>0.25641025641025644</v>
      </c>
      <c r="H31" s="13" t="s">
        <v>380</v>
      </c>
    </row>
    <row r="32" spans="1:9" x14ac:dyDescent="0.4">
      <c r="A32" s="9" t="s">
        <v>312</v>
      </c>
      <c r="B32" s="9" t="s">
        <v>313</v>
      </c>
      <c r="C32" s="23">
        <v>44224</v>
      </c>
      <c r="D32" s="29" t="s">
        <v>322</v>
      </c>
      <c r="E32" s="9" t="str">
        <f>VLOOKUP(D32,'Thésaurus projets'!$D$13:$F$21,2,FALSE)</f>
        <v>INFORMATIC21</v>
      </c>
      <c r="F32" s="10">
        <v>6</v>
      </c>
      <c r="G32" s="11">
        <f t="shared" si="1"/>
        <v>0.76923076923076927</v>
      </c>
      <c r="H32" s="13" t="s">
        <v>429</v>
      </c>
    </row>
    <row r="33" spans="1:9" x14ac:dyDescent="0.4">
      <c r="A33" s="9" t="s">
        <v>312</v>
      </c>
      <c r="B33" s="9" t="s">
        <v>313</v>
      </c>
      <c r="C33" s="23">
        <v>44225</v>
      </c>
      <c r="D33" s="29" t="s">
        <v>322</v>
      </c>
      <c r="E33" s="9" t="str">
        <f>VLOOKUP(D33,'Thésaurus projets'!$D$13:$F$21,2,FALSE)</f>
        <v>INFORMATIC21</v>
      </c>
      <c r="F33" s="10">
        <v>2</v>
      </c>
      <c r="G33" s="11">
        <f t="shared" ref="G33" si="8">F33/7.8</f>
        <v>0.25641025641025644</v>
      </c>
      <c r="H33" s="13" t="s">
        <v>430</v>
      </c>
    </row>
    <row r="34" spans="1:9" x14ac:dyDescent="0.4">
      <c r="A34" s="9" t="s">
        <v>312</v>
      </c>
      <c r="B34" s="9" t="s">
        <v>313</v>
      </c>
      <c r="C34" s="23">
        <v>44225</v>
      </c>
      <c r="D34" s="29" t="s">
        <v>322</v>
      </c>
      <c r="E34" s="9" t="str">
        <f>VLOOKUP(D34,'Thésaurus projets'!$D$13:$F$21,2,FALSE)</f>
        <v>INFORMATIC21</v>
      </c>
      <c r="F34" s="10">
        <v>5</v>
      </c>
      <c r="G34" s="11">
        <f t="shared" si="1"/>
        <v>0.64102564102564108</v>
      </c>
      <c r="H34" s="13" t="s">
        <v>431</v>
      </c>
    </row>
    <row r="35" spans="1:9" x14ac:dyDescent="0.4">
      <c r="C35" s="23"/>
      <c r="D35" s="29" t="s">
        <v>7</v>
      </c>
      <c r="E35" s="9" t="str">
        <f>VLOOKUP(D35,'Thésaurus projets'!$D$13:$F$21,2,FALSE)</f>
        <v>---</v>
      </c>
      <c r="F35" s="10">
        <v>0</v>
      </c>
      <c r="G35" s="11">
        <f t="shared" si="1"/>
        <v>0</v>
      </c>
      <c r="I35" s="12">
        <f>SUM(F28:F34)</f>
        <v>39</v>
      </c>
    </row>
    <row r="36" spans="1:9" s="14" customFormat="1" x14ac:dyDescent="0.4">
      <c r="A36" s="9"/>
      <c r="B36" s="9"/>
      <c r="C36" s="23"/>
      <c r="D36" s="29" t="s">
        <v>7</v>
      </c>
      <c r="E36" s="9" t="str">
        <f>VLOOKUP(D36,'Thésaurus projets'!$D$13:$F$21,2,FALSE)</f>
        <v>---</v>
      </c>
      <c r="F36" s="10">
        <v>0</v>
      </c>
      <c r="G36" s="11">
        <f t="shared" ref="G36" si="9">F36/7.8</f>
        <v>0</v>
      </c>
      <c r="H36" s="13"/>
      <c r="I36" s="12"/>
    </row>
    <row r="37" spans="1:9" s="14" customFormat="1" x14ac:dyDescent="0.4">
      <c r="A37" s="9" t="s">
        <v>312</v>
      </c>
      <c r="B37" s="9" t="s">
        <v>313</v>
      </c>
      <c r="C37" s="23">
        <v>44228</v>
      </c>
      <c r="D37" s="29" t="s">
        <v>319</v>
      </c>
      <c r="E37" s="9" t="str">
        <f>VLOOKUP(D37,'Thésaurus projets'!$D$13:$F$21,2,FALSE)</f>
        <v>DIVECENH20</v>
      </c>
      <c r="F37" s="10">
        <v>4</v>
      </c>
      <c r="G37" s="11">
        <f t="shared" si="1"/>
        <v>0.51282051282051289</v>
      </c>
      <c r="H37" s="13" t="s">
        <v>381</v>
      </c>
      <c r="I37" s="12"/>
    </row>
    <row r="38" spans="1:9" x14ac:dyDescent="0.4">
      <c r="A38" s="9" t="s">
        <v>312</v>
      </c>
      <c r="B38" s="9" t="s">
        <v>313</v>
      </c>
      <c r="C38" s="23">
        <v>44228</v>
      </c>
      <c r="D38" s="29" t="s">
        <v>298</v>
      </c>
      <c r="E38" s="9" t="str">
        <f>VLOOKUP(D38,'Thésaurus projets'!$D$13:$F$21,2,FALSE)</f>
        <v>PRAM2021</v>
      </c>
      <c r="F38" s="10">
        <v>4</v>
      </c>
      <c r="G38" s="11">
        <f t="shared" ref="G38" si="10">F38/7.8</f>
        <v>0.51282051282051289</v>
      </c>
      <c r="H38" s="13" t="s">
        <v>433</v>
      </c>
    </row>
    <row r="39" spans="1:9" x14ac:dyDescent="0.4">
      <c r="A39" s="9" t="s">
        <v>312</v>
      </c>
      <c r="B39" s="9" t="s">
        <v>313</v>
      </c>
      <c r="C39" s="23">
        <v>44229</v>
      </c>
      <c r="D39" s="29" t="s">
        <v>298</v>
      </c>
      <c r="E39" s="9" t="str">
        <f>VLOOKUP(D39,'Thésaurus projets'!$D$13:$F$21,2,FALSE)</f>
        <v>PRAM2021</v>
      </c>
      <c r="F39" s="10">
        <v>8</v>
      </c>
      <c r="G39" s="11">
        <f t="shared" si="1"/>
        <v>1.0256410256410258</v>
      </c>
      <c r="H39" s="13" t="s">
        <v>382</v>
      </c>
    </row>
    <row r="40" spans="1:9" s="14" customFormat="1" x14ac:dyDescent="0.4">
      <c r="A40" s="9" t="s">
        <v>312</v>
      </c>
      <c r="B40" s="9" t="s">
        <v>313</v>
      </c>
      <c r="C40" s="23">
        <v>44230</v>
      </c>
      <c r="D40" s="29" t="s">
        <v>322</v>
      </c>
      <c r="E40" s="9" t="str">
        <f>VLOOKUP(D40,'Thésaurus projets'!$D$13:$F$21,2,FALSE)</f>
        <v>INFORMATIC21</v>
      </c>
      <c r="F40" s="10">
        <v>4</v>
      </c>
      <c r="G40" s="11">
        <f t="shared" ref="G40" si="11">F40/7.8</f>
        <v>0.51282051282051289</v>
      </c>
      <c r="H40" s="13" t="s">
        <v>434</v>
      </c>
      <c r="I40" s="15"/>
    </row>
    <row r="41" spans="1:9" s="14" customFormat="1" x14ac:dyDescent="0.4">
      <c r="A41" s="9" t="s">
        <v>312</v>
      </c>
      <c r="B41" s="9" t="s">
        <v>313</v>
      </c>
      <c r="C41" s="23">
        <v>44230</v>
      </c>
      <c r="D41" s="29" t="s">
        <v>318</v>
      </c>
      <c r="E41" s="9" t="str">
        <f>VLOOKUP(D41,'Thésaurus projets'!$D$13:$F$21,2,FALSE)</f>
        <v>---</v>
      </c>
      <c r="F41" s="10">
        <v>4</v>
      </c>
      <c r="G41" s="11">
        <f t="shared" si="1"/>
        <v>0.51282051282051289</v>
      </c>
      <c r="H41" s="13" t="s">
        <v>346</v>
      </c>
      <c r="I41" s="15"/>
    </row>
    <row r="42" spans="1:9" x14ac:dyDescent="0.4">
      <c r="A42" s="9" t="s">
        <v>312</v>
      </c>
      <c r="B42" s="9" t="s">
        <v>313</v>
      </c>
      <c r="C42" s="23">
        <v>44231</v>
      </c>
      <c r="D42" s="29" t="s">
        <v>318</v>
      </c>
      <c r="E42" s="9" t="str">
        <f>VLOOKUP(D42,'Thésaurus projets'!$D$13:$F$21,2,FALSE)</f>
        <v>---</v>
      </c>
      <c r="F42" s="10">
        <v>8</v>
      </c>
      <c r="G42" s="11">
        <f t="shared" si="1"/>
        <v>1.0256410256410258</v>
      </c>
      <c r="H42" s="13" t="s">
        <v>346</v>
      </c>
    </row>
    <row r="43" spans="1:9" x14ac:dyDescent="0.4">
      <c r="A43" s="9" t="s">
        <v>312</v>
      </c>
      <c r="B43" s="9" t="s">
        <v>313</v>
      </c>
      <c r="C43" s="23">
        <v>44232</v>
      </c>
      <c r="D43" s="29" t="s">
        <v>318</v>
      </c>
      <c r="E43" s="9" t="str">
        <f>VLOOKUP(D43,'Thésaurus projets'!$D$13:$F$21,2,FALSE)</f>
        <v>---</v>
      </c>
      <c r="F43" s="10">
        <v>7</v>
      </c>
      <c r="G43" s="11">
        <f t="shared" ref="G43" si="12">F43/7.8</f>
        <v>0.89743589743589747</v>
      </c>
      <c r="H43" s="13" t="s">
        <v>346</v>
      </c>
    </row>
    <row r="44" spans="1:9" x14ac:dyDescent="0.4">
      <c r="A44" s="9" t="s">
        <v>312</v>
      </c>
      <c r="B44" s="9" t="s">
        <v>313</v>
      </c>
      <c r="C44" s="23"/>
      <c r="D44" s="29" t="s">
        <v>7</v>
      </c>
      <c r="E44" s="9" t="str">
        <f>VLOOKUP(D44,'Thésaurus projets'!$D$13:$F$21,2,FALSE)</f>
        <v>---</v>
      </c>
      <c r="F44" s="10">
        <v>0</v>
      </c>
      <c r="G44" s="11">
        <f t="shared" si="1"/>
        <v>0</v>
      </c>
      <c r="I44" s="12">
        <f>SUM(F37:F43)</f>
        <v>39</v>
      </c>
    </row>
    <row r="45" spans="1:9" x14ac:dyDescent="0.4">
      <c r="A45" s="9" t="s">
        <v>312</v>
      </c>
      <c r="B45" s="9" t="s">
        <v>313</v>
      </c>
      <c r="C45" s="23"/>
      <c r="D45" s="29" t="s">
        <v>7</v>
      </c>
      <c r="E45" s="9" t="str">
        <f>VLOOKUP(D45,'Thésaurus projets'!$D$13:$F$21,2,FALSE)</f>
        <v>---</v>
      </c>
      <c r="F45" s="10">
        <v>0</v>
      </c>
      <c r="G45" s="11">
        <f t="shared" si="1"/>
        <v>0</v>
      </c>
    </row>
    <row r="46" spans="1:9" s="14" customFormat="1" ht="39" x14ac:dyDescent="0.4">
      <c r="A46" s="9" t="s">
        <v>312</v>
      </c>
      <c r="B46" s="9" t="s">
        <v>313</v>
      </c>
      <c r="C46" s="23">
        <v>44235</v>
      </c>
      <c r="D46" s="29" t="s">
        <v>322</v>
      </c>
      <c r="E46" s="9" t="str">
        <f>VLOOKUP(D46,'Thésaurus projets'!$D$13:$F$21,2,FALSE)</f>
        <v>INFORMATIC21</v>
      </c>
      <c r="F46" s="10">
        <v>8</v>
      </c>
      <c r="G46" s="11">
        <f t="shared" si="1"/>
        <v>1.0256410256410258</v>
      </c>
      <c r="H46" s="32" t="s">
        <v>435</v>
      </c>
      <c r="I46" s="15"/>
    </row>
    <row r="47" spans="1:9" ht="39" x14ac:dyDescent="0.4">
      <c r="A47" s="9" t="s">
        <v>312</v>
      </c>
      <c r="B47" s="9" t="s">
        <v>313</v>
      </c>
      <c r="C47" s="23">
        <v>44236</v>
      </c>
      <c r="D47" s="29" t="s">
        <v>314</v>
      </c>
      <c r="E47" s="9" t="str">
        <f>VLOOKUP(D47,'Thésaurus projets'!$D$13:$F$21,2,FALSE)</f>
        <v>PRACOTEAU2021</v>
      </c>
      <c r="F47" s="10">
        <v>2</v>
      </c>
      <c r="G47" s="11">
        <f t="shared" ref="G47:G48" si="13">F47/7.8</f>
        <v>0.25641025641025644</v>
      </c>
      <c r="H47" s="32" t="s">
        <v>432</v>
      </c>
    </row>
    <row r="48" spans="1:9" x14ac:dyDescent="0.4">
      <c r="A48" s="9" t="s">
        <v>312</v>
      </c>
      <c r="B48" s="9" t="s">
        <v>313</v>
      </c>
      <c r="C48" s="23">
        <v>44236</v>
      </c>
      <c r="D48" s="29" t="s">
        <v>322</v>
      </c>
      <c r="E48" s="9" t="str">
        <f>VLOOKUP(D48,'Thésaurus projets'!$D$13:$F$21,2,FALSE)</f>
        <v>INFORMATIC21</v>
      </c>
      <c r="F48" s="10">
        <v>1</v>
      </c>
      <c r="G48" s="11">
        <f t="shared" si="13"/>
        <v>0.12820512820512822</v>
      </c>
      <c r="H48" s="13" t="s">
        <v>436</v>
      </c>
    </row>
    <row r="49" spans="1:9" x14ac:dyDescent="0.4">
      <c r="A49" s="9" t="s">
        <v>312</v>
      </c>
      <c r="B49" s="9" t="s">
        <v>313</v>
      </c>
      <c r="C49" s="23">
        <v>44236</v>
      </c>
      <c r="D49" s="29" t="s">
        <v>322</v>
      </c>
      <c r="E49" s="9" t="str">
        <f>VLOOKUP(D49,'Thésaurus projets'!$D$13:$F$21,2,FALSE)</f>
        <v>INFORMATIC21</v>
      </c>
      <c r="F49" s="10">
        <v>5</v>
      </c>
      <c r="G49" s="11">
        <f t="shared" si="1"/>
        <v>0.64102564102564108</v>
      </c>
      <c r="H49" s="13" t="s">
        <v>437</v>
      </c>
    </row>
    <row r="50" spans="1:9" ht="39" x14ac:dyDescent="0.4">
      <c r="A50" s="9" t="s">
        <v>312</v>
      </c>
      <c r="B50" s="9" t="s">
        <v>313</v>
      </c>
      <c r="C50" s="23">
        <v>44237</v>
      </c>
      <c r="D50" s="29" t="s">
        <v>322</v>
      </c>
      <c r="E50" s="9" t="str">
        <f>VLOOKUP(D50,'Thésaurus projets'!$D$13:$F$21,2,FALSE)</f>
        <v>INFORMATIC21</v>
      </c>
      <c r="F50" s="10">
        <v>6</v>
      </c>
      <c r="G50" s="11">
        <f t="shared" si="1"/>
        <v>0.76923076923076927</v>
      </c>
      <c r="H50" s="32" t="s">
        <v>452</v>
      </c>
    </row>
    <row r="51" spans="1:9" ht="39" x14ac:dyDescent="0.4">
      <c r="A51" s="9" t="s">
        <v>312</v>
      </c>
      <c r="B51" s="9" t="s">
        <v>313</v>
      </c>
      <c r="C51" s="23">
        <v>44237</v>
      </c>
      <c r="D51" s="29" t="s">
        <v>322</v>
      </c>
      <c r="E51" s="9" t="str">
        <f>VLOOKUP(D51,'Thésaurus projets'!$D$13:$F$21,2,FALSE)</f>
        <v>INFORMATIC21</v>
      </c>
      <c r="F51" s="10">
        <v>2</v>
      </c>
      <c r="G51" s="11">
        <f t="shared" ref="G51:G52" si="14">F51/7.8</f>
        <v>0.25641025641025644</v>
      </c>
      <c r="H51" s="32" t="s">
        <v>453</v>
      </c>
    </row>
    <row r="52" spans="1:9" x14ac:dyDescent="0.4">
      <c r="A52" s="9" t="s">
        <v>312</v>
      </c>
      <c r="B52" s="9" t="s">
        <v>313</v>
      </c>
      <c r="C52" s="23">
        <v>44238</v>
      </c>
      <c r="D52" s="29" t="s">
        <v>322</v>
      </c>
      <c r="E52" s="9" t="str">
        <f>VLOOKUP(D52,'Thésaurus projets'!$D$13:$F$21,2,FALSE)</f>
        <v>INFORMATIC21</v>
      </c>
      <c r="F52" s="10">
        <v>3</v>
      </c>
      <c r="G52" s="11">
        <f t="shared" si="14"/>
        <v>0.38461538461538464</v>
      </c>
      <c r="H52" s="13" t="s">
        <v>383</v>
      </c>
    </row>
    <row r="53" spans="1:9" x14ac:dyDescent="0.4">
      <c r="A53" s="9" t="s">
        <v>312</v>
      </c>
      <c r="B53" s="9" t="s">
        <v>313</v>
      </c>
      <c r="C53" s="23">
        <v>44238</v>
      </c>
      <c r="D53" s="29" t="s">
        <v>322</v>
      </c>
      <c r="E53" s="9" t="str">
        <f>VLOOKUP(D53,'Thésaurus projets'!$D$13:$F$21,2,FALSE)</f>
        <v>INFORMATIC21</v>
      </c>
      <c r="F53" s="10">
        <v>5</v>
      </c>
      <c r="G53" s="11">
        <f t="shared" si="1"/>
        <v>0.64102564102564108</v>
      </c>
      <c r="H53" s="13" t="s">
        <v>384</v>
      </c>
    </row>
    <row r="54" spans="1:9" s="14" customFormat="1" x14ac:dyDescent="0.4">
      <c r="A54" s="9" t="s">
        <v>312</v>
      </c>
      <c r="B54" s="9" t="s">
        <v>313</v>
      </c>
      <c r="C54" s="23">
        <v>44239</v>
      </c>
      <c r="D54" s="29" t="s">
        <v>322</v>
      </c>
      <c r="E54" s="9" t="str">
        <f>VLOOKUP(D54,'Thésaurus projets'!$D$13:$F$21,2,FALSE)</f>
        <v>INFORMATIC21</v>
      </c>
      <c r="F54" s="10">
        <v>7</v>
      </c>
      <c r="G54" s="11">
        <f t="shared" si="1"/>
        <v>0.89743589743589747</v>
      </c>
      <c r="H54" s="13" t="s">
        <v>438</v>
      </c>
      <c r="I54" s="15"/>
    </row>
    <row r="55" spans="1:9" x14ac:dyDescent="0.4">
      <c r="A55" s="9" t="s">
        <v>312</v>
      </c>
      <c r="B55" s="9" t="s">
        <v>313</v>
      </c>
      <c r="C55" s="23"/>
      <c r="D55" s="29" t="s">
        <v>7</v>
      </c>
      <c r="E55" s="9" t="str">
        <f>VLOOKUP(D55,'Thésaurus projets'!$D$13:$F$21,2,FALSE)</f>
        <v>---</v>
      </c>
      <c r="F55" s="10">
        <v>0</v>
      </c>
      <c r="G55" s="11">
        <f t="shared" si="1"/>
        <v>0</v>
      </c>
      <c r="I55" s="12">
        <f>SUM(F46:F54)</f>
        <v>39</v>
      </c>
    </row>
    <row r="56" spans="1:9" x14ac:dyDescent="0.4">
      <c r="A56" s="9" t="s">
        <v>312</v>
      </c>
      <c r="B56" s="9" t="s">
        <v>313</v>
      </c>
      <c r="C56" s="23"/>
      <c r="D56" s="29" t="s">
        <v>7</v>
      </c>
      <c r="E56" s="9" t="str">
        <f>VLOOKUP(D56,'Thésaurus projets'!$D$13:$F$21,2,FALSE)</f>
        <v>---</v>
      </c>
      <c r="F56" s="10">
        <v>0</v>
      </c>
      <c r="G56" s="11">
        <f t="shared" ref="G56" si="15">F56/7.8</f>
        <v>0</v>
      </c>
    </row>
    <row r="57" spans="1:9" ht="39" x14ac:dyDescent="0.4">
      <c r="A57" s="9" t="s">
        <v>312</v>
      </c>
      <c r="B57" s="9" t="s">
        <v>313</v>
      </c>
      <c r="C57" s="23">
        <v>44242</v>
      </c>
      <c r="D57" s="29" t="s">
        <v>322</v>
      </c>
      <c r="E57" s="9" t="str">
        <f>VLOOKUP(D57,'Thésaurus projets'!$D$13:$F$21,2,FALSE)</f>
        <v>INFORMATIC21</v>
      </c>
      <c r="F57" s="10">
        <v>8</v>
      </c>
      <c r="G57" s="11">
        <f t="shared" si="1"/>
        <v>1.0256410256410258</v>
      </c>
      <c r="H57" s="32" t="s">
        <v>439</v>
      </c>
    </row>
    <row r="58" spans="1:9" x14ac:dyDescent="0.4">
      <c r="A58" s="9" t="s">
        <v>312</v>
      </c>
      <c r="B58" s="9" t="s">
        <v>313</v>
      </c>
      <c r="C58" s="23">
        <v>44243</v>
      </c>
      <c r="D58" s="29" t="s">
        <v>322</v>
      </c>
      <c r="E58" s="9" t="str">
        <f>VLOOKUP(D58,'Thésaurus projets'!$D$13:$F$21,2,FALSE)</f>
        <v>INFORMATIC21</v>
      </c>
      <c r="F58" s="10">
        <v>8</v>
      </c>
      <c r="G58" s="11">
        <f t="shared" si="1"/>
        <v>1.0256410256410258</v>
      </c>
      <c r="H58" s="13" t="s">
        <v>385</v>
      </c>
    </row>
    <row r="59" spans="1:9" x14ac:dyDescent="0.4">
      <c r="A59" s="9" t="s">
        <v>312</v>
      </c>
      <c r="B59" s="9" t="s">
        <v>313</v>
      </c>
      <c r="C59" s="23">
        <v>44244</v>
      </c>
      <c r="D59" s="29" t="s">
        <v>322</v>
      </c>
      <c r="E59" s="9" t="str">
        <f>VLOOKUP(D59,'Thésaurus projets'!$D$13:$F$21,2,FALSE)</f>
        <v>INFORMATIC21</v>
      </c>
      <c r="F59" s="10">
        <v>8</v>
      </c>
      <c r="G59" s="11">
        <f t="shared" si="1"/>
        <v>1.0256410256410258</v>
      </c>
      <c r="H59" s="13" t="s">
        <v>386</v>
      </c>
    </row>
    <row r="60" spans="1:9" s="14" customFormat="1" x14ac:dyDescent="0.4">
      <c r="A60" s="9" t="s">
        <v>312</v>
      </c>
      <c r="B60" s="9" t="s">
        <v>313</v>
      </c>
      <c r="C60" s="23">
        <v>44245</v>
      </c>
      <c r="D60" s="29" t="s">
        <v>322</v>
      </c>
      <c r="E60" s="9" t="str">
        <f>VLOOKUP(D60,'Thésaurus projets'!$D$13:$F$21,2,FALSE)</f>
        <v>INFORMATIC21</v>
      </c>
      <c r="F60" s="10">
        <v>8</v>
      </c>
      <c r="G60" s="11">
        <f t="shared" si="1"/>
        <v>1.0256410256410258</v>
      </c>
      <c r="H60" s="13" t="s">
        <v>440</v>
      </c>
      <c r="I60" s="15"/>
    </row>
    <row r="61" spans="1:9" ht="39" x14ac:dyDescent="0.4">
      <c r="A61" s="9" t="s">
        <v>312</v>
      </c>
      <c r="B61" s="9" t="s">
        <v>313</v>
      </c>
      <c r="C61" s="23">
        <v>44246</v>
      </c>
      <c r="D61" s="29" t="s">
        <v>322</v>
      </c>
      <c r="E61" s="9" t="str">
        <f>VLOOKUP(D61,'Thésaurus projets'!$D$13:$F$21,2,FALSE)</f>
        <v>INFORMATIC21</v>
      </c>
      <c r="F61" s="10">
        <v>7</v>
      </c>
      <c r="G61" s="11">
        <f t="shared" si="1"/>
        <v>0.89743589743589747</v>
      </c>
      <c r="H61" s="32" t="s">
        <v>441</v>
      </c>
    </row>
    <row r="62" spans="1:9" x14ac:dyDescent="0.4">
      <c r="A62" s="9" t="s">
        <v>312</v>
      </c>
      <c r="B62" s="9" t="s">
        <v>313</v>
      </c>
      <c r="C62" s="23"/>
      <c r="D62" s="29" t="s">
        <v>7</v>
      </c>
      <c r="E62" s="9" t="str">
        <f>VLOOKUP(D62,'Thésaurus projets'!$D$13:$F$21,2,FALSE)</f>
        <v>---</v>
      </c>
      <c r="F62" s="10">
        <v>0</v>
      </c>
      <c r="G62" s="11">
        <f t="shared" si="1"/>
        <v>0</v>
      </c>
      <c r="I62" s="12">
        <f>SUM(F57:F61)</f>
        <v>39</v>
      </c>
    </row>
    <row r="63" spans="1:9" x14ac:dyDescent="0.4">
      <c r="A63" s="9" t="s">
        <v>312</v>
      </c>
      <c r="B63" s="9" t="s">
        <v>313</v>
      </c>
      <c r="C63" s="23"/>
      <c r="D63" s="29" t="s">
        <v>7</v>
      </c>
      <c r="E63" s="9" t="str">
        <f>VLOOKUP(D63,'Thésaurus projets'!$D$13:$F$21,2,FALSE)</f>
        <v>---</v>
      </c>
      <c r="F63" s="10">
        <v>0</v>
      </c>
      <c r="G63" s="11">
        <f t="shared" si="1"/>
        <v>0</v>
      </c>
    </row>
    <row r="64" spans="1:9" s="14" customFormat="1" x14ac:dyDescent="0.4">
      <c r="A64" s="9" t="s">
        <v>312</v>
      </c>
      <c r="B64" s="9" t="s">
        <v>313</v>
      </c>
      <c r="C64" s="23">
        <v>44249</v>
      </c>
      <c r="D64" s="29" t="s">
        <v>318</v>
      </c>
      <c r="E64" s="9" t="str">
        <f>VLOOKUP(D64,'Thésaurus projets'!$D$13:$F$21,2,FALSE)</f>
        <v>---</v>
      </c>
      <c r="F64" s="10">
        <v>8</v>
      </c>
      <c r="G64" s="11">
        <f t="shared" si="1"/>
        <v>1.0256410256410258</v>
      </c>
      <c r="H64" s="13" t="s">
        <v>345</v>
      </c>
      <c r="I64" s="15"/>
    </row>
    <row r="65" spans="1:9" x14ac:dyDescent="0.4">
      <c r="A65" s="9" t="s">
        <v>312</v>
      </c>
      <c r="B65" s="9" t="s">
        <v>313</v>
      </c>
      <c r="C65" s="23">
        <v>44250</v>
      </c>
      <c r="D65" s="29" t="s">
        <v>318</v>
      </c>
      <c r="E65" s="9" t="str">
        <f>VLOOKUP(D65,'Thésaurus projets'!$D$13:$F$21,2,FALSE)</f>
        <v>---</v>
      </c>
      <c r="F65" s="10">
        <v>8</v>
      </c>
      <c r="G65" s="11">
        <f t="shared" ref="G65" si="16">F65/7.8</f>
        <v>1.0256410256410258</v>
      </c>
      <c r="H65" s="13" t="s">
        <v>345</v>
      </c>
    </row>
    <row r="66" spans="1:9" x14ac:dyDescent="0.4">
      <c r="A66" s="9" t="s">
        <v>312</v>
      </c>
      <c r="B66" s="9" t="s">
        <v>313</v>
      </c>
      <c r="C66" s="23">
        <v>44251</v>
      </c>
      <c r="D66" s="29" t="s">
        <v>318</v>
      </c>
      <c r="E66" s="9" t="str">
        <f>VLOOKUP(D66,'Thésaurus projets'!$D$13:$F$21,2,FALSE)</f>
        <v>---</v>
      </c>
      <c r="F66" s="10">
        <v>8</v>
      </c>
      <c r="G66" s="11">
        <f t="shared" si="1"/>
        <v>1.0256410256410258</v>
      </c>
      <c r="H66" s="13" t="s">
        <v>345</v>
      </c>
    </row>
    <row r="67" spans="1:9" s="14" customFormat="1" x14ac:dyDescent="0.4">
      <c r="A67" s="9" t="s">
        <v>312</v>
      </c>
      <c r="B67" s="9" t="s">
        <v>313</v>
      </c>
      <c r="C67" s="23">
        <v>44252</v>
      </c>
      <c r="D67" s="29" t="s">
        <v>318</v>
      </c>
      <c r="E67" s="9" t="str">
        <f>VLOOKUP(D67,'Thésaurus projets'!$D$13:$F$21,2,FALSE)</f>
        <v>---</v>
      </c>
      <c r="F67" s="10">
        <v>8</v>
      </c>
      <c r="G67" s="11">
        <f t="shared" ref="G67" si="17">F67/7.8</f>
        <v>1.0256410256410258</v>
      </c>
      <c r="H67" s="13" t="s">
        <v>345</v>
      </c>
      <c r="I67" s="15"/>
    </row>
    <row r="68" spans="1:9" s="14" customFormat="1" x14ac:dyDescent="0.4">
      <c r="A68" s="9" t="s">
        <v>312</v>
      </c>
      <c r="B68" s="9" t="s">
        <v>313</v>
      </c>
      <c r="C68" s="23">
        <v>44253</v>
      </c>
      <c r="D68" s="29" t="s">
        <v>318</v>
      </c>
      <c r="E68" s="9" t="str">
        <f>VLOOKUP(D68,'Thésaurus projets'!$D$13:$F$21,2,FALSE)</f>
        <v>---</v>
      </c>
      <c r="F68" s="10">
        <v>7</v>
      </c>
      <c r="G68" s="11">
        <f t="shared" si="1"/>
        <v>0.89743589743589747</v>
      </c>
      <c r="H68" s="13" t="s">
        <v>345</v>
      </c>
      <c r="I68" s="15"/>
    </row>
    <row r="69" spans="1:9" x14ac:dyDescent="0.4">
      <c r="A69" s="9" t="s">
        <v>312</v>
      </c>
      <c r="B69" s="9" t="s">
        <v>313</v>
      </c>
      <c r="C69" s="23"/>
      <c r="D69" s="29" t="s">
        <v>7</v>
      </c>
      <c r="E69" s="9" t="str">
        <f>VLOOKUP(D69,'Thésaurus projets'!$D$13:$F$21,2,FALSE)</f>
        <v>---</v>
      </c>
      <c r="F69" s="10">
        <v>0</v>
      </c>
      <c r="G69" s="11">
        <f t="shared" si="1"/>
        <v>0</v>
      </c>
      <c r="I69" s="12">
        <f>SUM(F64:F68)</f>
        <v>39</v>
      </c>
    </row>
    <row r="70" spans="1:9" x14ac:dyDescent="0.4">
      <c r="A70" s="9" t="s">
        <v>312</v>
      </c>
      <c r="B70" s="9" t="s">
        <v>313</v>
      </c>
      <c r="C70" s="23"/>
      <c r="D70" s="29" t="s">
        <v>7</v>
      </c>
      <c r="E70" s="9" t="str">
        <f>VLOOKUP(D70,'Thésaurus projets'!$D$13:$F$21,2,FALSE)</f>
        <v>---</v>
      </c>
      <c r="F70" s="10">
        <v>0</v>
      </c>
      <c r="G70" s="11">
        <f t="shared" si="1"/>
        <v>0</v>
      </c>
    </row>
    <row r="71" spans="1:9" x14ac:dyDescent="0.4">
      <c r="A71" s="9" t="s">
        <v>312</v>
      </c>
      <c r="B71" s="9" t="s">
        <v>313</v>
      </c>
      <c r="C71" s="23">
        <v>44256</v>
      </c>
      <c r="D71" s="29" t="s">
        <v>322</v>
      </c>
      <c r="E71" s="9" t="str">
        <f>VLOOKUP(D71,'Thésaurus projets'!$D$13:$F$21,2,FALSE)</f>
        <v>INFORMATIC21</v>
      </c>
      <c r="F71" s="10">
        <v>8</v>
      </c>
      <c r="G71" s="11">
        <f t="shared" si="1"/>
        <v>1.0256410256410258</v>
      </c>
      <c r="H71" s="13" t="s">
        <v>387</v>
      </c>
    </row>
    <row r="72" spans="1:9" s="14" customFormat="1" x14ac:dyDescent="0.4">
      <c r="A72" s="9" t="s">
        <v>312</v>
      </c>
      <c r="B72" s="9" t="s">
        <v>313</v>
      </c>
      <c r="C72" s="23">
        <v>44257</v>
      </c>
      <c r="D72" s="29" t="s">
        <v>322</v>
      </c>
      <c r="E72" s="9" t="str">
        <f>VLOOKUP(D72,'Thésaurus projets'!$D$13:$F$21,2,FALSE)</f>
        <v>INFORMATIC21</v>
      </c>
      <c r="F72" s="10">
        <v>8</v>
      </c>
      <c r="G72" s="11">
        <f t="shared" si="1"/>
        <v>1.0256410256410258</v>
      </c>
      <c r="H72" s="13" t="s">
        <v>388</v>
      </c>
      <c r="I72" s="15"/>
    </row>
    <row r="73" spans="1:9" x14ac:dyDescent="0.4">
      <c r="A73" s="9" t="s">
        <v>312</v>
      </c>
      <c r="B73" s="9" t="s">
        <v>313</v>
      </c>
      <c r="C73" s="23">
        <v>44258</v>
      </c>
      <c r="D73" s="29" t="s">
        <v>322</v>
      </c>
      <c r="E73" s="9" t="str">
        <f>VLOOKUP(D73,'Thésaurus projets'!$D$13:$F$21,2,FALSE)</f>
        <v>INFORMATIC21</v>
      </c>
      <c r="F73" s="10">
        <v>8</v>
      </c>
      <c r="G73" s="11">
        <f t="shared" si="1"/>
        <v>1.0256410256410258</v>
      </c>
      <c r="H73" s="13" t="s">
        <v>389</v>
      </c>
    </row>
    <row r="74" spans="1:9" x14ac:dyDescent="0.4">
      <c r="A74" s="9" t="s">
        <v>312</v>
      </c>
      <c r="B74" s="9" t="s">
        <v>313</v>
      </c>
      <c r="C74" s="23">
        <v>44259</v>
      </c>
      <c r="D74" s="29" t="s">
        <v>322</v>
      </c>
      <c r="E74" s="9" t="str">
        <f>VLOOKUP(D74,'Thésaurus projets'!$D$13:$F$21,2,FALSE)</f>
        <v>INFORMATIC21</v>
      </c>
      <c r="F74" s="10">
        <v>8</v>
      </c>
      <c r="G74" s="11">
        <f t="shared" si="1"/>
        <v>1.0256410256410258</v>
      </c>
      <c r="H74" s="13" t="s">
        <v>390</v>
      </c>
    </row>
    <row r="75" spans="1:9" s="14" customFormat="1" x14ac:dyDescent="0.4">
      <c r="A75" s="9" t="s">
        <v>312</v>
      </c>
      <c r="B75" s="9" t="s">
        <v>313</v>
      </c>
      <c r="C75" s="23">
        <v>44260</v>
      </c>
      <c r="D75" s="29" t="s">
        <v>322</v>
      </c>
      <c r="E75" s="9" t="str">
        <f>VLOOKUP(D75,'Thésaurus projets'!$D$13:$F$21,2,FALSE)</f>
        <v>INFORMATIC21</v>
      </c>
      <c r="F75" s="10">
        <v>7</v>
      </c>
      <c r="G75" s="11">
        <f t="shared" si="1"/>
        <v>0.89743589743589747</v>
      </c>
      <c r="H75" s="13" t="s">
        <v>396</v>
      </c>
      <c r="I75" s="15"/>
    </row>
    <row r="76" spans="1:9" x14ac:dyDescent="0.4">
      <c r="A76" s="9" t="s">
        <v>312</v>
      </c>
      <c r="B76" s="9" t="s">
        <v>313</v>
      </c>
      <c r="C76" s="23"/>
      <c r="D76" s="29" t="s">
        <v>7</v>
      </c>
      <c r="E76" s="9" t="str">
        <f>VLOOKUP(D76,'Thésaurus projets'!$D$13:$F$21,2,FALSE)</f>
        <v>---</v>
      </c>
      <c r="F76" s="10">
        <v>0</v>
      </c>
      <c r="G76" s="11">
        <f t="shared" si="1"/>
        <v>0</v>
      </c>
      <c r="I76" s="12">
        <f>SUM(F71:F75)</f>
        <v>39</v>
      </c>
    </row>
    <row r="77" spans="1:9" x14ac:dyDescent="0.4">
      <c r="A77" s="9" t="s">
        <v>312</v>
      </c>
      <c r="B77" s="9" t="s">
        <v>313</v>
      </c>
      <c r="C77" s="23"/>
      <c r="D77" s="29" t="s">
        <v>7</v>
      </c>
      <c r="E77" s="9" t="str">
        <f>VLOOKUP(D77,'Thésaurus projets'!$D$13:$F$21,2,FALSE)</f>
        <v>---</v>
      </c>
      <c r="F77" s="10">
        <v>0</v>
      </c>
      <c r="G77" s="11">
        <f t="shared" si="1"/>
        <v>0</v>
      </c>
    </row>
    <row r="78" spans="1:9" x14ac:dyDescent="0.4">
      <c r="A78" s="9" t="s">
        <v>312</v>
      </c>
      <c r="B78" s="9" t="s">
        <v>313</v>
      </c>
      <c r="C78" s="23">
        <v>44263</v>
      </c>
      <c r="D78" s="29" t="s">
        <v>319</v>
      </c>
      <c r="E78" s="9" t="str">
        <f>VLOOKUP(D78,'Thésaurus projets'!$D$13:$F$21,2,FALSE)</f>
        <v>DIVECENH20</v>
      </c>
      <c r="F78" s="10">
        <v>4</v>
      </c>
      <c r="G78" s="11">
        <f t="shared" si="1"/>
        <v>0.51282051282051289</v>
      </c>
      <c r="H78" s="13" t="s">
        <v>381</v>
      </c>
    </row>
    <row r="79" spans="1:9" x14ac:dyDescent="0.4">
      <c r="A79" s="9" t="s">
        <v>312</v>
      </c>
      <c r="B79" s="9" t="s">
        <v>313</v>
      </c>
      <c r="C79" s="23">
        <v>44263</v>
      </c>
      <c r="D79" s="29" t="s">
        <v>322</v>
      </c>
      <c r="E79" s="9" t="str">
        <f>VLOOKUP(D79,'Thésaurus projets'!$D$13:$F$21,2,FALSE)</f>
        <v>INFORMATIC21</v>
      </c>
      <c r="F79" s="10">
        <v>4</v>
      </c>
      <c r="G79" s="11">
        <f t="shared" ref="G79" si="18">F79/7.8</f>
        <v>0.51282051282051289</v>
      </c>
      <c r="H79" s="13" t="s">
        <v>391</v>
      </c>
    </row>
    <row r="80" spans="1:9" ht="39" x14ac:dyDescent="0.4">
      <c r="A80" s="9" t="s">
        <v>312</v>
      </c>
      <c r="B80" s="9" t="s">
        <v>313</v>
      </c>
      <c r="C80" s="23">
        <v>44264</v>
      </c>
      <c r="D80" s="29" t="s">
        <v>322</v>
      </c>
      <c r="E80" s="9" t="str">
        <f>VLOOKUP(D80,'Thésaurus projets'!$D$13:$F$21,2,FALSE)</f>
        <v>INFORMATIC21</v>
      </c>
      <c r="F80" s="10">
        <v>8</v>
      </c>
      <c r="G80" s="11">
        <f t="shared" si="1"/>
        <v>1.0256410256410258</v>
      </c>
      <c r="H80" s="32" t="s">
        <v>392</v>
      </c>
    </row>
    <row r="81" spans="1:9" s="14" customFormat="1" x14ac:dyDescent="0.4">
      <c r="A81" s="9" t="s">
        <v>312</v>
      </c>
      <c r="B81" s="9" t="s">
        <v>313</v>
      </c>
      <c r="C81" s="23">
        <v>44265</v>
      </c>
      <c r="D81" s="29" t="s">
        <v>316</v>
      </c>
      <c r="E81" s="9" t="str">
        <f>VLOOKUP(D81,'Thésaurus projets'!$D$13:$F$21,2,FALSE)</f>
        <v>PREEE2021</v>
      </c>
      <c r="F81" s="10">
        <v>3</v>
      </c>
      <c r="G81" s="11">
        <f t="shared" si="1"/>
        <v>0.38461538461538464</v>
      </c>
      <c r="H81" s="13" t="s">
        <v>393</v>
      </c>
      <c r="I81" s="15"/>
    </row>
    <row r="82" spans="1:9" s="14" customFormat="1" x14ac:dyDescent="0.4">
      <c r="A82" s="9" t="s">
        <v>312</v>
      </c>
      <c r="B82" s="9" t="s">
        <v>313</v>
      </c>
      <c r="C82" s="23">
        <v>44265</v>
      </c>
      <c r="D82" s="29" t="s">
        <v>322</v>
      </c>
      <c r="E82" s="9" t="str">
        <f>VLOOKUP(D82,'Thésaurus projets'!$D$13:$F$21,2,FALSE)</f>
        <v>INFORMATIC21</v>
      </c>
      <c r="F82" s="10">
        <v>5</v>
      </c>
      <c r="G82" s="11">
        <f t="shared" ref="G82" si="19">F82/7.8</f>
        <v>0.64102564102564108</v>
      </c>
      <c r="H82" s="13" t="s">
        <v>394</v>
      </c>
      <c r="I82" s="15"/>
    </row>
    <row r="83" spans="1:9" s="14" customFormat="1" x14ac:dyDescent="0.4">
      <c r="A83" s="9" t="s">
        <v>312</v>
      </c>
      <c r="B83" s="9" t="s">
        <v>313</v>
      </c>
      <c r="C83" s="23">
        <v>44266</v>
      </c>
      <c r="D83" s="29" t="s">
        <v>316</v>
      </c>
      <c r="E83" s="9" t="str">
        <f>VLOOKUP(D83,'Thésaurus projets'!$D$13:$F$21,2,FALSE)</f>
        <v>PREEE2021</v>
      </c>
      <c r="F83" s="10">
        <v>8</v>
      </c>
      <c r="G83" s="11">
        <f t="shared" si="1"/>
        <v>1.0256410256410258</v>
      </c>
      <c r="H83" s="13" t="s">
        <v>331</v>
      </c>
      <c r="I83" s="15"/>
    </row>
    <row r="84" spans="1:9" x14ac:dyDescent="0.4">
      <c r="A84" s="9" t="s">
        <v>312</v>
      </c>
      <c r="B84" s="9" t="s">
        <v>313</v>
      </c>
      <c r="C84" s="23">
        <v>44267</v>
      </c>
      <c r="D84" s="29" t="s">
        <v>322</v>
      </c>
      <c r="E84" s="9" t="str">
        <f>VLOOKUP(D84,'Thésaurus projets'!$D$13:$F$21,2,FALSE)</f>
        <v>INFORMATIC21</v>
      </c>
      <c r="F84" s="10">
        <v>3</v>
      </c>
      <c r="G84" s="11">
        <f t="shared" ref="G84" si="20">F84/7.8</f>
        <v>0.38461538461538464</v>
      </c>
      <c r="H84" s="13" t="s">
        <v>395</v>
      </c>
    </row>
    <row r="85" spans="1:9" x14ac:dyDescent="0.4">
      <c r="A85" s="9" t="s">
        <v>312</v>
      </c>
      <c r="B85" s="9" t="s">
        <v>313</v>
      </c>
      <c r="C85" s="23">
        <v>44267</v>
      </c>
      <c r="D85" s="29" t="s">
        <v>322</v>
      </c>
      <c r="E85" s="9" t="str">
        <f>VLOOKUP(D85,'Thésaurus projets'!$D$13:$F$21,2,FALSE)</f>
        <v>INFORMATIC21</v>
      </c>
      <c r="F85" s="10">
        <v>4</v>
      </c>
      <c r="G85" s="11">
        <f t="shared" si="1"/>
        <v>0.51282051282051289</v>
      </c>
      <c r="H85" s="13" t="s">
        <v>396</v>
      </c>
    </row>
    <row r="86" spans="1:9" x14ac:dyDescent="0.4">
      <c r="A86" s="9" t="s">
        <v>312</v>
      </c>
      <c r="B86" s="9" t="s">
        <v>313</v>
      </c>
      <c r="C86" s="23"/>
      <c r="D86" s="29" t="s">
        <v>7</v>
      </c>
      <c r="E86" s="9" t="str">
        <f>VLOOKUP(D86,'Thésaurus projets'!$D$13:$F$21,2,FALSE)</f>
        <v>---</v>
      </c>
      <c r="F86" s="10">
        <v>0</v>
      </c>
      <c r="G86" s="11">
        <f t="shared" si="1"/>
        <v>0</v>
      </c>
      <c r="I86" s="12">
        <f>SUM(F78:F85)</f>
        <v>39</v>
      </c>
    </row>
    <row r="87" spans="1:9" x14ac:dyDescent="0.4">
      <c r="A87" s="9" t="s">
        <v>312</v>
      </c>
      <c r="B87" s="9" t="s">
        <v>313</v>
      </c>
      <c r="C87" s="23"/>
      <c r="D87" s="29" t="s">
        <v>7</v>
      </c>
      <c r="E87" s="9" t="str">
        <f>VLOOKUP(D87,'Thésaurus projets'!$D$13:$F$21,2,FALSE)</f>
        <v>---</v>
      </c>
      <c r="F87" s="10">
        <v>0</v>
      </c>
      <c r="G87" s="11">
        <f t="shared" si="1"/>
        <v>0</v>
      </c>
    </row>
    <row r="88" spans="1:9" s="14" customFormat="1" x14ac:dyDescent="0.4">
      <c r="A88" s="9" t="s">
        <v>312</v>
      </c>
      <c r="B88" s="9" t="s">
        <v>313</v>
      </c>
      <c r="C88" s="23">
        <v>44270</v>
      </c>
      <c r="D88" s="29" t="s">
        <v>322</v>
      </c>
      <c r="E88" s="9" t="str">
        <f>VLOOKUP(D88,'Thésaurus projets'!$D$13:$F$21,2,FALSE)</f>
        <v>INFORMATIC21</v>
      </c>
      <c r="F88" s="10">
        <v>2</v>
      </c>
      <c r="G88" s="11">
        <f t="shared" ref="G88" si="21">F88/7.8</f>
        <v>0.25641025641025644</v>
      </c>
      <c r="H88" s="13" t="s">
        <v>326</v>
      </c>
      <c r="I88" s="15"/>
    </row>
    <row r="89" spans="1:9" s="14" customFormat="1" x14ac:dyDescent="0.4">
      <c r="A89" s="9" t="s">
        <v>312</v>
      </c>
      <c r="B89" s="9" t="s">
        <v>313</v>
      </c>
      <c r="C89" s="23">
        <v>44270</v>
      </c>
      <c r="D89" s="29" t="s">
        <v>322</v>
      </c>
      <c r="E89" s="9" t="str">
        <f>VLOOKUP(D89,'Thésaurus projets'!$D$13:$F$21,2,FALSE)</f>
        <v>INFORMATIC21</v>
      </c>
      <c r="F89" s="10">
        <v>6</v>
      </c>
      <c r="G89" s="11">
        <f t="shared" si="1"/>
        <v>0.76923076923076927</v>
      </c>
      <c r="H89" s="13" t="s">
        <v>327</v>
      </c>
      <c r="I89" s="15"/>
    </row>
    <row r="90" spans="1:9" ht="39" x14ac:dyDescent="0.4">
      <c r="A90" s="9" t="s">
        <v>312</v>
      </c>
      <c r="B90" s="9" t="s">
        <v>313</v>
      </c>
      <c r="C90" s="23">
        <v>44271</v>
      </c>
      <c r="D90" s="29" t="s">
        <v>322</v>
      </c>
      <c r="E90" s="9" t="str">
        <f>VLOOKUP(D90,'Thésaurus projets'!$D$13:$F$21,2,FALSE)</f>
        <v>INFORMATIC21</v>
      </c>
      <c r="F90" s="10">
        <v>8</v>
      </c>
      <c r="G90" s="11">
        <f t="shared" si="1"/>
        <v>1.0256410256410258</v>
      </c>
      <c r="H90" s="32" t="s">
        <v>397</v>
      </c>
    </row>
    <row r="91" spans="1:9" s="14" customFormat="1" x14ac:dyDescent="0.4">
      <c r="A91" s="9" t="s">
        <v>312</v>
      </c>
      <c r="B91" s="9" t="s">
        <v>313</v>
      </c>
      <c r="C91" s="23">
        <v>44272</v>
      </c>
      <c r="D91" s="29" t="s">
        <v>322</v>
      </c>
      <c r="E91" s="9" t="str">
        <f>VLOOKUP(D91,'Thésaurus projets'!$D$13:$F$21,2,FALSE)</f>
        <v>INFORMATIC21</v>
      </c>
      <c r="F91" s="10">
        <v>8</v>
      </c>
      <c r="G91" s="11">
        <f t="shared" si="1"/>
        <v>1.0256410256410258</v>
      </c>
      <c r="H91" s="13" t="s">
        <v>328</v>
      </c>
      <c r="I91" s="15"/>
    </row>
    <row r="92" spans="1:9" x14ac:dyDescent="0.4">
      <c r="A92" s="9" t="s">
        <v>312</v>
      </c>
      <c r="B92" s="9" t="s">
        <v>313</v>
      </c>
      <c r="C92" s="23">
        <v>44273</v>
      </c>
      <c r="D92" s="29" t="s">
        <v>319</v>
      </c>
      <c r="E92" s="9" t="str">
        <f>VLOOKUP(D92,'Thésaurus projets'!$D$13:$F$21,2,FALSE)</f>
        <v>DIVECENH20</v>
      </c>
      <c r="F92" s="10">
        <v>4</v>
      </c>
      <c r="G92" s="11">
        <f t="shared" si="1"/>
        <v>0.51282051282051289</v>
      </c>
      <c r="H92" s="13" t="s">
        <v>329</v>
      </c>
    </row>
    <row r="93" spans="1:9" ht="39" x14ac:dyDescent="0.4">
      <c r="A93" s="9" t="s">
        <v>312</v>
      </c>
      <c r="B93" s="9" t="s">
        <v>313</v>
      </c>
      <c r="C93" s="23">
        <v>44273</v>
      </c>
      <c r="D93" s="29" t="s">
        <v>322</v>
      </c>
      <c r="E93" s="9" t="str">
        <f>VLOOKUP(D93,'Thésaurus projets'!$D$13:$F$21,2,FALSE)</f>
        <v>INFORMATIC21</v>
      </c>
      <c r="F93" s="10">
        <v>4</v>
      </c>
      <c r="G93" s="11">
        <f t="shared" ref="G93" si="22">F93/7.8</f>
        <v>0.51282051282051289</v>
      </c>
      <c r="H93" s="32" t="s">
        <v>442</v>
      </c>
    </row>
    <row r="94" spans="1:9" ht="39" x14ac:dyDescent="0.4">
      <c r="A94" s="9" t="s">
        <v>312</v>
      </c>
      <c r="B94" s="9" t="s">
        <v>313</v>
      </c>
      <c r="C94" s="23">
        <v>44274</v>
      </c>
      <c r="D94" s="29" t="s">
        <v>322</v>
      </c>
      <c r="E94" s="9" t="str">
        <f>VLOOKUP(D94,'Thésaurus projets'!$D$13:$F$21,2,FALSE)</f>
        <v>INFORMATIC21</v>
      </c>
      <c r="F94" s="10">
        <v>7</v>
      </c>
      <c r="G94" s="11">
        <f t="shared" si="1"/>
        <v>0.89743589743589747</v>
      </c>
      <c r="H94" s="32" t="s">
        <v>443</v>
      </c>
    </row>
    <row r="95" spans="1:9" x14ac:dyDescent="0.4">
      <c r="A95" s="9" t="s">
        <v>312</v>
      </c>
      <c r="B95" s="9" t="s">
        <v>313</v>
      </c>
      <c r="C95" s="23"/>
      <c r="D95" s="29" t="s">
        <v>7</v>
      </c>
      <c r="E95" s="9" t="str">
        <f>VLOOKUP(D95,'Thésaurus projets'!$D$13:$F$21,2,FALSE)</f>
        <v>---</v>
      </c>
      <c r="F95" s="10">
        <v>0</v>
      </c>
      <c r="G95" s="11">
        <f t="shared" si="1"/>
        <v>0</v>
      </c>
      <c r="I95" s="12">
        <f>SUM(F88:F94)</f>
        <v>39</v>
      </c>
    </row>
    <row r="96" spans="1:9" x14ac:dyDescent="0.4">
      <c r="A96" s="9" t="s">
        <v>312</v>
      </c>
      <c r="B96" s="9" t="s">
        <v>313</v>
      </c>
      <c r="C96" s="23"/>
      <c r="D96" s="29" t="s">
        <v>7</v>
      </c>
      <c r="E96" s="9" t="str">
        <f>VLOOKUP(D96,'Thésaurus projets'!$D$13:$F$21,2,FALSE)</f>
        <v>---</v>
      </c>
      <c r="F96" s="10">
        <v>0</v>
      </c>
      <c r="G96" s="11">
        <f t="shared" ref="G96" si="23">F96/7.8</f>
        <v>0</v>
      </c>
    </row>
    <row r="97" spans="1:9" x14ac:dyDescent="0.4">
      <c r="A97" s="9" t="s">
        <v>312</v>
      </c>
      <c r="B97" s="9" t="s">
        <v>313</v>
      </c>
      <c r="C97" s="23">
        <v>44277</v>
      </c>
      <c r="D97" s="29" t="s">
        <v>322</v>
      </c>
      <c r="E97" s="9" t="str">
        <f>VLOOKUP(D97,'Thésaurus projets'!$D$13:$F$21,2,FALSE)</f>
        <v>INFORMATIC21</v>
      </c>
      <c r="F97" s="10">
        <v>8</v>
      </c>
      <c r="G97" s="11">
        <f t="shared" si="1"/>
        <v>1.0256410256410258</v>
      </c>
      <c r="H97" s="13" t="s">
        <v>444</v>
      </c>
    </row>
    <row r="98" spans="1:9" s="14" customFormat="1" ht="39" x14ac:dyDescent="0.4">
      <c r="A98" s="9" t="s">
        <v>312</v>
      </c>
      <c r="B98" s="9" t="s">
        <v>313</v>
      </c>
      <c r="C98" s="23">
        <v>44278</v>
      </c>
      <c r="D98" s="29" t="s">
        <v>322</v>
      </c>
      <c r="E98" s="9" t="str">
        <f>VLOOKUP(D98,'Thésaurus projets'!$D$13:$F$21,2,FALSE)</f>
        <v>INFORMATIC21</v>
      </c>
      <c r="F98" s="10">
        <v>8</v>
      </c>
      <c r="G98" s="11">
        <f t="shared" si="1"/>
        <v>1.0256410256410258</v>
      </c>
      <c r="H98" s="46" t="s">
        <v>445</v>
      </c>
      <c r="I98" s="15"/>
    </row>
    <row r="99" spans="1:9" x14ac:dyDescent="0.4">
      <c r="A99" s="9" t="s">
        <v>312</v>
      </c>
      <c r="B99" s="9" t="s">
        <v>313</v>
      </c>
      <c r="C99" s="23">
        <v>44279</v>
      </c>
      <c r="D99" s="29" t="s">
        <v>322</v>
      </c>
      <c r="E99" s="9" t="str">
        <f>VLOOKUP(D99,'Thésaurus projets'!$D$13:$F$21,2,FALSE)</f>
        <v>INFORMATIC21</v>
      </c>
      <c r="F99" s="10">
        <v>8</v>
      </c>
      <c r="G99" s="11">
        <f t="shared" ref="G99" si="24">F99/7.8</f>
        <v>1.0256410256410258</v>
      </c>
      <c r="H99" s="13" t="s">
        <v>446</v>
      </c>
    </row>
    <row r="100" spans="1:9" ht="39" x14ac:dyDescent="0.4">
      <c r="A100" s="9" t="s">
        <v>312</v>
      </c>
      <c r="B100" s="9" t="s">
        <v>313</v>
      </c>
      <c r="C100" s="23">
        <v>44280</v>
      </c>
      <c r="D100" s="29" t="s">
        <v>322</v>
      </c>
      <c r="E100" s="9" t="str">
        <f>VLOOKUP(D100,'Thésaurus projets'!$D$13:$F$21,2,FALSE)</f>
        <v>INFORMATIC21</v>
      </c>
      <c r="F100" s="10">
        <v>8</v>
      </c>
      <c r="G100" s="11">
        <f t="shared" ref="G100:G199" si="25">F100/7.8</f>
        <v>1.0256410256410258</v>
      </c>
      <c r="H100" s="32" t="s">
        <v>330</v>
      </c>
    </row>
    <row r="101" spans="1:9" ht="39" x14ac:dyDescent="0.4">
      <c r="A101" s="9" t="s">
        <v>312</v>
      </c>
      <c r="B101" s="9" t="s">
        <v>313</v>
      </c>
      <c r="C101" s="23">
        <v>44281</v>
      </c>
      <c r="D101" s="29" t="s">
        <v>322</v>
      </c>
      <c r="E101" s="9" t="str">
        <f>VLOOKUP(D101,'Thésaurus projets'!$D$13:$F$21,2,FALSE)</f>
        <v>INFORMATIC21</v>
      </c>
      <c r="F101" s="10">
        <v>7</v>
      </c>
      <c r="G101" s="11">
        <f t="shared" si="25"/>
        <v>0.89743589743589747</v>
      </c>
      <c r="H101" s="32" t="s">
        <v>447</v>
      </c>
    </row>
    <row r="102" spans="1:9" s="14" customFormat="1" x14ac:dyDescent="0.4">
      <c r="A102" s="9" t="s">
        <v>312</v>
      </c>
      <c r="B102" s="9" t="s">
        <v>313</v>
      </c>
      <c r="C102" s="23"/>
      <c r="D102" s="29" t="s">
        <v>7</v>
      </c>
      <c r="E102" s="9" t="str">
        <f>VLOOKUP(D102,'Thésaurus projets'!$D$13:$F$21,2,FALSE)</f>
        <v>---</v>
      </c>
      <c r="F102" s="10">
        <v>0</v>
      </c>
      <c r="G102" s="11">
        <f t="shared" si="25"/>
        <v>0</v>
      </c>
      <c r="H102" s="13"/>
      <c r="I102" s="12">
        <f>SUM(F97:F101)</f>
        <v>39</v>
      </c>
    </row>
    <row r="103" spans="1:9" x14ac:dyDescent="0.4">
      <c r="A103" s="9" t="s">
        <v>312</v>
      </c>
      <c r="B103" s="9" t="s">
        <v>313</v>
      </c>
      <c r="C103" s="23"/>
      <c r="D103" s="29" t="s">
        <v>7</v>
      </c>
      <c r="E103" s="9" t="str">
        <f>VLOOKUP(D103,'Thésaurus projets'!$D$13:$F$21,2,FALSE)</f>
        <v>---</v>
      </c>
      <c r="F103" s="10">
        <v>0</v>
      </c>
      <c r="G103" s="11">
        <f t="shared" si="25"/>
        <v>0</v>
      </c>
    </row>
    <row r="104" spans="1:9" x14ac:dyDescent="0.4">
      <c r="A104" s="9" t="s">
        <v>312</v>
      </c>
      <c r="B104" s="9" t="s">
        <v>313</v>
      </c>
      <c r="C104" s="23">
        <v>44284</v>
      </c>
      <c r="D104" s="29" t="s">
        <v>322</v>
      </c>
      <c r="E104" s="9" t="str">
        <f>VLOOKUP(D104,'Thésaurus projets'!$D$13:$F$21,2,FALSE)</f>
        <v>INFORMATIC21</v>
      </c>
      <c r="F104" s="10">
        <v>8</v>
      </c>
      <c r="G104" s="11">
        <f t="shared" si="25"/>
        <v>1.0256410256410258</v>
      </c>
      <c r="H104" s="13" t="s">
        <v>448</v>
      </c>
    </row>
    <row r="105" spans="1:9" x14ac:dyDescent="0.4">
      <c r="A105" s="9" t="s">
        <v>312</v>
      </c>
      <c r="B105" s="9" t="s">
        <v>313</v>
      </c>
      <c r="C105" s="23">
        <v>44285</v>
      </c>
      <c r="D105" s="29" t="s">
        <v>314</v>
      </c>
      <c r="E105" s="9" t="str">
        <f>VLOOKUP(D105,'Thésaurus projets'!$D$13:$F$21,2,FALSE)</f>
        <v>PRACOTEAU2021</v>
      </c>
      <c r="F105" s="10">
        <v>4</v>
      </c>
      <c r="G105" s="11">
        <f t="shared" si="25"/>
        <v>0.51282051282051289</v>
      </c>
      <c r="H105" s="13" t="s">
        <v>333</v>
      </c>
    </row>
    <row r="106" spans="1:9" x14ac:dyDescent="0.4">
      <c r="A106" s="9" t="s">
        <v>312</v>
      </c>
      <c r="B106" s="9" t="s">
        <v>313</v>
      </c>
      <c r="C106" s="23">
        <v>44285</v>
      </c>
      <c r="D106" s="29" t="s">
        <v>322</v>
      </c>
      <c r="E106" s="9" t="str">
        <f>VLOOKUP(D106,'Thésaurus projets'!$D$13:$F$21,2,FALSE)</f>
        <v>INFORMATIC21</v>
      </c>
      <c r="F106" s="10">
        <v>4</v>
      </c>
      <c r="G106" s="11">
        <f t="shared" ref="G106" si="26">F106/7.8</f>
        <v>0.51282051282051289</v>
      </c>
      <c r="H106" s="13" t="s">
        <v>332</v>
      </c>
    </row>
    <row r="107" spans="1:9" ht="39" x14ac:dyDescent="0.4">
      <c r="A107" s="9" t="s">
        <v>312</v>
      </c>
      <c r="B107" s="9" t="s">
        <v>313</v>
      </c>
      <c r="C107" s="23">
        <v>44286</v>
      </c>
      <c r="D107" s="29" t="s">
        <v>322</v>
      </c>
      <c r="E107" s="9" t="str">
        <f>VLOOKUP(D107,'Thésaurus projets'!$D$13:$F$21,2,FALSE)</f>
        <v>INFORMATIC21</v>
      </c>
      <c r="F107" s="10">
        <v>8</v>
      </c>
      <c r="G107" s="11">
        <f t="shared" si="25"/>
        <v>1.0256410256410258</v>
      </c>
      <c r="H107" s="32" t="s">
        <v>449</v>
      </c>
    </row>
    <row r="108" spans="1:9" x14ac:dyDescent="0.4">
      <c r="A108" s="9" t="s">
        <v>312</v>
      </c>
      <c r="B108" s="9" t="s">
        <v>313</v>
      </c>
      <c r="C108" s="23">
        <v>44287</v>
      </c>
      <c r="D108" s="29" t="s">
        <v>322</v>
      </c>
      <c r="E108" s="9" t="str">
        <f>VLOOKUP(D108,'Thésaurus projets'!$D$13:$F$21,2,FALSE)</f>
        <v>INFORMATIC21</v>
      </c>
      <c r="F108" s="10">
        <v>8</v>
      </c>
      <c r="G108" s="11">
        <f t="shared" ref="G108" si="27">F108/7.8</f>
        <v>1.0256410256410258</v>
      </c>
      <c r="H108" s="13" t="s">
        <v>450</v>
      </c>
    </row>
    <row r="109" spans="1:9" x14ac:dyDescent="0.4">
      <c r="A109" s="9" t="s">
        <v>312</v>
      </c>
      <c r="B109" s="9" t="s">
        <v>313</v>
      </c>
      <c r="C109" s="23">
        <v>44288</v>
      </c>
      <c r="D109" s="29" t="s">
        <v>322</v>
      </c>
      <c r="E109" s="9" t="str">
        <f>VLOOKUP(D109,'Thésaurus projets'!$D$13:$F$21,2,FALSE)</f>
        <v>INFORMATIC21</v>
      </c>
      <c r="F109" s="10">
        <v>7</v>
      </c>
      <c r="G109" s="11">
        <f t="shared" si="25"/>
        <v>0.89743589743589747</v>
      </c>
      <c r="H109" s="13" t="s">
        <v>451</v>
      </c>
    </row>
    <row r="110" spans="1:9" x14ac:dyDescent="0.4">
      <c r="A110" s="9" t="s">
        <v>312</v>
      </c>
      <c r="B110" s="9" t="s">
        <v>313</v>
      </c>
      <c r="C110" s="23"/>
      <c r="D110" s="29" t="s">
        <v>7</v>
      </c>
      <c r="E110" s="9" t="str">
        <f>VLOOKUP(D110,'Thésaurus projets'!$D$13:$F$21,2,FALSE)</f>
        <v>---</v>
      </c>
      <c r="F110" s="10">
        <v>0</v>
      </c>
      <c r="G110" s="11">
        <f t="shared" si="25"/>
        <v>0</v>
      </c>
      <c r="I110" s="12">
        <f>SUM(F104:F109)</f>
        <v>39</v>
      </c>
    </row>
    <row r="111" spans="1:9" s="14" customFormat="1" x14ac:dyDescent="0.4">
      <c r="A111" s="9" t="s">
        <v>312</v>
      </c>
      <c r="B111" s="9" t="s">
        <v>313</v>
      </c>
      <c r="C111" s="23"/>
      <c r="D111" s="29" t="s">
        <v>7</v>
      </c>
      <c r="E111" s="9" t="str">
        <f>VLOOKUP(D111,'Thésaurus projets'!$D$13:$F$21,2,FALSE)</f>
        <v>---</v>
      </c>
      <c r="F111" s="10">
        <v>0</v>
      </c>
      <c r="G111" s="11">
        <f t="shared" si="25"/>
        <v>0</v>
      </c>
      <c r="H111" s="13"/>
      <c r="I111" s="15"/>
    </row>
    <row r="112" spans="1:9" s="14" customFormat="1" x14ac:dyDescent="0.4">
      <c r="A112" s="9" t="s">
        <v>312</v>
      </c>
      <c r="B112" s="9" t="s">
        <v>313</v>
      </c>
      <c r="C112" s="23">
        <v>44291</v>
      </c>
      <c r="D112" s="29" t="s">
        <v>322</v>
      </c>
      <c r="E112" s="9" t="str">
        <f>VLOOKUP(D112,'Thésaurus projets'!$D$13:$F$21,2,FALSE)</f>
        <v>INFORMATIC21</v>
      </c>
      <c r="F112" s="10">
        <v>8</v>
      </c>
      <c r="G112" s="11">
        <f t="shared" si="25"/>
        <v>1.0256410256410258</v>
      </c>
      <c r="H112" s="13" t="s">
        <v>455</v>
      </c>
      <c r="I112" s="15"/>
    </row>
    <row r="113" spans="1:9" s="14" customFormat="1" x14ac:dyDescent="0.4">
      <c r="A113" s="9" t="s">
        <v>312</v>
      </c>
      <c r="B113" s="9" t="s">
        <v>313</v>
      </c>
      <c r="C113" s="23">
        <v>44292</v>
      </c>
      <c r="D113" s="29" t="s">
        <v>319</v>
      </c>
      <c r="E113" s="9" t="str">
        <f>VLOOKUP(D113,'Thésaurus projets'!$D$13:$F$21,2,FALSE)</f>
        <v>DIVECENH20</v>
      </c>
      <c r="F113" s="10">
        <v>4</v>
      </c>
      <c r="G113" s="11">
        <f t="shared" ref="G113" si="28">F113/7.8</f>
        <v>0.51282051282051289</v>
      </c>
      <c r="H113" s="13" t="s">
        <v>329</v>
      </c>
      <c r="I113" s="15"/>
    </row>
    <row r="114" spans="1:9" s="14" customFormat="1" x14ac:dyDescent="0.4">
      <c r="A114" s="9" t="s">
        <v>312</v>
      </c>
      <c r="B114" s="9" t="s">
        <v>313</v>
      </c>
      <c r="C114" s="23">
        <v>44292</v>
      </c>
      <c r="D114" s="29" t="s">
        <v>322</v>
      </c>
      <c r="E114" s="9" t="str">
        <f>VLOOKUP(D114,'Thésaurus projets'!$D$13:$F$21,2,FALSE)</f>
        <v>INFORMATIC21</v>
      </c>
      <c r="F114" s="10">
        <v>4</v>
      </c>
      <c r="G114" s="11">
        <f t="shared" si="25"/>
        <v>0.51282051282051289</v>
      </c>
      <c r="H114" s="13" t="s">
        <v>454</v>
      </c>
      <c r="I114" s="15"/>
    </row>
    <row r="115" spans="1:9" s="14" customFormat="1" x14ac:dyDescent="0.4">
      <c r="A115" s="9" t="s">
        <v>312</v>
      </c>
      <c r="B115" s="9" t="s">
        <v>313</v>
      </c>
      <c r="C115" s="23">
        <v>44293</v>
      </c>
      <c r="D115" s="29" t="s">
        <v>322</v>
      </c>
      <c r="E115" s="9" t="str">
        <f>VLOOKUP(D115,'Thésaurus projets'!$D$13:$F$21,2,FALSE)</f>
        <v>INFORMATIC21</v>
      </c>
      <c r="F115" s="10">
        <v>7</v>
      </c>
      <c r="G115" s="11">
        <f t="shared" ref="G115" si="29">F115/7.8</f>
        <v>0.89743589743589747</v>
      </c>
      <c r="H115" s="13" t="s">
        <v>335</v>
      </c>
      <c r="I115" s="15"/>
    </row>
    <row r="116" spans="1:9" s="14" customFormat="1" x14ac:dyDescent="0.4">
      <c r="A116" s="9" t="s">
        <v>312</v>
      </c>
      <c r="B116" s="9" t="s">
        <v>313</v>
      </c>
      <c r="C116" s="23">
        <v>44293</v>
      </c>
      <c r="D116" s="29" t="s">
        <v>322</v>
      </c>
      <c r="E116" s="9" t="str">
        <f>VLOOKUP(D116,'Thésaurus projets'!$D$13:$F$21,2,FALSE)</f>
        <v>INFORMATIC21</v>
      </c>
      <c r="F116" s="10">
        <v>1</v>
      </c>
      <c r="G116" s="11">
        <f t="shared" si="25"/>
        <v>0.12820512820512822</v>
      </c>
      <c r="H116" s="13" t="s">
        <v>334</v>
      </c>
      <c r="I116" s="15"/>
    </row>
    <row r="117" spans="1:9" s="14" customFormat="1" ht="39" x14ac:dyDescent="0.4">
      <c r="A117" s="9" t="s">
        <v>312</v>
      </c>
      <c r="B117" s="9" t="s">
        <v>313</v>
      </c>
      <c r="C117" s="23">
        <v>44294</v>
      </c>
      <c r="D117" s="29" t="s">
        <v>322</v>
      </c>
      <c r="E117" s="9" t="str">
        <f>VLOOKUP(D117,'Thésaurus projets'!$D$13:$F$21,2,FALSE)</f>
        <v>INFORMATIC21</v>
      </c>
      <c r="F117" s="10">
        <v>8</v>
      </c>
      <c r="G117" s="11">
        <f t="shared" ref="G117" si="30">F117/7.8</f>
        <v>1.0256410256410258</v>
      </c>
      <c r="H117" s="32" t="s">
        <v>456</v>
      </c>
      <c r="I117" s="15"/>
    </row>
    <row r="118" spans="1:9" s="14" customFormat="1" ht="39" x14ac:dyDescent="0.4">
      <c r="A118" s="9" t="s">
        <v>312</v>
      </c>
      <c r="B118" s="9" t="s">
        <v>313</v>
      </c>
      <c r="C118" s="23">
        <v>44295</v>
      </c>
      <c r="D118" s="29" t="s">
        <v>322</v>
      </c>
      <c r="E118" s="9" t="str">
        <f>VLOOKUP(D118,'Thésaurus projets'!$D$13:$F$21,2,FALSE)</f>
        <v>INFORMATIC21</v>
      </c>
      <c r="F118" s="10">
        <v>7</v>
      </c>
      <c r="G118" s="11">
        <f t="shared" si="25"/>
        <v>0.89743589743589747</v>
      </c>
      <c r="H118" s="32" t="s">
        <v>457</v>
      </c>
      <c r="I118" s="15"/>
    </row>
    <row r="119" spans="1:9" s="14" customFormat="1" x14ac:dyDescent="0.4">
      <c r="A119" s="9" t="s">
        <v>312</v>
      </c>
      <c r="B119" s="9" t="s">
        <v>313</v>
      </c>
      <c r="C119" s="23"/>
      <c r="D119" s="29" t="s">
        <v>7</v>
      </c>
      <c r="E119" s="9" t="str">
        <f>VLOOKUP(D119,'Thésaurus projets'!$D$13:$F$21,2,FALSE)</f>
        <v>---</v>
      </c>
      <c r="F119" s="10">
        <v>0</v>
      </c>
      <c r="G119" s="11">
        <f t="shared" ref="G119" si="31">F119/7.8</f>
        <v>0</v>
      </c>
      <c r="H119" s="13"/>
      <c r="I119" s="12">
        <f>SUM(F112:F118)</f>
        <v>39</v>
      </c>
    </row>
    <row r="120" spans="1:9" s="14" customFormat="1" x14ac:dyDescent="0.4">
      <c r="A120" s="9" t="s">
        <v>312</v>
      </c>
      <c r="B120" s="9" t="s">
        <v>313</v>
      </c>
      <c r="C120" s="23"/>
      <c r="D120" s="29" t="s">
        <v>7</v>
      </c>
      <c r="E120" s="9" t="str">
        <f>VLOOKUP(D120,'Thésaurus projets'!$D$13:$F$21,2,FALSE)</f>
        <v>---</v>
      </c>
      <c r="F120" s="10">
        <v>0</v>
      </c>
      <c r="G120" s="11">
        <f t="shared" si="25"/>
        <v>0</v>
      </c>
      <c r="H120" s="13"/>
      <c r="I120" s="15"/>
    </row>
    <row r="121" spans="1:9" s="14" customFormat="1" x14ac:dyDescent="0.4">
      <c r="A121" s="9" t="s">
        <v>312</v>
      </c>
      <c r="B121" s="9" t="s">
        <v>313</v>
      </c>
      <c r="C121" s="23">
        <v>44298</v>
      </c>
      <c r="D121" s="29" t="s">
        <v>324</v>
      </c>
      <c r="E121" s="9" t="str">
        <f>VLOOKUP(D121,'Thésaurus projets'!$D$13:$F$21,2,FALSE)</f>
        <v>DIVETTE_21</v>
      </c>
      <c r="F121" s="10">
        <v>3</v>
      </c>
      <c r="G121" s="11">
        <f t="shared" ref="G121:G122" si="32">F121/7.8</f>
        <v>0.38461538461538464</v>
      </c>
      <c r="H121" s="13" t="s">
        <v>336</v>
      </c>
      <c r="I121" s="15"/>
    </row>
    <row r="122" spans="1:9" s="14" customFormat="1" x14ac:dyDescent="0.4">
      <c r="A122" s="9" t="s">
        <v>312</v>
      </c>
      <c r="B122" s="9" t="s">
        <v>313</v>
      </c>
      <c r="C122" s="23">
        <v>44298</v>
      </c>
      <c r="D122" s="29" t="s">
        <v>298</v>
      </c>
      <c r="E122" s="9" t="str">
        <f>VLOOKUP(D122,'Thésaurus projets'!$D$13:$F$21,2,FALSE)</f>
        <v>PRAM2021</v>
      </c>
      <c r="F122" s="10">
        <v>5</v>
      </c>
      <c r="G122" s="11">
        <f t="shared" si="32"/>
        <v>0.64102564102564108</v>
      </c>
      <c r="H122" s="13" t="s">
        <v>458</v>
      </c>
      <c r="I122" s="15"/>
    </row>
    <row r="123" spans="1:9" s="14" customFormat="1" x14ac:dyDescent="0.4">
      <c r="A123" s="9" t="s">
        <v>312</v>
      </c>
      <c r="B123" s="9" t="s">
        <v>313</v>
      </c>
      <c r="C123" s="23">
        <v>44299</v>
      </c>
      <c r="D123" s="29" t="s">
        <v>322</v>
      </c>
      <c r="E123" s="9" t="str">
        <f>VLOOKUP(D123,'Thésaurus projets'!$D$13:$F$21,2,FALSE)</f>
        <v>INFORMATIC21</v>
      </c>
      <c r="F123" s="10">
        <v>8</v>
      </c>
      <c r="G123" s="11">
        <f t="shared" si="25"/>
        <v>1.0256410256410258</v>
      </c>
      <c r="H123" s="13" t="s">
        <v>424</v>
      </c>
      <c r="I123" s="15"/>
    </row>
    <row r="124" spans="1:9" x14ac:dyDescent="0.4">
      <c r="A124" s="9" t="s">
        <v>312</v>
      </c>
      <c r="B124" s="9" t="s">
        <v>313</v>
      </c>
      <c r="C124" s="23">
        <v>44300</v>
      </c>
      <c r="D124" s="29" t="s">
        <v>298</v>
      </c>
      <c r="E124" s="9" t="str">
        <f>VLOOKUP(D124,'Thésaurus projets'!$D$13:$F$21,2,FALSE)</f>
        <v>PRAM2021</v>
      </c>
      <c r="F124" s="10">
        <v>8</v>
      </c>
      <c r="G124" s="11">
        <f t="shared" si="25"/>
        <v>1.0256410256410258</v>
      </c>
      <c r="H124" s="32" t="s">
        <v>576</v>
      </c>
    </row>
    <row r="125" spans="1:9" s="14" customFormat="1" x14ac:dyDescent="0.4">
      <c r="A125" s="9" t="s">
        <v>312</v>
      </c>
      <c r="B125" s="9" t="s">
        <v>313</v>
      </c>
      <c r="C125" s="23">
        <v>44301</v>
      </c>
      <c r="D125" s="29" t="s">
        <v>322</v>
      </c>
      <c r="E125" s="9" t="str">
        <f>VLOOKUP(D125,'Thésaurus projets'!$D$13:$F$21,2,FALSE)</f>
        <v>INFORMATIC21</v>
      </c>
      <c r="F125" s="10">
        <v>8</v>
      </c>
      <c r="G125" s="11">
        <f t="shared" si="25"/>
        <v>1.0256410256410258</v>
      </c>
      <c r="H125" s="13" t="s">
        <v>460</v>
      </c>
      <c r="I125" s="15"/>
    </row>
    <row r="126" spans="1:9" s="14" customFormat="1" x14ac:dyDescent="0.4">
      <c r="A126" s="9" t="s">
        <v>312</v>
      </c>
      <c r="B126" s="9" t="s">
        <v>313</v>
      </c>
      <c r="C126" s="23">
        <v>44302</v>
      </c>
      <c r="D126" s="29" t="s">
        <v>319</v>
      </c>
      <c r="E126" s="9" t="str">
        <f>VLOOKUP(D126,'Thésaurus projets'!$D$13:$F$21,2,FALSE)</f>
        <v>DIVECENH20</v>
      </c>
      <c r="F126" s="10">
        <v>2</v>
      </c>
      <c r="G126" s="11">
        <f t="shared" ref="G126" si="33">F126/7.8</f>
        <v>0.25641025641025644</v>
      </c>
      <c r="H126" s="13" t="s">
        <v>461</v>
      </c>
      <c r="I126" s="15"/>
    </row>
    <row r="127" spans="1:9" s="14" customFormat="1" x14ac:dyDescent="0.4">
      <c r="A127" s="9" t="s">
        <v>312</v>
      </c>
      <c r="B127" s="9" t="s">
        <v>313</v>
      </c>
      <c r="C127" s="23">
        <v>44302</v>
      </c>
      <c r="D127" s="29" t="s">
        <v>322</v>
      </c>
      <c r="E127" s="9" t="str">
        <f>VLOOKUP(D127,'Thésaurus projets'!$D$13:$F$21,2,FALSE)</f>
        <v>INFORMATIC21</v>
      </c>
      <c r="F127" s="10">
        <v>5</v>
      </c>
      <c r="G127" s="11">
        <f t="shared" si="25"/>
        <v>0.64102564102564108</v>
      </c>
      <c r="H127" s="13" t="s">
        <v>462</v>
      </c>
      <c r="I127" s="15"/>
    </row>
    <row r="128" spans="1:9" s="14" customFormat="1" x14ac:dyDescent="0.4">
      <c r="A128" s="9" t="s">
        <v>312</v>
      </c>
      <c r="B128" s="9" t="s">
        <v>313</v>
      </c>
      <c r="C128" s="23"/>
      <c r="D128" s="29" t="s">
        <v>7</v>
      </c>
      <c r="E128" s="9" t="str">
        <f>VLOOKUP(D128,'Thésaurus projets'!$D$13:$F$21,2,FALSE)</f>
        <v>---</v>
      </c>
      <c r="F128" s="10">
        <v>0</v>
      </c>
      <c r="G128" s="11">
        <f t="shared" si="25"/>
        <v>0</v>
      </c>
      <c r="H128" s="13"/>
      <c r="I128" s="12">
        <f>SUM(F121:F127)</f>
        <v>39</v>
      </c>
    </row>
    <row r="129" spans="1:9" s="14" customFormat="1" x14ac:dyDescent="0.4">
      <c r="A129" s="9" t="s">
        <v>312</v>
      </c>
      <c r="B129" s="9" t="s">
        <v>313</v>
      </c>
      <c r="C129" s="23"/>
      <c r="D129" s="29" t="s">
        <v>7</v>
      </c>
      <c r="E129" s="9" t="str">
        <f>VLOOKUP(D129,'Thésaurus projets'!$D$13:$F$21,2,FALSE)</f>
        <v>---</v>
      </c>
      <c r="F129" s="10">
        <v>0</v>
      </c>
      <c r="G129" s="11">
        <f t="shared" ref="G129" si="34">F129/7.8</f>
        <v>0</v>
      </c>
      <c r="H129" s="13"/>
      <c r="I129" s="15"/>
    </row>
    <row r="130" spans="1:9" s="14" customFormat="1" x14ac:dyDescent="0.4">
      <c r="A130" s="9" t="s">
        <v>312</v>
      </c>
      <c r="B130" s="9" t="s">
        <v>313</v>
      </c>
      <c r="C130" s="23">
        <v>44305</v>
      </c>
      <c r="D130" s="29" t="s">
        <v>322</v>
      </c>
      <c r="E130" s="9" t="str">
        <f>VLOOKUP(D130,'Thésaurus projets'!$D$13:$F$21,2,FALSE)</f>
        <v>INFORMATIC21</v>
      </c>
      <c r="F130" s="10">
        <v>8</v>
      </c>
      <c r="G130" s="11">
        <f t="shared" si="25"/>
        <v>1.0256410256410258</v>
      </c>
      <c r="H130" s="13" t="s">
        <v>463</v>
      </c>
      <c r="I130" s="15"/>
    </row>
    <row r="131" spans="1:9" s="14" customFormat="1" ht="39" x14ac:dyDescent="0.4">
      <c r="A131" s="9" t="s">
        <v>312</v>
      </c>
      <c r="B131" s="9" t="s">
        <v>313</v>
      </c>
      <c r="C131" s="23">
        <v>44306</v>
      </c>
      <c r="D131" s="29" t="s">
        <v>322</v>
      </c>
      <c r="E131" s="9" t="str">
        <f>VLOOKUP(D131,'Thésaurus projets'!$D$13:$F$21,2,FALSE)</f>
        <v>INFORMATIC21</v>
      </c>
      <c r="F131" s="10">
        <v>6</v>
      </c>
      <c r="G131" s="11">
        <f t="shared" ref="G131" si="35">F131/7.8</f>
        <v>0.76923076923076927</v>
      </c>
      <c r="H131" s="32" t="s">
        <v>465</v>
      </c>
      <c r="I131" s="15"/>
    </row>
    <row r="132" spans="1:9" s="14" customFormat="1" x14ac:dyDescent="0.4">
      <c r="A132" s="9" t="s">
        <v>312</v>
      </c>
      <c r="B132" s="9" t="s">
        <v>313</v>
      </c>
      <c r="C132" s="23">
        <v>44306</v>
      </c>
      <c r="D132" s="29" t="s">
        <v>298</v>
      </c>
      <c r="E132" s="9" t="str">
        <f>VLOOKUP(D132,'Thésaurus projets'!$D$13:$F$21,2,FALSE)</f>
        <v>PRAM2021</v>
      </c>
      <c r="F132" s="10">
        <v>2</v>
      </c>
      <c r="G132" s="11">
        <f t="shared" si="25"/>
        <v>0.25641025641025644</v>
      </c>
      <c r="H132" s="13" t="s">
        <v>464</v>
      </c>
      <c r="I132" s="15"/>
    </row>
    <row r="133" spans="1:9" s="14" customFormat="1" ht="39" x14ac:dyDescent="0.4">
      <c r="A133" s="9" t="s">
        <v>312</v>
      </c>
      <c r="B133" s="9" t="s">
        <v>313</v>
      </c>
      <c r="C133" s="23">
        <v>44307</v>
      </c>
      <c r="D133" s="29" t="s">
        <v>322</v>
      </c>
      <c r="E133" s="9" t="str">
        <f>VLOOKUP(D133,'Thésaurus projets'!$D$13:$F$21,2,FALSE)</f>
        <v>INFORMATIC21</v>
      </c>
      <c r="F133" s="10">
        <v>8</v>
      </c>
      <c r="G133" s="11">
        <f t="shared" si="25"/>
        <v>1.0256410256410258</v>
      </c>
      <c r="H133" s="32" t="s">
        <v>466</v>
      </c>
      <c r="I133" s="15"/>
    </row>
    <row r="134" spans="1:9" s="14" customFormat="1" x14ac:dyDescent="0.4">
      <c r="A134" s="9" t="s">
        <v>312</v>
      </c>
      <c r="B134" s="9" t="s">
        <v>313</v>
      </c>
      <c r="C134" s="23">
        <v>44308</v>
      </c>
      <c r="D134" s="29" t="s">
        <v>322</v>
      </c>
      <c r="E134" s="9" t="str">
        <f>VLOOKUP(D134,'Thésaurus projets'!$D$13:$F$21,2,FALSE)</f>
        <v>INFORMATIC21</v>
      </c>
      <c r="F134" s="10">
        <v>8</v>
      </c>
      <c r="G134" s="11">
        <f t="shared" si="25"/>
        <v>1.0256410256410258</v>
      </c>
      <c r="H134" s="13" t="s">
        <v>467</v>
      </c>
      <c r="I134" s="15"/>
    </row>
    <row r="135" spans="1:9" s="14" customFormat="1" ht="39" x14ac:dyDescent="0.4">
      <c r="A135" s="9" t="s">
        <v>312</v>
      </c>
      <c r="B135" s="9" t="s">
        <v>313</v>
      </c>
      <c r="C135" s="23">
        <v>44309</v>
      </c>
      <c r="D135" s="29" t="s">
        <v>322</v>
      </c>
      <c r="E135" s="9" t="str">
        <f>VLOOKUP(D135,'Thésaurus projets'!$D$13:$F$21,2,FALSE)</f>
        <v>INFORMATIC21</v>
      </c>
      <c r="F135" s="10">
        <v>7</v>
      </c>
      <c r="G135" s="11">
        <f t="shared" ref="G135" si="36">F135/7.8</f>
        <v>0.89743589743589747</v>
      </c>
      <c r="H135" s="32" t="s">
        <v>468</v>
      </c>
      <c r="I135" s="15"/>
    </row>
    <row r="136" spans="1:9" x14ac:dyDescent="0.4">
      <c r="A136" s="9" t="s">
        <v>312</v>
      </c>
      <c r="B136" s="9" t="s">
        <v>313</v>
      </c>
      <c r="C136" s="23"/>
      <c r="D136" s="29" t="s">
        <v>7</v>
      </c>
      <c r="E136" s="9" t="str">
        <f>VLOOKUP(D136,'Thésaurus projets'!$D$13:$F$21,2,FALSE)</f>
        <v>---</v>
      </c>
      <c r="F136" s="10">
        <v>0</v>
      </c>
      <c r="G136" s="11">
        <f t="shared" si="25"/>
        <v>0</v>
      </c>
      <c r="I136" s="12">
        <f>SUM(F130:F135)</f>
        <v>39</v>
      </c>
    </row>
    <row r="137" spans="1:9" x14ac:dyDescent="0.4">
      <c r="A137" s="9" t="s">
        <v>312</v>
      </c>
      <c r="B137" s="9" t="s">
        <v>313</v>
      </c>
      <c r="C137" s="23"/>
      <c r="D137" s="29" t="s">
        <v>7</v>
      </c>
      <c r="E137" s="9" t="str">
        <f>VLOOKUP(D137,'Thésaurus projets'!$D$13:$F$21,2,FALSE)</f>
        <v>---</v>
      </c>
      <c r="F137" s="10">
        <v>0</v>
      </c>
      <c r="G137" s="11">
        <f t="shared" si="25"/>
        <v>0</v>
      </c>
    </row>
    <row r="138" spans="1:9" x14ac:dyDescent="0.4">
      <c r="A138" s="9" t="s">
        <v>312</v>
      </c>
      <c r="B138" s="9" t="s">
        <v>313</v>
      </c>
      <c r="C138" s="23">
        <v>44312</v>
      </c>
      <c r="D138" s="29" t="s">
        <v>7</v>
      </c>
      <c r="E138" s="9" t="str">
        <f>VLOOKUP(D138,'Thésaurus projets'!$D$13:$F$21,2,FALSE)</f>
        <v>---</v>
      </c>
      <c r="F138" s="10">
        <v>8</v>
      </c>
      <c r="G138" s="11">
        <f t="shared" si="25"/>
        <v>1.0256410256410258</v>
      </c>
    </row>
    <row r="139" spans="1:9" x14ac:dyDescent="0.4">
      <c r="A139" s="9" t="s">
        <v>312</v>
      </c>
      <c r="B139" s="9" t="s">
        <v>313</v>
      </c>
      <c r="C139" s="23">
        <v>44313</v>
      </c>
      <c r="D139" s="29" t="s">
        <v>319</v>
      </c>
      <c r="E139" s="9" t="str">
        <f>VLOOKUP(D139,'Thésaurus projets'!$D$13:$F$21,2,FALSE)</f>
        <v>DIVECENH20</v>
      </c>
      <c r="F139" s="10">
        <v>4</v>
      </c>
      <c r="G139" s="11">
        <f t="shared" si="25"/>
        <v>0.51282051282051289</v>
      </c>
      <c r="H139" s="13" t="s">
        <v>337</v>
      </c>
    </row>
    <row r="140" spans="1:9" x14ac:dyDescent="0.4">
      <c r="A140" s="9" t="s">
        <v>312</v>
      </c>
      <c r="B140" s="9" t="s">
        <v>313</v>
      </c>
      <c r="C140" s="23">
        <v>44313</v>
      </c>
      <c r="D140" s="29" t="s">
        <v>298</v>
      </c>
      <c r="E140" s="9" t="str">
        <f>VLOOKUP(D140,'Thésaurus projets'!$D$13:$F$21,2,FALSE)</f>
        <v>PRAM2021</v>
      </c>
      <c r="F140" s="10">
        <v>4</v>
      </c>
      <c r="G140" s="11">
        <f t="shared" ref="G140" si="37">F140/7.8</f>
        <v>0.51282051282051289</v>
      </c>
      <c r="H140" s="13" t="s">
        <v>338</v>
      </c>
    </row>
    <row r="141" spans="1:9" x14ac:dyDescent="0.4">
      <c r="A141" s="9" t="s">
        <v>312</v>
      </c>
      <c r="B141" s="9" t="s">
        <v>313</v>
      </c>
      <c r="C141" s="23">
        <v>44314</v>
      </c>
      <c r="D141" s="29" t="s">
        <v>298</v>
      </c>
      <c r="E141" s="9" t="str">
        <f>VLOOKUP(D141,'Thésaurus projets'!$D$13:$F$21,2,FALSE)</f>
        <v>PRAM2021</v>
      </c>
      <c r="F141" s="10">
        <v>8</v>
      </c>
      <c r="G141" s="11">
        <f t="shared" si="25"/>
        <v>1.0256410256410258</v>
      </c>
      <c r="H141" s="13" t="s">
        <v>338</v>
      </c>
    </row>
    <row r="142" spans="1:9" x14ac:dyDescent="0.4">
      <c r="A142" s="9" t="s">
        <v>312</v>
      </c>
      <c r="B142" s="9" t="s">
        <v>313</v>
      </c>
      <c r="C142" s="23">
        <v>44315</v>
      </c>
      <c r="D142" s="29" t="s">
        <v>322</v>
      </c>
      <c r="E142" s="9" t="str">
        <f>VLOOKUP(D142,'Thésaurus projets'!$D$13:$F$21,2,FALSE)</f>
        <v>INFORMATIC21</v>
      </c>
      <c r="F142" s="10">
        <v>8</v>
      </c>
      <c r="G142" s="11">
        <f t="shared" si="25"/>
        <v>1.0256410256410258</v>
      </c>
      <c r="H142" s="13" t="s">
        <v>469</v>
      </c>
    </row>
    <row r="143" spans="1:9" x14ac:dyDescent="0.4">
      <c r="A143" s="9" t="s">
        <v>312</v>
      </c>
      <c r="B143" s="9" t="s">
        <v>313</v>
      </c>
      <c r="C143" s="23">
        <v>44316</v>
      </c>
      <c r="D143" s="29" t="s">
        <v>322</v>
      </c>
      <c r="E143" s="9" t="str">
        <f>VLOOKUP(D143,'Thésaurus projets'!$D$13:$F$21,2,FALSE)</f>
        <v>INFORMATIC21</v>
      </c>
      <c r="F143" s="10">
        <v>7</v>
      </c>
      <c r="G143" s="11">
        <f t="shared" si="25"/>
        <v>0.89743589743589747</v>
      </c>
      <c r="H143" s="13" t="s">
        <v>470</v>
      </c>
    </row>
    <row r="144" spans="1:9" x14ac:dyDescent="0.4">
      <c r="A144" s="9" t="s">
        <v>312</v>
      </c>
      <c r="B144" s="9" t="s">
        <v>313</v>
      </c>
      <c r="C144" s="23"/>
      <c r="D144" s="29" t="s">
        <v>7</v>
      </c>
      <c r="E144" s="9" t="str">
        <f>VLOOKUP(D144,'Thésaurus projets'!$D$13:$F$21,2,FALSE)</f>
        <v>---</v>
      </c>
      <c r="F144" s="10">
        <v>0</v>
      </c>
      <c r="G144" s="11">
        <f t="shared" ref="G144" si="38">F144/7.8</f>
        <v>0</v>
      </c>
      <c r="H144" s="32"/>
      <c r="I144" s="12">
        <f>SUM(F138:F143)</f>
        <v>39</v>
      </c>
    </row>
    <row r="145" spans="1:9" x14ac:dyDescent="0.4">
      <c r="A145" s="9" t="s">
        <v>312</v>
      </c>
      <c r="B145" s="9" t="s">
        <v>313</v>
      </c>
      <c r="C145" s="23"/>
      <c r="D145" s="29" t="s">
        <v>7</v>
      </c>
      <c r="E145" s="9" t="str">
        <f>VLOOKUP(D145,'Thésaurus projets'!$D$13:$F$21,2,FALSE)</f>
        <v>---</v>
      </c>
      <c r="F145" s="10">
        <v>0</v>
      </c>
      <c r="G145" s="11">
        <f t="shared" si="25"/>
        <v>0</v>
      </c>
    </row>
    <row r="146" spans="1:9" ht="58.5" x14ac:dyDescent="0.4">
      <c r="A146" s="9" t="s">
        <v>312</v>
      </c>
      <c r="B146" s="9" t="s">
        <v>313</v>
      </c>
      <c r="C146" s="23">
        <v>44319</v>
      </c>
      <c r="D146" s="29" t="s">
        <v>324</v>
      </c>
      <c r="E146" s="9" t="str">
        <f>VLOOKUP(D146,'Thésaurus projets'!$D$13:$F$21,2,FALSE)</f>
        <v>DIVETTE_21</v>
      </c>
      <c r="F146" s="10">
        <v>5</v>
      </c>
      <c r="G146" s="11">
        <f t="shared" si="25"/>
        <v>0.64102564102564108</v>
      </c>
      <c r="H146" s="32" t="s">
        <v>351</v>
      </c>
    </row>
    <row r="147" spans="1:9" s="14" customFormat="1" x14ac:dyDescent="0.4">
      <c r="A147" s="9" t="s">
        <v>312</v>
      </c>
      <c r="B147" s="9" t="s">
        <v>313</v>
      </c>
      <c r="C147" s="23">
        <v>44319</v>
      </c>
      <c r="D147" s="29" t="s">
        <v>319</v>
      </c>
      <c r="E147" s="9" t="str">
        <f>VLOOKUP(D147,'Thésaurus projets'!$D$13:$F$21,2,FALSE)</f>
        <v>DIVECENH20</v>
      </c>
      <c r="F147" s="10">
        <v>3</v>
      </c>
      <c r="G147" s="11">
        <f t="shared" ref="G147" si="39">F147/7.8</f>
        <v>0.38461538461538464</v>
      </c>
      <c r="H147" s="13" t="s">
        <v>329</v>
      </c>
      <c r="I147" s="15"/>
    </row>
    <row r="148" spans="1:9" s="14" customFormat="1" x14ac:dyDescent="0.4">
      <c r="A148" s="9" t="s">
        <v>312</v>
      </c>
      <c r="B148" s="9" t="s">
        <v>313</v>
      </c>
      <c r="C148" s="23">
        <v>44320</v>
      </c>
      <c r="D148" s="29" t="s">
        <v>324</v>
      </c>
      <c r="E148" s="9" t="str">
        <f>VLOOKUP(D148,'Thésaurus projets'!$D$13:$F$21,2,FALSE)</f>
        <v>DIVETTE_21</v>
      </c>
      <c r="F148" s="10">
        <v>8</v>
      </c>
      <c r="G148" s="11">
        <f t="shared" si="25"/>
        <v>1.0256410256410258</v>
      </c>
      <c r="H148" s="13" t="s">
        <v>350</v>
      </c>
      <c r="I148" s="15"/>
    </row>
    <row r="149" spans="1:9" s="14" customFormat="1" x14ac:dyDescent="0.4">
      <c r="A149" s="9" t="s">
        <v>312</v>
      </c>
      <c r="B149" s="9" t="s">
        <v>313</v>
      </c>
      <c r="C149" s="23">
        <v>44321</v>
      </c>
      <c r="D149" s="29" t="s">
        <v>324</v>
      </c>
      <c r="E149" s="9" t="str">
        <f>VLOOKUP(D149,'Thésaurus projets'!$D$13:$F$21,2,FALSE)</f>
        <v>DIVETTE_21</v>
      </c>
      <c r="F149" s="10">
        <v>8</v>
      </c>
      <c r="G149" s="11">
        <f t="shared" ref="G149" si="40">F149/7.8</f>
        <v>1.0256410256410258</v>
      </c>
      <c r="H149" s="13" t="s">
        <v>350</v>
      </c>
      <c r="I149" s="15"/>
    </row>
    <row r="150" spans="1:9" s="14" customFormat="1" ht="39" x14ac:dyDescent="0.4">
      <c r="A150" s="9" t="s">
        <v>312</v>
      </c>
      <c r="B150" s="9" t="s">
        <v>313</v>
      </c>
      <c r="C150" s="23">
        <v>44322</v>
      </c>
      <c r="D150" s="29" t="s">
        <v>322</v>
      </c>
      <c r="E150" s="9" t="str">
        <f>VLOOKUP(D150,'Thésaurus projets'!$D$13:$F$21,2,FALSE)</f>
        <v>INFORMATIC21</v>
      </c>
      <c r="F150" s="10">
        <v>8</v>
      </c>
      <c r="G150" s="11">
        <f t="shared" si="25"/>
        <v>1.0256410256410258</v>
      </c>
      <c r="H150" s="32" t="s">
        <v>422</v>
      </c>
      <c r="I150" s="15"/>
    </row>
    <row r="151" spans="1:9" s="14" customFormat="1" ht="39" x14ac:dyDescent="0.4">
      <c r="A151" s="9" t="s">
        <v>312</v>
      </c>
      <c r="B151" s="9" t="s">
        <v>313</v>
      </c>
      <c r="C151" s="23">
        <v>44323</v>
      </c>
      <c r="D151" s="29" t="s">
        <v>322</v>
      </c>
      <c r="E151" s="9" t="str">
        <f>VLOOKUP(D151,'Thésaurus projets'!$D$13:$F$21,2,FALSE)</f>
        <v>INFORMATIC21</v>
      </c>
      <c r="F151" s="10">
        <v>7</v>
      </c>
      <c r="G151" s="11">
        <f t="shared" si="25"/>
        <v>0.89743589743589747</v>
      </c>
      <c r="H151" s="32" t="s">
        <v>423</v>
      </c>
      <c r="I151" s="15"/>
    </row>
    <row r="152" spans="1:9" s="14" customFormat="1" x14ac:dyDescent="0.4">
      <c r="A152" s="9" t="s">
        <v>312</v>
      </c>
      <c r="B152" s="9" t="s">
        <v>313</v>
      </c>
      <c r="C152" s="23"/>
      <c r="D152" s="29" t="s">
        <v>7</v>
      </c>
      <c r="E152" s="9" t="str">
        <f>VLOOKUP(D152,'Thésaurus projets'!$D$13:$F$21,2,FALSE)</f>
        <v>---</v>
      </c>
      <c r="F152" s="10">
        <v>0</v>
      </c>
      <c r="G152" s="11">
        <f t="shared" si="25"/>
        <v>0</v>
      </c>
      <c r="H152" s="32"/>
      <c r="I152" s="12">
        <f>SUM(F146:F151)</f>
        <v>39</v>
      </c>
    </row>
    <row r="153" spans="1:9" s="14" customFormat="1" x14ac:dyDescent="0.4">
      <c r="A153" s="9" t="s">
        <v>312</v>
      </c>
      <c r="B153" s="9" t="s">
        <v>313</v>
      </c>
      <c r="C153" s="23"/>
      <c r="D153" s="29" t="s">
        <v>7</v>
      </c>
      <c r="E153" s="9" t="str">
        <f>VLOOKUP(D153,'Thésaurus projets'!$D$13:$F$21,2,FALSE)</f>
        <v>---</v>
      </c>
      <c r="F153" s="10">
        <v>0</v>
      </c>
      <c r="G153" s="11">
        <f t="shared" si="25"/>
        <v>0</v>
      </c>
      <c r="H153" s="13"/>
      <c r="I153" s="15"/>
    </row>
    <row r="154" spans="1:9" s="14" customFormat="1" x14ac:dyDescent="0.4">
      <c r="A154" s="9" t="s">
        <v>312</v>
      </c>
      <c r="B154" s="9" t="s">
        <v>313</v>
      </c>
      <c r="C154" s="23">
        <v>44326</v>
      </c>
      <c r="D154" s="29" t="s">
        <v>324</v>
      </c>
      <c r="E154" s="9" t="str">
        <f>VLOOKUP(D154,'Thésaurus projets'!$D$13:$F$21,2,FALSE)</f>
        <v>DIVETTE_21</v>
      </c>
      <c r="F154" s="10">
        <v>4</v>
      </c>
      <c r="G154" s="11">
        <f t="shared" si="25"/>
        <v>0.51282051282051289</v>
      </c>
      <c r="H154" s="13" t="s">
        <v>339</v>
      </c>
      <c r="I154" s="15"/>
    </row>
    <row r="155" spans="1:9" s="14" customFormat="1" ht="39" x14ac:dyDescent="0.4">
      <c r="A155" s="9" t="s">
        <v>312</v>
      </c>
      <c r="B155" s="9" t="s">
        <v>313</v>
      </c>
      <c r="C155" s="23">
        <v>44326</v>
      </c>
      <c r="D155" s="29" t="s">
        <v>324</v>
      </c>
      <c r="E155" s="9" t="str">
        <f>VLOOKUP(D155,'Thésaurus projets'!$D$13:$F$21,2,FALSE)</f>
        <v>DIVETTE_21</v>
      </c>
      <c r="F155" s="10">
        <v>4</v>
      </c>
      <c r="G155" s="11">
        <f t="shared" ref="G155" si="41">F155/7.8</f>
        <v>0.51282051282051289</v>
      </c>
      <c r="H155" s="32" t="s">
        <v>353</v>
      </c>
      <c r="I155" s="15"/>
    </row>
    <row r="156" spans="1:9" s="14" customFormat="1" ht="39" x14ac:dyDescent="0.4">
      <c r="A156" s="9" t="s">
        <v>312</v>
      </c>
      <c r="B156" s="9" t="s">
        <v>313</v>
      </c>
      <c r="C156" s="23">
        <v>44327</v>
      </c>
      <c r="D156" s="29" t="s">
        <v>322</v>
      </c>
      <c r="E156" s="9" t="str">
        <f>VLOOKUP(D156,'Thésaurus projets'!$D$13:$F$21,2,FALSE)</f>
        <v>INFORMATIC21</v>
      </c>
      <c r="F156" s="10">
        <v>8</v>
      </c>
      <c r="G156" s="11">
        <f t="shared" si="25"/>
        <v>1.0256410256410258</v>
      </c>
      <c r="H156" s="32" t="s">
        <v>471</v>
      </c>
      <c r="I156" s="15"/>
    </row>
    <row r="157" spans="1:9" x14ac:dyDescent="0.4">
      <c r="A157" s="9" t="s">
        <v>312</v>
      </c>
      <c r="B157" s="9" t="s">
        <v>313</v>
      </c>
      <c r="C157" s="23">
        <v>44328</v>
      </c>
      <c r="D157" s="29" t="s">
        <v>322</v>
      </c>
      <c r="E157" s="9" t="str">
        <f>VLOOKUP(D157,'Thésaurus projets'!$D$13:$F$21,2,FALSE)</f>
        <v>INFORMATIC21</v>
      </c>
      <c r="F157" s="10">
        <v>8</v>
      </c>
      <c r="G157" s="11">
        <f t="shared" si="25"/>
        <v>1.0256410256410258</v>
      </c>
      <c r="H157" s="13" t="s">
        <v>426</v>
      </c>
    </row>
    <row r="158" spans="1:9" x14ac:dyDescent="0.4">
      <c r="A158" s="9" t="s">
        <v>312</v>
      </c>
      <c r="B158" s="9" t="s">
        <v>313</v>
      </c>
      <c r="C158" s="23">
        <v>44329</v>
      </c>
      <c r="D158" s="29" t="s">
        <v>322</v>
      </c>
      <c r="E158" s="9" t="str">
        <f>VLOOKUP(D158,'Thésaurus projets'!$D$13:$F$21,2,FALSE)</f>
        <v>INFORMATIC21</v>
      </c>
      <c r="F158" s="10">
        <v>8</v>
      </c>
      <c r="G158" s="11">
        <f t="shared" si="25"/>
        <v>1.0256410256410258</v>
      </c>
      <c r="H158" s="13" t="s">
        <v>426</v>
      </c>
    </row>
    <row r="159" spans="1:9" s="14" customFormat="1" x14ac:dyDescent="0.4">
      <c r="A159" s="9" t="s">
        <v>312</v>
      </c>
      <c r="B159" s="9" t="s">
        <v>313</v>
      </c>
      <c r="C159" s="23">
        <v>44330</v>
      </c>
      <c r="D159" s="29" t="s">
        <v>318</v>
      </c>
      <c r="E159" s="9" t="str">
        <f>VLOOKUP(D159,'Thésaurus projets'!$D$13:$F$21,2,FALSE)</f>
        <v>---</v>
      </c>
      <c r="F159" s="10">
        <v>7</v>
      </c>
      <c r="G159" s="11">
        <f t="shared" si="25"/>
        <v>0.89743589743589747</v>
      </c>
      <c r="H159" s="13" t="s">
        <v>347</v>
      </c>
      <c r="I159" s="15"/>
    </row>
    <row r="160" spans="1:9" s="14" customFormat="1" x14ac:dyDescent="0.4">
      <c r="A160" s="9" t="s">
        <v>312</v>
      </c>
      <c r="B160" s="9" t="s">
        <v>313</v>
      </c>
      <c r="C160" s="23"/>
      <c r="D160" s="29" t="s">
        <v>7</v>
      </c>
      <c r="E160" s="9" t="str">
        <f>VLOOKUP(D160,'Thésaurus projets'!$D$13:$F$21,2,FALSE)</f>
        <v>---</v>
      </c>
      <c r="F160" s="10">
        <v>0</v>
      </c>
      <c r="G160" s="11">
        <f t="shared" si="25"/>
        <v>0</v>
      </c>
      <c r="H160" s="13"/>
      <c r="I160" s="12">
        <f>SUM(F154:F159)</f>
        <v>39</v>
      </c>
    </row>
    <row r="161" spans="1:9" s="14" customFormat="1" x14ac:dyDescent="0.4">
      <c r="A161" s="9" t="s">
        <v>312</v>
      </c>
      <c r="B161" s="9" t="s">
        <v>313</v>
      </c>
      <c r="C161" s="23"/>
      <c r="D161" s="29" t="s">
        <v>7</v>
      </c>
      <c r="E161" s="9" t="str">
        <f>VLOOKUP(D161,'Thésaurus projets'!$D$13:$F$21,2,FALSE)</f>
        <v>---</v>
      </c>
      <c r="F161" s="10">
        <v>0</v>
      </c>
      <c r="G161" s="11">
        <f t="shared" ref="G161" si="42">F161/7.8</f>
        <v>0</v>
      </c>
      <c r="H161" s="32"/>
      <c r="I161" s="15"/>
    </row>
    <row r="162" spans="1:9" ht="39" x14ac:dyDescent="0.4">
      <c r="A162" s="9" t="s">
        <v>312</v>
      </c>
      <c r="B162" s="9" t="s">
        <v>313</v>
      </c>
      <c r="C162" s="23">
        <v>44333</v>
      </c>
      <c r="D162" s="29" t="s">
        <v>322</v>
      </c>
      <c r="E162" s="9" t="str">
        <f>VLOOKUP(D162,'Thésaurus projets'!$D$13:$F$21,2,FALSE)</f>
        <v>INFORMATIC21</v>
      </c>
      <c r="F162" s="10">
        <v>8</v>
      </c>
      <c r="G162" s="11">
        <f t="shared" si="25"/>
        <v>1.0256410256410258</v>
      </c>
      <c r="H162" s="32" t="s">
        <v>472</v>
      </c>
    </row>
    <row r="163" spans="1:9" ht="39" x14ac:dyDescent="0.4">
      <c r="A163" s="9" t="s">
        <v>312</v>
      </c>
      <c r="B163" s="9" t="s">
        <v>313</v>
      </c>
      <c r="C163" s="23">
        <v>44334</v>
      </c>
      <c r="D163" s="29" t="s">
        <v>322</v>
      </c>
      <c r="E163" s="9" t="str">
        <f>VLOOKUP(D163,'Thésaurus projets'!$D$13:$F$21,2,FALSE)</f>
        <v>INFORMATIC21</v>
      </c>
      <c r="F163" s="10">
        <v>8</v>
      </c>
      <c r="G163" s="11">
        <f t="shared" si="25"/>
        <v>1.0256410256410258</v>
      </c>
      <c r="H163" s="32" t="s">
        <v>472</v>
      </c>
    </row>
    <row r="164" spans="1:9" x14ac:dyDescent="0.4">
      <c r="A164" s="9" t="s">
        <v>312</v>
      </c>
      <c r="B164" s="9" t="s">
        <v>313</v>
      </c>
      <c r="C164" s="23">
        <v>44335</v>
      </c>
      <c r="D164" s="29" t="s">
        <v>322</v>
      </c>
      <c r="E164" s="9" t="str">
        <f>VLOOKUP(D164,'Thésaurus projets'!$D$13:$F$21,2,FALSE)</f>
        <v>INFORMATIC21</v>
      </c>
      <c r="F164" s="10">
        <v>5</v>
      </c>
      <c r="G164" s="11">
        <f t="shared" ref="G164" si="43">F164/7.8</f>
        <v>0.64102564102564108</v>
      </c>
      <c r="H164" s="13" t="s">
        <v>473</v>
      </c>
    </row>
    <row r="165" spans="1:9" x14ac:dyDescent="0.4">
      <c r="A165" s="9" t="s">
        <v>312</v>
      </c>
      <c r="B165" s="9" t="s">
        <v>313</v>
      </c>
      <c r="C165" s="23">
        <v>44335</v>
      </c>
      <c r="D165" s="29" t="s">
        <v>322</v>
      </c>
      <c r="E165" s="9" t="str">
        <f>VLOOKUP(D165,'Thésaurus projets'!$D$13:$F$21,2,FALSE)</f>
        <v>INFORMATIC21</v>
      </c>
      <c r="F165" s="10">
        <v>3</v>
      </c>
      <c r="G165" s="11">
        <f t="shared" si="25"/>
        <v>0.38461538461538464</v>
      </c>
      <c r="H165" s="13" t="s">
        <v>340</v>
      </c>
    </row>
    <row r="166" spans="1:9" x14ac:dyDescent="0.4">
      <c r="A166" s="9" t="s">
        <v>312</v>
      </c>
      <c r="B166" s="9" t="s">
        <v>313</v>
      </c>
      <c r="C166" s="23">
        <v>44336</v>
      </c>
      <c r="D166" s="29" t="s">
        <v>322</v>
      </c>
      <c r="E166" s="9" t="str">
        <f>VLOOKUP(D166,'Thésaurus projets'!$D$13:$F$21,2,FALSE)</f>
        <v>INFORMATIC21</v>
      </c>
      <c r="F166" s="10">
        <v>7</v>
      </c>
      <c r="G166" s="11">
        <f t="shared" si="25"/>
        <v>0.89743589743589747</v>
      </c>
      <c r="H166" s="13" t="s">
        <v>508</v>
      </c>
    </row>
    <row r="167" spans="1:9" x14ac:dyDescent="0.4">
      <c r="A167" s="9" t="s">
        <v>312</v>
      </c>
      <c r="B167" s="9" t="s">
        <v>313</v>
      </c>
      <c r="C167" s="23">
        <v>44336</v>
      </c>
      <c r="D167" s="29" t="s">
        <v>322</v>
      </c>
      <c r="E167" s="9" t="str">
        <f>VLOOKUP(D167,'Thésaurus projets'!$D$13:$F$21,2,FALSE)</f>
        <v>INFORMATIC21</v>
      </c>
      <c r="F167" s="10">
        <v>1</v>
      </c>
      <c r="G167" s="11">
        <f t="shared" si="25"/>
        <v>0.12820512820512822</v>
      </c>
      <c r="H167" s="32" t="s">
        <v>425</v>
      </c>
    </row>
    <row r="168" spans="1:9" x14ac:dyDescent="0.4">
      <c r="A168" s="9" t="s">
        <v>312</v>
      </c>
      <c r="B168" s="9" t="s">
        <v>313</v>
      </c>
      <c r="C168" s="23">
        <v>44337</v>
      </c>
      <c r="D168" s="29" t="s">
        <v>319</v>
      </c>
      <c r="E168" s="9" t="str">
        <f>VLOOKUP(D168,'Thésaurus projets'!$D$13:$F$21,2,FALSE)</f>
        <v>DIVECENH20</v>
      </c>
      <c r="F168" s="10">
        <v>7</v>
      </c>
      <c r="G168" s="11">
        <f t="shared" ref="G168:G169" si="44">F168/7.8</f>
        <v>0.89743589743589747</v>
      </c>
      <c r="H168" s="32" t="s">
        <v>507</v>
      </c>
    </row>
    <row r="169" spans="1:9" x14ac:dyDescent="0.4">
      <c r="A169" s="9" t="s">
        <v>312</v>
      </c>
      <c r="B169" s="9" t="s">
        <v>313</v>
      </c>
      <c r="C169" s="23"/>
      <c r="D169" s="29" t="s">
        <v>7</v>
      </c>
      <c r="E169" s="9" t="str">
        <f>VLOOKUP(D169,'Thésaurus projets'!$D$13:$F$21,2,FALSE)</f>
        <v>---</v>
      </c>
      <c r="F169" s="10">
        <v>0</v>
      </c>
      <c r="G169" s="11">
        <f t="shared" si="44"/>
        <v>0</v>
      </c>
      <c r="I169" s="12">
        <f>SUM(F162:F168)</f>
        <v>39</v>
      </c>
    </row>
    <row r="170" spans="1:9" x14ac:dyDescent="0.4">
      <c r="A170" s="9" t="s">
        <v>312</v>
      </c>
      <c r="B170" s="9" t="s">
        <v>313</v>
      </c>
      <c r="C170" s="23"/>
      <c r="D170" s="29" t="s">
        <v>7</v>
      </c>
      <c r="E170" s="9" t="str">
        <f>VLOOKUP(D170,'Thésaurus projets'!$D$13:$F$21,2,FALSE)</f>
        <v>---</v>
      </c>
      <c r="F170" s="10">
        <v>0</v>
      </c>
      <c r="G170" s="11">
        <f t="shared" si="25"/>
        <v>0</v>
      </c>
    </row>
    <row r="171" spans="1:9" x14ac:dyDescent="0.4">
      <c r="A171" s="9" t="s">
        <v>312</v>
      </c>
      <c r="B171" s="9" t="s">
        <v>313</v>
      </c>
      <c r="C171" s="23">
        <v>44340</v>
      </c>
      <c r="D171" s="29" t="s">
        <v>318</v>
      </c>
      <c r="E171" s="9" t="str">
        <f>VLOOKUP(D171,'Thésaurus projets'!$D$13:$F$21,2,FALSE)</f>
        <v>---</v>
      </c>
      <c r="F171" s="10">
        <v>8</v>
      </c>
      <c r="G171" s="11">
        <f t="shared" si="25"/>
        <v>1.0256410256410258</v>
      </c>
      <c r="H171" s="13" t="s">
        <v>547</v>
      </c>
    </row>
    <row r="172" spans="1:9" ht="39" x14ac:dyDescent="0.4">
      <c r="A172" s="9" t="s">
        <v>312</v>
      </c>
      <c r="B172" s="9" t="s">
        <v>313</v>
      </c>
      <c r="C172" s="23">
        <v>44341</v>
      </c>
      <c r="D172" s="29" t="s">
        <v>324</v>
      </c>
      <c r="E172" s="9" t="str">
        <f>VLOOKUP(D172,'Thésaurus projets'!$D$13:$F$21,2,FALSE)</f>
        <v>DIVETTE_21</v>
      </c>
      <c r="F172" s="10">
        <v>8</v>
      </c>
      <c r="G172" s="11">
        <f t="shared" si="25"/>
        <v>1.0256410256410258</v>
      </c>
      <c r="H172" s="32" t="s">
        <v>349</v>
      </c>
    </row>
    <row r="173" spans="1:9" x14ac:dyDescent="0.4">
      <c r="A173" s="9" t="s">
        <v>312</v>
      </c>
      <c r="B173" s="9" t="s">
        <v>313</v>
      </c>
      <c r="C173" s="23">
        <v>44342</v>
      </c>
      <c r="D173" s="29" t="s">
        <v>322</v>
      </c>
      <c r="E173" s="9" t="str">
        <f>VLOOKUP(D173,'Thésaurus projets'!$D$13:$F$21,2,FALSE)</f>
        <v>INFORMATIC21</v>
      </c>
      <c r="F173" s="10">
        <v>8</v>
      </c>
      <c r="G173" s="11">
        <f t="shared" ref="G173:G175" si="45">F173/7.8</f>
        <v>1.0256410256410258</v>
      </c>
      <c r="H173" s="13" t="s">
        <v>509</v>
      </c>
    </row>
    <row r="174" spans="1:9" ht="58.5" x14ac:dyDescent="0.4">
      <c r="A174" s="9" t="s">
        <v>312</v>
      </c>
      <c r="B174" s="9" t="s">
        <v>313</v>
      </c>
      <c r="C174" s="23">
        <v>44343</v>
      </c>
      <c r="D174" s="29" t="s">
        <v>324</v>
      </c>
      <c r="E174" s="9" t="str">
        <f>VLOOKUP(D174,'Thésaurus projets'!$D$13:$F$21,2,FALSE)</f>
        <v>DIVETTE_21</v>
      </c>
      <c r="F174" s="10">
        <v>8</v>
      </c>
      <c r="G174" s="11">
        <f t="shared" si="45"/>
        <v>1.0256410256410258</v>
      </c>
      <c r="H174" s="32" t="s">
        <v>352</v>
      </c>
    </row>
    <row r="175" spans="1:9" x14ac:dyDescent="0.4">
      <c r="A175" s="9" t="s">
        <v>312</v>
      </c>
      <c r="B175" s="9" t="s">
        <v>313</v>
      </c>
      <c r="C175" s="23">
        <v>44344</v>
      </c>
      <c r="D175" s="29" t="s">
        <v>324</v>
      </c>
      <c r="E175" s="9" t="str">
        <f>VLOOKUP(D175,'Thésaurus projets'!$D$13:$F$21,2,FALSE)</f>
        <v>DIVETTE_21</v>
      </c>
      <c r="F175" s="10">
        <v>7</v>
      </c>
      <c r="G175" s="11">
        <f t="shared" si="45"/>
        <v>0.89743589743589747</v>
      </c>
      <c r="H175" s="13" t="s">
        <v>342</v>
      </c>
    </row>
    <row r="176" spans="1:9" x14ac:dyDescent="0.4">
      <c r="A176" s="9" t="s">
        <v>312</v>
      </c>
      <c r="B176" s="9" t="s">
        <v>313</v>
      </c>
      <c r="C176" s="23"/>
      <c r="D176" s="29" t="s">
        <v>7</v>
      </c>
      <c r="E176" s="9" t="str">
        <f>VLOOKUP(D176,'Thésaurus projets'!$D$13:$F$21,2,FALSE)</f>
        <v>---</v>
      </c>
      <c r="F176" s="10">
        <v>0</v>
      </c>
      <c r="G176" s="11">
        <f t="shared" si="25"/>
        <v>0</v>
      </c>
      <c r="I176" s="12">
        <f>SUM(F171:F175)</f>
        <v>39</v>
      </c>
    </row>
    <row r="177" spans="1:9" x14ac:dyDescent="0.4">
      <c r="A177" s="9" t="s">
        <v>312</v>
      </c>
      <c r="B177" s="9" t="s">
        <v>313</v>
      </c>
      <c r="C177" s="23"/>
      <c r="D177" s="29" t="s">
        <v>7</v>
      </c>
      <c r="E177" s="9" t="str">
        <f>VLOOKUP(D177,'Thésaurus projets'!$D$13:$F$21,2,FALSE)</f>
        <v>---</v>
      </c>
      <c r="F177" s="10">
        <v>0</v>
      </c>
      <c r="G177" s="11">
        <f t="shared" si="25"/>
        <v>0</v>
      </c>
    </row>
    <row r="178" spans="1:9" x14ac:dyDescent="0.4">
      <c r="A178" s="9" t="s">
        <v>312</v>
      </c>
      <c r="B178" s="9" t="s">
        <v>313</v>
      </c>
      <c r="C178" s="23">
        <v>44347</v>
      </c>
      <c r="D178" s="29" t="s">
        <v>322</v>
      </c>
      <c r="E178" s="9" t="str">
        <f>VLOOKUP(D178,'Thésaurus projets'!$D$13:$F$21,2,FALSE)</f>
        <v>INFORMATIC21</v>
      </c>
      <c r="F178" s="10">
        <v>8</v>
      </c>
      <c r="G178" s="11">
        <f t="shared" ref="G178" si="46">F178/7.8</f>
        <v>1.0256410256410258</v>
      </c>
      <c r="H178" s="13" t="s">
        <v>510</v>
      </c>
    </row>
    <row r="179" spans="1:9" ht="39" x14ac:dyDescent="0.4">
      <c r="A179" s="9" t="s">
        <v>312</v>
      </c>
      <c r="B179" s="9" t="s">
        <v>313</v>
      </c>
      <c r="C179" s="23">
        <v>44348</v>
      </c>
      <c r="D179" s="29" t="s">
        <v>322</v>
      </c>
      <c r="E179" s="9" t="str">
        <f>VLOOKUP(D179,'Thésaurus projets'!$D$13:$F$21,2,FALSE)</f>
        <v>INFORMATIC21</v>
      </c>
      <c r="F179" s="10">
        <v>8</v>
      </c>
      <c r="G179" s="11">
        <f t="shared" si="25"/>
        <v>1.0256410256410258</v>
      </c>
      <c r="H179" s="32" t="s">
        <v>511</v>
      </c>
    </row>
    <row r="180" spans="1:9" ht="39" x14ac:dyDescent="0.4">
      <c r="A180" s="9" t="s">
        <v>312</v>
      </c>
      <c r="B180" s="9" t="s">
        <v>313</v>
      </c>
      <c r="C180" s="23">
        <v>44349</v>
      </c>
      <c r="D180" s="29" t="s">
        <v>322</v>
      </c>
      <c r="E180" s="9" t="str">
        <f>VLOOKUP(D180,'Thésaurus projets'!$D$13:$F$21,2,FALSE)</f>
        <v>INFORMATIC21</v>
      </c>
      <c r="F180" s="10">
        <v>8</v>
      </c>
      <c r="G180" s="11">
        <f t="shared" ref="G180" si="47">F180/7.8</f>
        <v>1.0256410256410258</v>
      </c>
      <c r="H180" s="32" t="s">
        <v>511</v>
      </c>
    </row>
    <row r="181" spans="1:9" x14ac:dyDescent="0.4">
      <c r="A181" s="9" t="s">
        <v>312</v>
      </c>
      <c r="B181" s="9" t="s">
        <v>313</v>
      </c>
      <c r="C181" s="23">
        <v>44350</v>
      </c>
      <c r="D181" s="29" t="s">
        <v>322</v>
      </c>
      <c r="E181" s="9" t="str">
        <f>VLOOKUP(D181,'Thésaurus projets'!$D$13:$F$21,2,FALSE)</f>
        <v>INFORMATIC21</v>
      </c>
      <c r="F181" s="10">
        <v>8</v>
      </c>
      <c r="G181" s="11">
        <f t="shared" si="25"/>
        <v>1.0256410256410258</v>
      </c>
      <c r="H181" s="13" t="s">
        <v>512</v>
      </c>
    </row>
    <row r="182" spans="1:9" x14ac:dyDescent="0.4">
      <c r="A182" s="9" t="s">
        <v>312</v>
      </c>
      <c r="B182" s="9" t="s">
        <v>313</v>
      </c>
      <c r="C182" s="23">
        <v>44351</v>
      </c>
      <c r="D182" s="29" t="s">
        <v>319</v>
      </c>
      <c r="E182" s="9" t="str">
        <f>VLOOKUP(D182,'Thésaurus projets'!$D$13:$F$21,2,FALSE)</f>
        <v>DIVECENH20</v>
      </c>
      <c r="F182" s="10">
        <v>7</v>
      </c>
      <c r="G182" s="11">
        <f t="shared" ref="G182" si="48">F182/7.8</f>
        <v>0.89743589743589747</v>
      </c>
      <c r="H182" s="13" t="s">
        <v>410</v>
      </c>
    </row>
    <row r="183" spans="1:9" x14ac:dyDescent="0.4">
      <c r="A183" s="9" t="s">
        <v>312</v>
      </c>
      <c r="B183" s="9" t="s">
        <v>313</v>
      </c>
      <c r="C183" s="23"/>
      <c r="D183" s="29" t="s">
        <v>7</v>
      </c>
      <c r="E183" s="9" t="str">
        <f>VLOOKUP(D183,'Thésaurus projets'!$D$13:$F$21,2,FALSE)</f>
        <v>---</v>
      </c>
      <c r="F183" s="10">
        <v>0</v>
      </c>
      <c r="G183" s="11">
        <f t="shared" si="25"/>
        <v>0</v>
      </c>
      <c r="I183" s="12">
        <f>SUM(F178:F182)</f>
        <v>39</v>
      </c>
    </row>
    <row r="184" spans="1:9" x14ac:dyDescent="0.4">
      <c r="A184" s="9" t="s">
        <v>312</v>
      </c>
      <c r="B184" s="9" t="s">
        <v>313</v>
      </c>
      <c r="C184" s="23"/>
      <c r="D184" s="29" t="s">
        <v>7</v>
      </c>
      <c r="E184" s="9" t="str">
        <f>VLOOKUP(D184,'Thésaurus projets'!$D$13:$F$21,2,FALSE)</f>
        <v>---</v>
      </c>
      <c r="F184" s="10">
        <v>0</v>
      </c>
      <c r="G184" s="11">
        <f t="shared" si="25"/>
        <v>0</v>
      </c>
    </row>
    <row r="185" spans="1:9" x14ac:dyDescent="0.4">
      <c r="A185" s="9" t="s">
        <v>312</v>
      </c>
      <c r="B185" s="9" t="s">
        <v>313</v>
      </c>
      <c r="C185" s="23">
        <v>44354</v>
      </c>
      <c r="D185" s="29" t="s">
        <v>319</v>
      </c>
      <c r="E185" s="9" t="str">
        <f>VLOOKUP(D185,'Thésaurus projets'!$D$13:$F$21,2,FALSE)</f>
        <v>DIVECENH20</v>
      </c>
      <c r="F185" s="10">
        <v>4</v>
      </c>
      <c r="G185" s="11">
        <f t="shared" si="25"/>
        <v>0.51282051282051289</v>
      </c>
      <c r="H185" s="13" t="s">
        <v>329</v>
      </c>
    </row>
    <row r="186" spans="1:9" x14ac:dyDescent="0.4">
      <c r="A186" s="9" t="s">
        <v>312</v>
      </c>
      <c r="B186" s="9" t="s">
        <v>313</v>
      </c>
      <c r="C186" s="23">
        <v>44354</v>
      </c>
      <c r="D186" s="29" t="s">
        <v>322</v>
      </c>
      <c r="E186" s="9" t="str">
        <f>VLOOKUP(D186,'Thésaurus projets'!$D$13:$F$21,2,FALSE)</f>
        <v>INFORMATIC21</v>
      </c>
      <c r="F186" s="10">
        <v>4</v>
      </c>
      <c r="G186" s="11">
        <f t="shared" ref="G186" si="49">F186/7.8</f>
        <v>0.51282051282051289</v>
      </c>
      <c r="H186" s="13" t="s">
        <v>400</v>
      </c>
    </row>
    <row r="187" spans="1:9" ht="39" x14ac:dyDescent="0.4">
      <c r="A187" s="9" t="s">
        <v>312</v>
      </c>
      <c r="B187" s="9" t="s">
        <v>313</v>
      </c>
      <c r="C187" s="23">
        <v>44355</v>
      </c>
      <c r="D187" s="29" t="s">
        <v>322</v>
      </c>
      <c r="E187" s="9" t="str">
        <f>VLOOKUP(D187,'Thésaurus projets'!$D$13:$F$21,2,FALSE)</f>
        <v>INFORMATIC21</v>
      </c>
      <c r="F187" s="10">
        <v>8</v>
      </c>
      <c r="G187" s="11">
        <f t="shared" si="25"/>
        <v>1.0256410256410258</v>
      </c>
      <c r="H187" s="32" t="s">
        <v>401</v>
      </c>
    </row>
    <row r="188" spans="1:9" x14ac:dyDescent="0.4">
      <c r="A188" s="9" t="s">
        <v>312</v>
      </c>
      <c r="B188" s="9" t="s">
        <v>313</v>
      </c>
      <c r="C188" s="23">
        <v>44356</v>
      </c>
      <c r="D188" s="29" t="s">
        <v>322</v>
      </c>
      <c r="E188" s="9" t="str">
        <f>VLOOKUP(D188,'Thésaurus projets'!$D$13:$F$21,2,FALSE)</f>
        <v>INFORMATIC21</v>
      </c>
      <c r="F188" s="10">
        <v>8</v>
      </c>
      <c r="G188" s="11">
        <f t="shared" si="25"/>
        <v>1.0256410256410258</v>
      </c>
      <c r="H188" s="32" t="s">
        <v>517</v>
      </c>
    </row>
    <row r="189" spans="1:9" ht="39" x14ac:dyDescent="0.4">
      <c r="A189" s="9" t="s">
        <v>312</v>
      </c>
      <c r="B189" s="9" t="s">
        <v>313</v>
      </c>
      <c r="C189" s="23">
        <v>44357</v>
      </c>
      <c r="D189" s="29" t="s">
        <v>324</v>
      </c>
      <c r="E189" s="9" t="str">
        <f>VLOOKUP(D189,'Thésaurus projets'!$D$13:$F$21,2,FALSE)</f>
        <v>DIVETTE_21</v>
      </c>
      <c r="F189" s="10">
        <v>8</v>
      </c>
      <c r="G189" s="11">
        <f t="shared" si="25"/>
        <v>1.0256410256410258</v>
      </c>
      <c r="H189" s="32" t="s">
        <v>354</v>
      </c>
    </row>
    <row r="190" spans="1:9" x14ac:dyDescent="0.4">
      <c r="A190" s="9" t="s">
        <v>312</v>
      </c>
      <c r="B190" s="9" t="s">
        <v>313</v>
      </c>
      <c r="C190" s="23">
        <v>44358</v>
      </c>
      <c r="D190" s="29" t="s">
        <v>298</v>
      </c>
      <c r="E190" s="9" t="str">
        <f>VLOOKUP(D190,'Thésaurus projets'!$D$13:$F$21,2,FALSE)</f>
        <v>PRAM2021</v>
      </c>
      <c r="F190" s="10">
        <v>7</v>
      </c>
      <c r="G190" s="11">
        <f t="shared" si="25"/>
        <v>0.89743589743589747</v>
      </c>
      <c r="H190" s="13" t="s">
        <v>513</v>
      </c>
    </row>
    <row r="191" spans="1:9" x14ac:dyDescent="0.4">
      <c r="A191" s="9" t="s">
        <v>312</v>
      </c>
      <c r="B191" s="9" t="s">
        <v>313</v>
      </c>
      <c r="C191" s="23"/>
      <c r="D191" s="29" t="s">
        <v>7</v>
      </c>
      <c r="E191" s="9" t="str">
        <f>VLOOKUP(D191,'Thésaurus projets'!$D$13:$F$21,2,FALSE)</f>
        <v>---</v>
      </c>
      <c r="F191" s="10">
        <v>0</v>
      </c>
      <c r="G191" s="11">
        <f t="shared" ref="G191" si="50">F191/7.8</f>
        <v>0</v>
      </c>
      <c r="I191" s="12">
        <f>SUM(F185:F190)</f>
        <v>39</v>
      </c>
    </row>
    <row r="192" spans="1:9" x14ac:dyDescent="0.4">
      <c r="A192" s="9" t="s">
        <v>312</v>
      </c>
      <c r="B192" s="9" t="s">
        <v>313</v>
      </c>
      <c r="C192" s="23"/>
      <c r="D192" s="29" t="s">
        <v>7</v>
      </c>
      <c r="E192" s="9" t="str">
        <f>VLOOKUP(D192,'Thésaurus projets'!$D$13:$F$21,2,FALSE)</f>
        <v>---</v>
      </c>
      <c r="F192" s="10">
        <v>0</v>
      </c>
      <c r="G192" s="11">
        <f t="shared" si="25"/>
        <v>0</v>
      </c>
    </row>
    <row r="193" spans="1:9" x14ac:dyDescent="0.4">
      <c r="A193" s="9" t="s">
        <v>312</v>
      </c>
      <c r="B193" s="9" t="s">
        <v>313</v>
      </c>
      <c r="C193" s="23">
        <v>44361</v>
      </c>
      <c r="D193" s="29" t="s">
        <v>322</v>
      </c>
      <c r="E193" s="9" t="str">
        <f>VLOOKUP(D193,'Thésaurus projets'!$D$13:$F$21,2,FALSE)</f>
        <v>INFORMATIC21</v>
      </c>
      <c r="F193" s="10">
        <v>8</v>
      </c>
      <c r="G193" s="11">
        <f t="shared" ref="G193" si="51">F193/7.8</f>
        <v>1.0256410256410258</v>
      </c>
      <c r="H193" s="13" t="s">
        <v>402</v>
      </c>
    </row>
    <row r="194" spans="1:9" x14ac:dyDescent="0.4">
      <c r="A194" s="9" t="s">
        <v>312</v>
      </c>
      <c r="B194" s="9" t="s">
        <v>313</v>
      </c>
      <c r="C194" s="23">
        <v>44362</v>
      </c>
      <c r="D194" s="29" t="s">
        <v>322</v>
      </c>
      <c r="E194" s="9" t="str">
        <f>VLOOKUP(D194,'Thésaurus projets'!$D$13:$F$21,2,FALSE)</f>
        <v>INFORMATIC21</v>
      </c>
      <c r="F194" s="10">
        <v>8</v>
      </c>
      <c r="G194" s="11">
        <f t="shared" si="25"/>
        <v>1.0256410256410258</v>
      </c>
      <c r="H194" s="13" t="s">
        <v>403</v>
      </c>
    </row>
    <row r="195" spans="1:9" x14ac:dyDescent="0.4">
      <c r="A195" s="9" t="s">
        <v>312</v>
      </c>
      <c r="B195" s="9" t="s">
        <v>313</v>
      </c>
      <c r="C195" s="23">
        <v>44363</v>
      </c>
      <c r="D195" s="29" t="s">
        <v>316</v>
      </c>
      <c r="E195" s="9" t="str">
        <f>VLOOKUP(D195,'Thésaurus projets'!$D$13:$F$21,2,FALSE)</f>
        <v>PREEE2021</v>
      </c>
      <c r="F195" s="10">
        <v>8</v>
      </c>
      <c r="G195" s="11">
        <f t="shared" si="25"/>
        <v>1.0256410256410258</v>
      </c>
      <c r="H195" s="13" t="s">
        <v>403</v>
      </c>
    </row>
    <row r="196" spans="1:9" x14ac:dyDescent="0.4">
      <c r="A196" s="9" t="s">
        <v>312</v>
      </c>
      <c r="B196" s="9" t="s">
        <v>313</v>
      </c>
      <c r="C196" s="23">
        <v>44364</v>
      </c>
      <c r="D196" s="29" t="s">
        <v>318</v>
      </c>
      <c r="E196" s="9" t="str">
        <f>VLOOKUP(D196,'Thésaurus projets'!$D$13:$F$21,2,FALSE)</f>
        <v>---</v>
      </c>
      <c r="F196" s="10">
        <v>8</v>
      </c>
      <c r="G196" s="11">
        <f t="shared" si="25"/>
        <v>1.0256410256410258</v>
      </c>
      <c r="H196" s="13" t="s">
        <v>346</v>
      </c>
    </row>
    <row r="197" spans="1:9" x14ac:dyDescent="0.4">
      <c r="A197" s="9" t="s">
        <v>312</v>
      </c>
      <c r="B197" s="9" t="s">
        <v>313</v>
      </c>
      <c r="C197" s="23">
        <v>44365</v>
      </c>
      <c r="D197" s="29" t="s">
        <v>322</v>
      </c>
      <c r="E197" s="9" t="str">
        <f>VLOOKUP(D197,'Thésaurus projets'!$D$13:$F$21,2,FALSE)</f>
        <v>INFORMATIC21</v>
      </c>
      <c r="F197" s="10">
        <v>7</v>
      </c>
      <c r="G197" s="11">
        <f t="shared" si="25"/>
        <v>0.89743589743589747</v>
      </c>
      <c r="H197" s="13" t="s">
        <v>399</v>
      </c>
    </row>
    <row r="198" spans="1:9" x14ac:dyDescent="0.4">
      <c r="A198" s="9" t="s">
        <v>312</v>
      </c>
      <c r="B198" s="9" t="s">
        <v>313</v>
      </c>
      <c r="C198" s="23"/>
      <c r="D198" s="29" t="s">
        <v>7</v>
      </c>
      <c r="E198" s="9" t="str">
        <f>VLOOKUP(D198,'Thésaurus projets'!$D$13:$F$21,2,FALSE)</f>
        <v>---</v>
      </c>
      <c r="F198" s="10">
        <v>0</v>
      </c>
      <c r="G198" s="11">
        <f t="shared" ref="G198" si="52">F198/7.8</f>
        <v>0</v>
      </c>
      <c r="H198" s="32"/>
      <c r="I198" s="12">
        <f>SUM(F193:F197)</f>
        <v>39</v>
      </c>
    </row>
    <row r="199" spans="1:9" x14ac:dyDescent="0.4">
      <c r="A199" s="9" t="s">
        <v>312</v>
      </c>
      <c r="B199" s="9" t="s">
        <v>313</v>
      </c>
      <c r="C199" s="23"/>
      <c r="D199" s="29" t="s">
        <v>7</v>
      </c>
      <c r="E199" s="9" t="str">
        <f>VLOOKUP(D199,'Thésaurus projets'!$D$13:$F$21,2,FALSE)</f>
        <v>---</v>
      </c>
      <c r="F199" s="10">
        <v>0</v>
      </c>
      <c r="G199" s="11">
        <f t="shared" si="25"/>
        <v>0</v>
      </c>
    </row>
    <row r="200" spans="1:9" x14ac:dyDescent="0.4">
      <c r="A200" s="9" t="s">
        <v>312</v>
      </c>
      <c r="B200" s="9" t="s">
        <v>313</v>
      </c>
      <c r="C200" s="23">
        <v>44368</v>
      </c>
      <c r="D200" s="29" t="s">
        <v>322</v>
      </c>
      <c r="E200" s="9" t="str">
        <f>VLOOKUP(D200,'Thésaurus projets'!$D$13:$F$21,2,FALSE)</f>
        <v>INFORMATIC21</v>
      </c>
      <c r="F200" s="10">
        <v>8</v>
      </c>
      <c r="G200" s="11">
        <f t="shared" ref="G200:G289" si="53">F200/7.8</f>
        <v>1.0256410256410258</v>
      </c>
      <c r="H200" s="13" t="s">
        <v>474</v>
      </c>
    </row>
    <row r="201" spans="1:9" x14ac:dyDescent="0.4">
      <c r="A201" s="9" t="s">
        <v>312</v>
      </c>
      <c r="B201" s="9" t="s">
        <v>313</v>
      </c>
      <c r="C201" s="23">
        <v>44369</v>
      </c>
      <c r="D201" s="29" t="s">
        <v>322</v>
      </c>
      <c r="E201" s="9" t="str">
        <f>VLOOKUP(D201,'Thésaurus projets'!$D$13:$F$21,2,FALSE)</f>
        <v>INFORMATIC21</v>
      </c>
      <c r="F201" s="10">
        <v>8</v>
      </c>
      <c r="G201" s="11">
        <f t="shared" ref="G201" si="54">F201/7.8</f>
        <v>1.0256410256410258</v>
      </c>
      <c r="H201" s="13" t="s">
        <v>474</v>
      </c>
    </row>
    <row r="202" spans="1:9" ht="39" x14ac:dyDescent="0.4">
      <c r="A202" s="9" t="s">
        <v>312</v>
      </c>
      <c r="B202" s="9" t="s">
        <v>313</v>
      </c>
      <c r="C202" s="23">
        <v>44370</v>
      </c>
      <c r="D202" s="29" t="s">
        <v>322</v>
      </c>
      <c r="E202" s="9" t="str">
        <f>VLOOKUP(D202,'Thésaurus projets'!$D$13:$F$21,2,FALSE)</f>
        <v>INFORMATIC21</v>
      </c>
      <c r="F202" s="10">
        <v>8</v>
      </c>
      <c r="G202" s="11">
        <f t="shared" si="53"/>
        <v>1.0256410256410258</v>
      </c>
      <c r="H202" s="32" t="s">
        <v>475</v>
      </c>
    </row>
    <row r="203" spans="1:9" x14ac:dyDescent="0.4">
      <c r="A203" s="9" t="s">
        <v>312</v>
      </c>
      <c r="B203" s="9" t="s">
        <v>313</v>
      </c>
      <c r="C203" s="23">
        <v>44371</v>
      </c>
      <c r="D203" s="29" t="s">
        <v>324</v>
      </c>
      <c r="E203" s="9" t="str">
        <f>VLOOKUP(D203,'Thésaurus projets'!$D$13:$F$21,2,FALSE)</f>
        <v>DIVETTE_21</v>
      </c>
      <c r="F203" s="10">
        <v>8</v>
      </c>
      <c r="G203" s="11">
        <f t="shared" si="53"/>
        <v>1.0256410256410258</v>
      </c>
      <c r="H203" s="13" t="s">
        <v>341</v>
      </c>
    </row>
    <row r="204" spans="1:9" x14ac:dyDescent="0.4">
      <c r="A204" s="9" t="s">
        <v>312</v>
      </c>
      <c r="B204" s="9" t="s">
        <v>313</v>
      </c>
      <c r="C204" s="23">
        <v>44372</v>
      </c>
      <c r="D204" s="29" t="s">
        <v>324</v>
      </c>
      <c r="E204" s="9" t="str">
        <f>VLOOKUP(D204,'Thésaurus projets'!$D$13:$F$21,2,FALSE)</f>
        <v>DIVETTE_21</v>
      </c>
      <c r="F204" s="10">
        <v>7</v>
      </c>
      <c r="G204" s="11">
        <f t="shared" si="53"/>
        <v>0.89743589743589747</v>
      </c>
      <c r="H204" s="13" t="s">
        <v>355</v>
      </c>
    </row>
    <row r="205" spans="1:9" x14ac:dyDescent="0.4">
      <c r="A205" s="9" t="s">
        <v>312</v>
      </c>
      <c r="B205" s="9" t="s">
        <v>313</v>
      </c>
      <c r="C205" s="23"/>
      <c r="D205" s="29" t="s">
        <v>7</v>
      </c>
      <c r="E205" s="9" t="str">
        <f>VLOOKUP(D205,'Thésaurus projets'!$D$13:$F$21,2,FALSE)</f>
        <v>---</v>
      </c>
      <c r="F205" s="10">
        <v>0</v>
      </c>
      <c r="G205" s="11">
        <f t="shared" si="53"/>
        <v>0</v>
      </c>
      <c r="I205" s="12">
        <f>SUM(F200:F204)</f>
        <v>39</v>
      </c>
    </row>
    <row r="206" spans="1:9" x14ac:dyDescent="0.4">
      <c r="A206" s="9" t="s">
        <v>312</v>
      </c>
      <c r="B206" s="9" t="s">
        <v>313</v>
      </c>
      <c r="C206" s="23"/>
      <c r="D206" s="29" t="s">
        <v>7</v>
      </c>
      <c r="E206" s="9" t="str">
        <f>VLOOKUP(D206,'Thésaurus projets'!$D$13:$F$21,2,FALSE)</f>
        <v>---</v>
      </c>
      <c r="F206" s="10">
        <v>0</v>
      </c>
      <c r="G206" s="11">
        <f t="shared" si="53"/>
        <v>0</v>
      </c>
    </row>
    <row r="207" spans="1:9" ht="39" x14ac:dyDescent="0.4">
      <c r="A207" s="9" t="s">
        <v>312</v>
      </c>
      <c r="B207" s="9" t="s">
        <v>313</v>
      </c>
      <c r="C207" s="23">
        <v>44375</v>
      </c>
      <c r="D207" s="29" t="s">
        <v>322</v>
      </c>
      <c r="E207" s="9" t="str">
        <f>VLOOKUP(D207,'Thésaurus projets'!$D$13:$F$21,2,FALSE)</f>
        <v>INFORMATIC21</v>
      </c>
      <c r="F207" s="10">
        <v>8</v>
      </c>
      <c r="G207" s="11">
        <f t="shared" si="53"/>
        <v>1.0256410256410258</v>
      </c>
      <c r="H207" s="32" t="s">
        <v>515</v>
      </c>
    </row>
    <row r="208" spans="1:9" x14ac:dyDescent="0.4">
      <c r="A208" s="9" t="s">
        <v>312</v>
      </c>
      <c r="B208" s="9" t="s">
        <v>313</v>
      </c>
      <c r="C208" s="23">
        <v>44375</v>
      </c>
      <c r="D208" s="29" t="s">
        <v>319</v>
      </c>
      <c r="E208" s="9" t="str">
        <f>VLOOKUP(D208,'Thésaurus projets'!$D$13:$F$21,2,FALSE)</f>
        <v>DIVECENH20</v>
      </c>
      <c r="F208" s="10">
        <v>1</v>
      </c>
      <c r="G208" s="11">
        <f t="shared" si="53"/>
        <v>0.12820512820512822</v>
      </c>
      <c r="H208" s="13" t="s">
        <v>514</v>
      </c>
    </row>
    <row r="209" spans="1:9" x14ac:dyDescent="0.4">
      <c r="A209" s="9" t="s">
        <v>312</v>
      </c>
      <c r="B209" s="9" t="s">
        <v>313</v>
      </c>
      <c r="C209" s="23">
        <v>44376</v>
      </c>
      <c r="D209" s="29" t="s">
        <v>322</v>
      </c>
      <c r="E209" s="9" t="str">
        <f>VLOOKUP(D209,'Thésaurus projets'!$D$13:$F$21,2,FALSE)</f>
        <v>INFORMATIC21</v>
      </c>
      <c r="F209" s="10">
        <v>7</v>
      </c>
      <c r="G209" s="11">
        <f t="shared" ref="G209" si="55">F209/7.8</f>
        <v>0.89743589743589747</v>
      </c>
      <c r="H209" s="13" t="s">
        <v>516</v>
      </c>
    </row>
    <row r="210" spans="1:9" ht="39" x14ac:dyDescent="0.4">
      <c r="A210" s="9" t="s">
        <v>312</v>
      </c>
      <c r="B210" s="9" t="s">
        <v>313</v>
      </c>
      <c r="C210" s="23">
        <v>44377</v>
      </c>
      <c r="D210" s="29" t="s">
        <v>322</v>
      </c>
      <c r="E210" s="9" t="str">
        <f>VLOOKUP(D210,'Thésaurus projets'!$D$13:$F$21,2,FALSE)</f>
        <v>INFORMATIC21</v>
      </c>
      <c r="F210" s="10">
        <v>8</v>
      </c>
      <c r="G210" s="11">
        <f t="shared" si="53"/>
        <v>1.0256410256410258</v>
      </c>
      <c r="H210" s="32" t="s">
        <v>518</v>
      </c>
    </row>
    <row r="211" spans="1:9" x14ac:dyDescent="0.4">
      <c r="A211" s="9" t="s">
        <v>312</v>
      </c>
      <c r="B211" s="9" t="s">
        <v>313</v>
      </c>
      <c r="C211" s="23">
        <v>44378</v>
      </c>
      <c r="D211" s="29" t="s">
        <v>319</v>
      </c>
      <c r="E211" s="9" t="str">
        <f>VLOOKUP(D211,'Thésaurus projets'!$D$13:$F$21,2,FALSE)</f>
        <v>DIVECENH20</v>
      </c>
      <c r="F211" s="10">
        <v>8</v>
      </c>
      <c r="G211" s="11">
        <f t="shared" ref="G211:G212" si="56">F211/7.8</f>
        <v>1.0256410256410258</v>
      </c>
      <c r="H211" s="13" t="s">
        <v>519</v>
      </c>
    </row>
    <row r="212" spans="1:9" x14ac:dyDescent="0.4">
      <c r="A212" s="9" t="s">
        <v>312</v>
      </c>
      <c r="B212" s="9" t="s">
        <v>313</v>
      </c>
      <c r="C212" s="23">
        <v>44379</v>
      </c>
      <c r="D212" s="29" t="s">
        <v>322</v>
      </c>
      <c r="E212" s="9" t="str">
        <f>VLOOKUP(D212,'Thésaurus projets'!$D$13:$F$21,2,FALSE)</f>
        <v>INFORMATIC21</v>
      </c>
      <c r="F212" s="10">
        <v>4</v>
      </c>
      <c r="G212" s="11">
        <f t="shared" si="56"/>
        <v>0.51282051282051289</v>
      </c>
      <c r="H212" s="13" t="s">
        <v>520</v>
      </c>
    </row>
    <row r="213" spans="1:9" x14ac:dyDescent="0.4">
      <c r="A213" s="9" t="s">
        <v>312</v>
      </c>
      <c r="B213" s="9" t="s">
        <v>313</v>
      </c>
      <c r="C213" s="23">
        <v>44379</v>
      </c>
      <c r="D213" s="29" t="s">
        <v>319</v>
      </c>
      <c r="E213" s="9" t="str">
        <f>VLOOKUP(D213,'Thésaurus projets'!$D$13:$F$21,2,FALSE)</f>
        <v>DIVECENH20</v>
      </c>
      <c r="F213" s="10">
        <v>3</v>
      </c>
      <c r="G213" s="11">
        <f t="shared" si="53"/>
        <v>0.38461538461538464</v>
      </c>
      <c r="H213" s="13" t="s">
        <v>329</v>
      </c>
    </row>
    <row r="214" spans="1:9" x14ac:dyDescent="0.4">
      <c r="A214" s="9" t="s">
        <v>312</v>
      </c>
      <c r="B214" s="9" t="s">
        <v>313</v>
      </c>
      <c r="C214" s="23"/>
      <c r="D214" s="29" t="s">
        <v>7</v>
      </c>
      <c r="E214" s="9" t="str">
        <f>VLOOKUP(D214,'Thésaurus projets'!$D$13:$F$21,2,FALSE)</f>
        <v>---</v>
      </c>
      <c r="F214" s="10">
        <v>0</v>
      </c>
      <c r="G214" s="11">
        <f t="shared" si="53"/>
        <v>0</v>
      </c>
      <c r="I214" s="12">
        <f>SUM(F207:F213)</f>
        <v>39</v>
      </c>
    </row>
    <row r="215" spans="1:9" x14ac:dyDescent="0.4">
      <c r="A215" s="9" t="s">
        <v>312</v>
      </c>
      <c r="B215" s="9" t="s">
        <v>313</v>
      </c>
      <c r="C215" s="23"/>
      <c r="D215" s="29" t="s">
        <v>7</v>
      </c>
      <c r="E215" s="9" t="str">
        <f>VLOOKUP(D215,'Thésaurus projets'!$D$13:$F$21,2,FALSE)</f>
        <v>---</v>
      </c>
      <c r="F215" s="10">
        <v>0</v>
      </c>
      <c r="G215" s="11">
        <f t="shared" si="53"/>
        <v>0</v>
      </c>
    </row>
    <row r="216" spans="1:9" x14ac:dyDescent="0.4">
      <c r="A216" s="9" t="s">
        <v>312</v>
      </c>
      <c r="B216" s="9" t="s">
        <v>313</v>
      </c>
      <c r="C216" s="23">
        <v>44382</v>
      </c>
      <c r="D216" s="29" t="s">
        <v>322</v>
      </c>
      <c r="E216" s="9" t="str">
        <f>VLOOKUP(D216,'Thésaurus projets'!$D$13:$F$21,2,FALSE)</f>
        <v>INFORMATIC21</v>
      </c>
      <c r="F216" s="10">
        <v>8</v>
      </c>
      <c r="G216" s="11">
        <f t="shared" si="53"/>
        <v>1.0256410256410258</v>
      </c>
      <c r="H216" s="13" t="s">
        <v>521</v>
      </c>
    </row>
    <row r="217" spans="1:9" x14ac:dyDescent="0.4">
      <c r="A217" s="9" t="s">
        <v>312</v>
      </c>
      <c r="B217" s="9" t="s">
        <v>313</v>
      </c>
      <c r="C217" s="23">
        <v>44383</v>
      </c>
      <c r="D217" s="29" t="s">
        <v>322</v>
      </c>
      <c r="E217" s="9" t="str">
        <f>VLOOKUP(D217,'Thésaurus projets'!$D$13:$F$21,2,FALSE)</f>
        <v>INFORMATIC21</v>
      </c>
      <c r="F217" s="10">
        <v>6</v>
      </c>
      <c r="G217" s="11">
        <f t="shared" si="53"/>
        <v>0.76923076923076927</v>
      </c>
      <c r="H217" s="13" t="s">
        <v>522</v>
      </c>
    </row>
    <row r="218" spans="1:9" x14ac:dyDescent="0.4">
      <c r="A218" s="9" t="s">
        <v>312</v>
      </c>
      <c r="B218" s="9" t="s">
        <v>313</v>
      </c>
      <c r="C218" s="23">
        <v>44383</v>
      </c>
      <c r="D218" s="29" t="s">
        <v>322</v>
      </c>
      <c r="E218" s="9" t="str">
        <f>VLOOKUP(D218,'Thésaurus projets'!$D$13:$F$21,2,FALSE)</f>
        <v>INFORMATIC21</v>
      </c>
      <c r="F218" s="10">
        <v>2</v>
      </c>
      <c r="G218" s="11">
        <f t="shared" ref="G218" si="57">F218/7.8</f>
        <v>0.25641025641025644</v>
      </c>
      <c r="H218" s="32" t="s">
        <v>525</v>
      </c>
    </row>
    <row r="219" spans="1:9" ht="39" x14ac:dyDescent="0.4">
      <c r="A219" s="9" t="s">
        <v>312</v>
      </c>
      <c r="B219" s="9" t="s">
        <v>313</v>
      </c>
      <c r="C219" s="23">
        <v>44384</v>
      </c>
      <c r="D219" s="29" t="s">
        <v>324</v>
      </c>
      <c r="E219" s="9" t="str">
        <f>VLOOKUP(D219,'Thésaurus projets'!$D$13:$F$21,2,FALSE)</f>
        <v>DIVETTE_21</v>
      </c>
      <c r="F219" s="10">
        <v>8</v>
      </c>
      <c r="G219" s="11">
        <f t="shared" si="53"/>
        <v>1.0256410256410258</v>
      </c>
      <c r="H219" s="32" t="s">
        <v>404</v>
      </c>
    </row>
    <row r="220" spans="1:9" ht="39" x14ac:dyDescent="0.4">
      <c r="A220" s="9" t="s">
        <v>312</v>
      </c>
      <c r="B220" s="9" t="s">
        <v>313</v>
      </c>
      <c r="C220" s="23">
        <v>44385</v>
      </c>
      <c r="D220" s="29" t="s">
        <v>324</v>
      </c>
      <c r="E220" s="9" t="str">
        <f>VLOOKUP(D220,'Thésaurus projets'!$D$13:$F$21,2,FALSE)</f>
        <v>DIVETTE_21</v>
      </c>
      <c r="F220" s="10">
        <v>8</v>
      </c>
      <c r="G220" s="11">
        <f t="shared" ref="G220" si="58">F220/7.8</f>
        <v>1.0256410256410258</v>
      </c>
      <c r="H220" s="32" t="s">
        <v>405</v>
      </c>
    </row>
    <row r="221" spans="1:9" ht="39" x14ac:dyDescent="0.4">
      <c r="A221" s="9" t="s">
        <v>312</v>
      </c>
      <c r="B221" s="9" t="s">
        <v>313</v>
      </c>
      <c r="C221" s="23">
        <v>44386</v>
      </c>
      <c r="D221" s="29" t="s">
        <v>324</v>
      </c>
      <c r="E221" s="9" t="str">
        <f>VLOOKUP(D221,'Thésaurus projets'!$D$13:$F$21,2,FALSE)</f>
        <v>DIVETTE_21</v>
      </c>
      <c r="F221" s="10">
        <v>7</v>
      </c>
      <c r="G221" s="11">
        <f t="shared" si="53"/>
        <v>0.89743589743589747</v>
      </c>
      <c r="H221" s="32" t="s">
        <v>406</v>
      </c>
    </row>
    <row r="222" spans="1:9" x14ac:dyDescent="0.4">
      <c r="A222" s="9" t="s">
        <v>312</v>
      </c>
      <c r="B222" s="9" t="s">
        <v>313</v>
      </c>
      <c r="C222" s="23"/>
      <c r="D222" s="29" t="s">
        <v>7</v>
      </c>
      <c r="E222" s="9" t="str">
        <f>VLOOKUP(D222,'Thésaurus projets'!$D$13:$F$21,2,FALSE)</f>
        <v>---</v>
      </c>
      <c r="F222" s="10">
        <v>0</v>
      </c>
      <c r="G222" s="11">
        <f t="shared" si="53"/>
        <v>0</v>
      </c>
      <c r="I222" s="12">
        <f>SUM(F216:F221)</f>
        <v>39</v>
      </c>
    </row>
    <row r="223" spans="1:9" x14ac:dyDescent="0.4">
      <c r="A223" s="9" t="s">
        <v>312</v>
      </c>
      <c r="B223" s="9" t="s">
        <v>313</v>
      </c>
      <c r="C223" s="23"/>
      <c r="D223" s="29" t="s">
        <v>7</v>
      </c>
      <c r="E223" s="9" t="str">
        <f>VLOOKUP(D223,'Thésaurus projets'!$D$13:$F$21,2,FALSE)</f>
        <v>---</v>
      </c>
      <c r="F223" s="10">
        <v>0</v>
      </c>
      <c r="G223" s="11">
        <f t="shared" si="53"/>
        <v>0</v>
      </c>
    </row>
    <row r="224" spans="1:9" x14ac:dyDescent="0.4">
      <c r="A224" s="9" t="s">
        <v>312</v>
      </c>
      <c r="B224" s="9" t="s">
        <v>313</v>
      </c>
      <c r="C224" s="23">
        <v>44389</v>
      </c>
      <c r="D224" s="29" t="s">
        <v>324</v>
      </c>
      <c r="E224" s="9" t="str">
        <f>VLOOKUP(D224,'Thésaurus projets'!$D$13:$F$21,2,FALSE)</f>
        <v>DIVETTE_21</v>
      </c>
      <c r="F224" s="10">
        <v>8</v>
      </c>
      <c r="G224" s="11">
        <f t="shared" si="53"/>
        <v>1.0256410256410258</v>
      </c>
      <c r="H224" s="13" t="s">
        <v>344</v>
      </c>
    </row>
    <row r="225" spans="1:9" x14ac:dyDescent="0.4">
      <c r="A225" s="9" t="s">
        <v>312</v>
      </c>
      <c r="B225" s="9" t="s">
        <v>313</v>
      </c>
      <c r="C225" s="23">
        <v>44390</v>
      </c>
      <c r="D225" s="29" t="s">
        <v>324</v>
      </c>
      <c r="E225" s="9" t="str">
        <f>VLOOKUP(D225,'Thésaurus projets'!$D$13:$F$21,2,FALSE)</f>
        <v>DIVETTE_21</v>
      </c>
      <c r="F225" s="10">
        <v>8</v>
      </c>
      <c r="G225" s="11">
        <f t="shared" si="53"/>
        <v>1.0256410256410258</v>
      </c>
      <c r="H225" s="13" t="s">
        <v>344</v>
      </c>
    </row>
    <row r="226" spans="1:9" x14ac:dyDescent="0.4">
      <c r="A226" s="9" t="s">
        <v>312</v>
      </c>
      <c r="B226" s="9" t="s">
        <v>313</v>
      </c>
      <c r="C226" s="23">
        <v>44391</v>
      </c>
      <c r="D226" s="29" t="s">
        <v>7</v>
      </c>
      <c r="E226" s="9" t="str">
        <f>VLOOKUP(D226,'Thésaurus projets'!$D$13:$F$21,2,FALSE)</f>
        <v>---</v>
      </c>
      <c r="F226" s="10">
        <v>8</v>
      </c>
      <c r="G226" s="11">
        <f t="shared" si="53"/>
        <v>1.0256410256410258</v>
      </c>
      <c r="H226" s="13" t="s">
        <v>343</v>
      </c>
    </row>
    <row r="227" spans="1:9" x14ac:dyDescent="0.4">
      <c r="A227" s="9" t="s">
        <v>312</v>
      </c>
      <c r="B227" s="9" t="s">
        <v>313</v>
      </c>
      <c r="C227" s="23">
        <v>44392</v>
      </c>
      <c r="D227" s="29" t="s">
        <v>318</v>
      </c>
      <c r="E227" s="9" t="str">
        <f>VLOOKUP(D227,'Thésaurus projets'!$D$13:$F$21,2,FALSE)</f>
        <v>---</v>
      </c>
      <c r="F227" s="10">
        <v>8</v>
      </c>
      <c r="G227" s="11">
        <f t="shared" si="53"/>
        <v>1.0256410256410258</v>
      </c>
    </row>
    <row r="228" spans="1:9" x14ac:dyDescent="0.4">
      <c r="A228" s="9" t="s">
        <v>312</v>
      </c>
      <c r="B228" s="9" t="s">
        <v>313</v>
      </c>
      <c r="C228" s="23">
        <v>44393</v>
      </c>
      <c r="D228" s="29" t="s">
        <v>318</v>
      </c>
      <c r="E228" s="9" t="str">
        <f>VLOOKUP(D228,'Thésaurus projets'!$D$13:$F$21,2,FALSE)</f>
        <v>---</v>
      </c>
      <c r="F228" s="10">
        <v>7</v>
      </c>
      <c r="G228" s="11">
        <f t="shared" ref="G228" si="59">F228/7.8</f>
        <v>0.89743589743589747</v>
      </c>
    </row>
    <row r="229" spans="1:9" x14ac:dyDescent="0.4">
      <c r="A229" s="9" t="s">
        <v>312</v>
      </c>
      <c r="B229" s="9" t="s">
        <v>313</v>
      </c>
      <c r="C229" s="23"/>
      <c r="D229" s="29" t="s">
        <v>7</v>
      </c>
      <c r="E229" s="9" t="str">
        <f>VLOOKUP(D229,'Thésaurus projets'!$D$13:$F$21,2,FALSE)</f>
        <v>---</v>
      </c>
      <c r="F229" s="10">
        <v>0</v>
      </c>
      <c r="G229" s="11">
        <f t="shared" si="53"/>
        <v>0</v>
      </c>
      <c r="I229" s="12">
        <f>SUM(F224:F228)</f>
        <v>39</v>
      </c>
    </row>
    <row r="230" spans="1:9" x14ac:dyDescent="0.4">
      <c r="A230" s="9" t="s">
        <v>312</v>
      </c>
      <c r="B230" s="9" t="s">
        <v>313</v>
      </c>
      <c r="C230" s="23"/>
      <c r="D230" s="29" t="s">
        <v>7</v>
      </c>
      <c r="E230" s="9" t="str">
        <f>VLOOKUP(D230,'Thésaurus projets'!$D$13:$F$21,2,FALSE)</f>
        <v>---</v>
      </c>
      <c r="F230" s="10">
        <v>0</v>
      </c>
      <c r="G230" s="11">
        <f t="shared" si="53"/>
        <v>0</v>
      </c>
    </row>
    <row r="231" spans="1:9" x14ac:dyDescent="0.4">
      <c r="A231" s="9" t="s">
        <v>312</v>
      </c>
      <c r="B231" s="9" t="s">
        <v>313</v>
      </c>
      <c r="C231" s="23">
        <v>44396</v>
      </c>
      <c r="D231" s="29" t="s">
        <v>318</v>
      </c>
      <c r="E231" s="9" t="str">
        <f>VLOOKUP(D231,'Thésaurus projets'!$D$13:$F$21,2,FALSE)</f>
        <v>---</v>
      </c>
      <c r="F231" s="10">
        <v>8</v>
      </c>
      <c r="G231" s="11">
        <f t="shared" ref="G231:G232" si="60">F231/7.8</f>
        <v>1.0256410256410258</v>
      </c>
    </row>
    <row r="232" spans="1:9" x14ac:dyDescent="0.4">
      <c r="A232" s="9" t="s">
        <v>312</v>
      </c>
      <c r="B232" s="9" t="s">
        <v>313</v>
      </c>
      <c r="C232" s="23">
        <v>44397</v>
      </c>
      <c r="D232" s="29" t="s">
        <v>318</v>
      </c>
      <c r="E232" s="9" t="str">
        <f>VLOOKUP(D232,'Thésaurus projets'!$D$13:$F$21,2,FALSE)</f>
        <v>---</v>
      </c>
      <c r="F232" s="10">
        <v>8</v>
      </c>
      <c r="G232" s="11">
        <f t="shared" si="60"/>
        <v>1.0256410256410258</v>
      </c>
    </row>
    <row r="233" spans="1:9" x14ac:dyDescent="0.4">
      <c r="A233" s="9" t="s">
        <v>312</v>
      </c>
      <c r="B233" s="9" t="s">
        <v>313</v>
      </c>
      <c r="C233" s="23">
        <v>44398</v>
      </c>
      <c r="D233" s="29" t="s">
        <v>318</v>
      </c>
      <c r="E233" s="9" t="str">
        <f>VLOOKUP(D233,'Thésaurus projets'!$D$13:$F$21,2,FALSE)</f>
        <v>---</v>
      </c>
      <c r="F233" s="10">
        <v>8</v>
      </c>
      <c r="G233" s="11">
        <f t="shared" si="53"/>
        <v>1.0256410256410258</v>
      </c>
    </row>
    <row r="234" spans="1:9" x14ac:dyDescent="0.4">
      <c r="A234" s="9" t="s">
        <v>312</v>
      </c>
      <c r="B234" s="9" t="s">
        <v>313</v>
      </c>
      <c r="C234" s="23">
        <v>44399</v>
      </c>
      <c r="D234" s="29" t="s">
        <v>318</v>
      </c>
      <c r="E234" s="9" t="str">
        <f>VLOOKUP(D234,'Thésaurus projets'!$D$13:$F$21,2,FALSE)</f>
        <v>---</v>
      </c>
      <c r="F234" s="10">
        <v>8</v>
      </c>
      <c r="G234" s="11">
        <f t="shared" si="53"/>
        <v>1.0256410256410258</v>
      </c>
      <c r="H234" s="32"/>
    </row>
    <row r="235" spans="1:9" x14ac:dyDescent="0.4">
      <c r="A235" s="9" t="s">
        <v>312</v>
      </c>
      <c r="B235" s="9" t="s">
        <v>313</v>
      </c>
      <c r="C235" s="23">
        <v>44400</v>
      </c>
      <c r="D235" s="29" t="s">
        <v>318</v>
      </c>
      <c r="E235" s="9" t="str">
        <f>VLOOKUP(D235,'Thésaurus projets'!$D$13:$F$21,2,FALSE)</f>
        <v>---</v>
      </c>
      <c r="F235" s="10">
        <v>7</v>
      </c>
      <c r="G235" s="11">
        <f t="shared" si="53"/>
        <v>0.89743589743589747</v>
      </c>
    </row>
    <row r="236" spans="1:9" x14ac:dyDescent="0.4">
      <c r="A236" s="9" t="s">
        <v>312</v>
      </c>
      <c r="B236" s="9" t="s">
        <v>313</v>
      </c>
      <c r="C236" s="23"/>
      <c r="D236" s="29" t="s">
        <v>7</v>
      </c>
      <c r="E236" s="9" t="str">
        <f>VLOOKUP(D236,'Thésaurus projets'!$D$13:$F$21,2,FALSE)</f>
        <v>---</v>
      </c>
      <c r="F236" s="10">
        <v>0</v>
      </c>
      <c r="G236" s="11">
        <f t="shared" si="53"/>
        <v>0</v>
      </c>
      <c r="I236" s="12">
        <f>SUM(F231:F235)</f>
        <v>39</v>
      </c>
    </row>
    <row r="237" spans="1:9" x14ac:dyDescent="0.4">
      <c r="A237" s="9" t="s">
        <v>312</v>
      </c>
      <c r="B237" s="9" t="s">
        <v>313</v>
      </c>
      <c r="C237" s="23"/>
      <c r="D237" s="29" t="s">
        <v>7</v>
      </c>
      <c r="E237" s="9" t="str">
        <f>VLOOKUP(D237,'Thésaurus projets'!$D$13:$F$21,2,FALSE)</f>
        <v>---</v>
      </c>
      <c r="F237" s="10">
        <v>0</v>
      </c>
      <c r="G237" s="11">
        <f t="shared" si="53"/>
        <v>0</v>
      </c>
    </row>
    <row r="238" spans="1:9" x14ac:dyDescent="0.4">
      <c r="A238" s="9" t="s">
        <v>312</v>
      </c>
      <c r="B238" s="9" t="s">
        <v>313</v>
      </c>
      <c r="C238" s="23">
        <v>44403</v>
      </c>
      <c r="D238" s="29" t="s">
        <v>318</v>
      </c>
      <c r="E238" s="9" t="str">
        <f>VLOOKUP(D238,'Thésaurus projets'!$D$13:$F$21,2,FALSE)</f>
        <v>---</v>
      </c>
      <c r="F238" s="10">
        <v>8</v>
      </c>
      <c r="G238" s="11">
        <f t="shared" ref="G238" si="61">F238/7.8</f>
        <v>1.0256410256410258</v>
      </c>
    </row>
    <row r="239" spans="1:9" x14ac:dyDescent="0.4">
      <c r="A239" s="9" t="s">
        <v>312</v>
      </c>
      <c r="B239" s="9" t="s">
        <v>313</v>
      </c>
      <c r="C239" s="23">
        <v>44404</v>
      </c>
      <c r="D239" s="29" t="s">
        <v>318</v>
      </c>
      <c r="E239" s="9" t="str">
        <f>VLOOKUP(D239,'Thésaurus projets'!$D$13:$F$21,2,FALSE)</f>
        <v>---</v>
      </c>
      <c r="F239" s="10">
        <v>8</v>
      </c>
      <c r="G239" s="11">
        <f t="shared" si="53"/>
        <v>1.0256410256410258</v>
      </c>
    </row>
    <row r="240" spans="1:9" x14ac:dyDescent="0.4">
      <c r="A240" s="9" t="s">
        <v>312</v>
      </c>
      <c r="B240" s="9" t="s">
        <v>313</v>
      </c>
      <c r="C240" s="23">
        <v>44405</v>
      </c>
      <c r="D240" s="29" t="s">
        <v>318</v>
      </c>
      <c r="E240" s="9" t="str">
        <f>VLOOKUP(D240,'Thésaurus projets'!$D$13:$F$21,2,FALSE)</f>
        <v>---</v>
      </c>
      <c r="F240" s="10">
        <v>8</v>
      </c>
      <c r="G240" s="11">
        <f t="shared" ref="G240" si="62">F240/7.8</f>
        <v>1.0256410256410258</v>
      </c>
    </row>
    <row r="241" spans="1:9" x14ac:dyDescent="0.4">
      <c r="A241" s="9" t="s">
        <v>312</v>
      </c>
      <c r="B241" s="9" t="s">
        <v>313</v>
      </c>
      <c r="C241" s="23">
        <v>44406</v>
      </c>
      <c r="D241" s="29" t="s">
        <v>322</v>
      </c>
      <c r="E241" s="9" t="str">
        <f>VLOOKUP(D241,'Thésaurus projets'!$D$13:$F$21,2,FALSE)</f>
        <v>INFORMATIC21</v>
      </c>
      <c r="F241" s="10">
        <v>8</v>
      </c>
      <c r="G241" s="11">
        <f t="shared" si="53"/>
        <v>1.0256410256410258</v>
      </c>
      <c r="H241" s="13" t="s">
        <v>396</v>
      </c>
    </row>
    <row r="242" spans="1:9" ht="39" x14ac:dyDescent="0.4">
      <c r="A242" s="9" t="s">
        <v>312</v>
      </c>
      <c r="B242" s="9" t="s">
        <v>313</v>
      </c>
      <c r="C242" s="23">
        <v>44407</v>
      </c>
      <c r="D242" s="29" t="s">
        <v>322</v>
      </c>
      <c r="E242" s="9" t="str">
        <f>VLOOKUP(D242,'Thésaurus projets'!$D$13:$F$21,2,FALSE)</f>
        <v>INFORMATIC21</v>
      </c>
      <c r="F242" s="10">
        <v>7</v>
      </c>
      <c r="G242" s="11">
        <f t="shared" ref="G242" si="63">F242/7.8</f>
        <v>0.89743589743589747</v>
      </c>
      <c r="H242" s="32" t="s">
        <v>415</v>
      </c>
    </row>
    <row r="243" spans="1:9" x14ac:dyDescent="0.4">
      <c r="A243" s="9" t="s">
        <v>312</v>
      </c>
      <c r="B243" s="9" t="s">
        <v>313</v>
      </c>
      <c r="C243" s="23"/>
      <c r="D243" s="29" t="s">
        <v>7</v>
      </c>
      <c r="E243" s="9" t="str">
        <f>VLOOKUP(D243,'Thésaurus projets'!$D$13:$F$21,2,FALSE)</f>
        <v>---</v>
      </c>
      <c r="F243" s="10">
        <v>0</v>
      </c>
      <c r="G243" s="11">
        <f t="shared" si="53"/>
        <v>0</v>
      </c>
      <c r="H243" s="32"/>
      <c r="I243" s="12">
        <f>SUM(F238:F242)</f>
        <v>39</v>
      </c>
    </row>
    <row r="244" spans="1:9" x14ac:dyDescent="0.4">
      <c r="A244" s="9" t="s">
        <v>312</v>
      </c>
      <c r="B244" s="9" t="s">
        <v>313</v>
      </c>
      <c r="C244" s="23"/>
      <c r="D244" s="29" t="s">
        <v>7</v>
      </c>
      <c r="E244" s="9" t="str">
        <f>VLOOKUP(D244,'Thésaurus projets'!$D$13:$F$21,2,FALSE)</f>
        <v>---</v>
      </c>
      <c r="F244" s="10">
        <v>0</v>
      </c>
      <c r="G244" s="11">
        <f t="shared" si="53"/>
        <v>0</v>
      </c>
      <c r="H244" s="32"/>
    </row>
    <row r="245" spans="1:9" x14ac:dyDescent="0.4">
      <c r="A245" s="9" t="s">
        <v>312</v>
      </c>
      <c r="B245" s="9" t="s">
        <v>313</v>
      </c>
      <c r="C245" s="23">
        <v>44410</v>
      </c>
      <c r="D245" s="29" t="s">
        <v>322</v>
      </c>
      <c r="E245" s="9" t="str">
        <f>VLOOKUP(D245,'Thésaurus projets'!$D$13:$F$21,2,FALSE)</f>
        <v>INFORMATIC21</v>
      </c>
      <c r="F245" s="10">
        <v>8</v>
      </c>
      <c r="G245" s="11">
        <f t="shared" si="53"/>
        <v>1.0256410256410258</v>
      </c>
      <c r="H245" s="13" t="s">
        <v>416</v>
      </c>
    </row>
    <row r="246" spans="1:9" ht="39" x14ac:dyDescent="0.4">
      <c r="A246" s="9" t="s">
        <v>312</v>
      </c>
      <c r="B246" s="9" t="s">
        <v>313</v>
      </c>
      <c r="C246" s="23">
        <v>44411</v>
      </c>
      <c r="D246" s="29" t="s">
        <v>322</v>
      </c>
      <c r="E246" s="9" t="str">
        <f>VLOOKUP(D246,'Thésaurus projets'!$D$13:$F$21,2,FALSE)</f>
        <v>INFORMATIC21</v>
      </c>
      <c r="F246" s="10">
        <v>8</v>
      </c>
      <c r="G246" s="11">
        <f t="shared" si="53"/>
        <v>1.0256410256410258</v>
      </c>
      <c r="H246" s="32" t="s">
        <v>417</v>
      </c>
    </row>
    <row r="247" spans="1:9" x14ac:dyDescent="0.4">
      <c r="A247" s="9" t="s">
        <v>312</v>
      </c>
      <c r="B247" s="9" t="s">
        <v>313</v>
      </c>
      <c r="C247" s="23">
        <v>44412</v>
      </c>
      <c r="D247" s="29" t="s">
        <v>322</v>
      </c>
      <c r="E247" s="9" t="str">
        <f>VLOOKUP(D247,'Thésaurus projets'!$D$13:$F$21,2,FALSE)</f>
        <v>INFORMATIC21</v>
      </c>
      <c r="F247" s="10">
        <v>8</v>
      </c>
      <c r="G247" s="11">
        <f t="shared" ref="G247" si="64">F247/7.8</f>
        <v>1.0256410256410258</v>
      </c>
      <c r="H247" s="13" t="s">
        <v>418</v>
      </c>
    </row>
    <row r="248" spans="1:9" x14ac:dyDescent="0.4">
      <c r="A248" s="9" t="s">
        <v>312</v>
      </c>
      <c r="B248" s="9" t="s">
        <v>313</v>
      </c>
      <c r="C248" s="23">
        <v>44413</v>
      </c>
      <c r="D248" s="29" t="s">
        <v>322</v>
      </c>
      <c r="E248" s="9" t="str">
        <f>VLOOKUP(D248,'Thésaurus projets'!$D$13:$F$21,2,FALSE)</f>
        <v>INFORMATIC21</v>
      </c>
      <c r="F248" s="10">
        <v>8</v>
      </c>
      <c r="G248" s="11">
        <f t="shared" si="53"/>
        <v>1.0256410256410258</v>
      </c>
      <c r="H248" s="32" t="s">
        <v>526</v>
      </c>
    </row>
    <row r="249" spans="1:9" x14ac:dyDescent="0.4">
      <c r="A249" s="9" t="s">
        <v>312</v>
      </c>
      <c r="B249" s="9" t="s">
        <v>313</v>
      </c>
      <c r="C249" s="23">
        <v>44414</v>
      </c>
      <c r="D249" s="29" t="s">
        <v>322</v>
      </c>
      <c r="E249" s="9" t="str">
        <f>VLOOKUP(D249,'Thésaurus projets'!$D$13:$F$21,2,FALSE)</f>
        <v>INFORMATIC21</v>
      </c>
      <c r="F249" s="10">
        <v>7</v>
      </c>
      <c r="G249" s="11">
        <f t="shared" si="53"/>
        <v>0.89743589743589747</v>
      </c>
      <c r="H249" s="13" t="s">
        <v>527</v>
      </c>
    </row>
    <row r="250" spans="1:9" x14ac:dyDescent="0.4">
      <c r="A250" s="9" t="s">
        <v>312</v>
      </c>
      <c r="B250" s="9" t="s">
        <v>313</v>
      </c>
      <c r="C250" s="23"/>
      <c r="D250" s="29" t="s">
        <v>7</v>
      </c>
      <c r="E250" s="9" t="str">
        <f>VLOOKUP(D250,'Thésaurus projets'!$D$13:$F$21,2,FALSE)</f>
        <v>---</v>
      </c>
      <c r="F250" s="10">
        <v>0</v>
      </c>
      <c r="G250" s="11">
        <f t="shared" si="53"/>
        <v>0</v>
      </c>
      <c r="H250" s="32"/>
      <c r="I250" s="12">
        <f>SUM(F245:F249)</f>
        <v>39</v>
      </c>
    </row>
    <row r="251" spans="1:9" x14ac:dyDescent="0.4">
      <c r="A251" s="9" t="s">
        <v>312</v>
      </c>
      <c r="B251" s="9" t="s">
        <v>313</v>
      </c>
      <c r="C251" s="23"/>
      <c r="D251" s="29" t="s">
        <v>7</v>
      </c>
      <c r="E251" s="9" t="str">
        <f>VLOOKUP(D251,'Thésaurus projets'!$D$13:$F$21,2,FALSE)</f>
        <v>---</v>
      </c>
      <c r="F251" s="10">
        <v>0</v>
      </c>
      <c r="G251" s="11">
        <f t="shared" ref="G251:G252" si="65">F251/7.8</f>
        <v>0</v>
      </c>
    </row>
    <row r="252" spans="1:9" x14ac:dyDescent="0.4">
      <c r="A252" s="9" t="s">
        <v>312</v>
      </c>
      <c r="B252" s="9" t="s">
        <v>313</v>
      </c>
      <c r="C252" s="23">
        <v>44417</v>
      </c>
      <c r="D252" s="29" t="s">
        <v>322</v>
      </c>
      <c r="E252" s="9" t="str">
        <f>VLOOKUP(D252,'Thésaurus projets'!$D$13:$F$21,2,FALSE)</f>
        <v>INFORMATIC21</v>
      </c>
      <c r="F252" s="10">
        <v>8</v>
      </c>
      <c r="G252" s="11">
        <f t="shared" si="65"/>
        <v>1.0256410256410258</v>
      </c>
      <c r="H252" s="13" t="s">
        <v>528</v>
      </c>
    </row>
    <row r="253" spans="1:9" x14ac:dyDescent="0.4">
      <c r="A253" s="9" t="s">
        <v>312</v>
      </c>
      <c r="B253" s="9" t="s">
        <v>313</v>
      </c>
      <c r="C253" s="23">
        <v>44418</v>
      </c>
      <c r="D253" s="29" t="s">
        <v>322</v>
      </c>
      <c r="E253" s="9" t="str">
        <f>VLOOKUP(D253,'Thésaurus projets'!$D$13:$F$21,2,FALSE)</f>
        <v>INFORMATIC21</v>
      </c>
      <c r="F253" s="10">
        <v>8</v>
      </c>
      <c r="G253" s="11">
        <f t="shared" si="53"/>
        <v>1.0256410256410258</v>
      </c>
      <c r="H253" s="13" t="s">
        <v>528</v>
      </c>
    </row>
    <row r="254" spans="1:9" x14ac:dyDescent="0.4">
      <c r="A254" s="9" t="s">
        <v>312</v>
      </c>
      <c r="B254" s="9" t="s">
        <v>313</v>
      </c>
      <c r="C254" s="23">
        <v>44419</v>
      </c>
      <c r="D254" s="29" t="s">
        <v>322</v>
      </c>
      <c r="E254" s="9" t="str">
        <f>VLOOKUP(D254,'Thésaurus projets'!$D$13:$F$21,2,FALSE)</f>
        <v>INFORMATIC21</v>
      </c>
      <c r="F254" s="10">
        <v>8</v>
      </c>
      <c r="G254" s="11">
        <f t="shared" ref="G254:G255" si="66">F254/7.8</f>
        <v>1.0256410256410258</v>
      </c>
      <c r="H254" s="13" t="s">
        <v>529</v>
      </c>
    </row>
    <row r="255" spans="1:9" x14ac:dyDescent="0.4">
      <c r="A255" s="9" t="s">
        <v>312</v>
      </c>
      <c r="B255" s="9" t="s">
        <v>313</v>
      </c>
      <c r="C255" s="23">
        <v>44420</v>
      </c>
      <c r="D255" s="29" t="s">
        <v>322</v>
      </c>
      <c r="E255" s="9" t="str">
        <f>VLOOKUP(D255,'Thésaurus projets'!$D$13:$F$21,2,FALSE)</f>
        <v>INFORMATIC21</v>
      </c>
      <c r="F255" s="10">
        <v>8</v>
      </c>
      <c r="G255" s="11">
        <f t="shared" si="66"/>
        <v>1.0256410256410258</v>
      </c>
      <c r="H255" s="13" t="s">
        <v>530</v>
      </c>
    </row>
    <row r="256" spans="1:9" ht="39" x14ac:dyDescent="0.4">
      <c r="A256" s="9" t="s">
        <v>312</v>
      </c>
      <c r="B256" s="9" t="s">
        <v>313</v>
      </c>
      <c r="C256" s="23">
        <v>44421</v>
      </c>
      <c r="D256" s="29" t="s">
        <v>319</v>
      </c>
      <c r="E256" s="9" t="str">
        <f>VLOOKUP(D256,'Thésaurus projets'!$D$13:$F$21,2,FALSE)</f>
        <v>DIVECENH20</v>
      </c>
      <c r="F256" s="10">
        <v>7</v>
      </c>
      <c r="G256" s="11">
        <f t="shared" si="53"/>
        <v>0.89743589743589747</v>
      </c>
      <c r="H256" s="32" t="s">
        <v>531</v>
      </c>
    </row>
    <row r="257" spans="1:9" x14ac:dyDescent="0.4">
      <c r="A257" s="9" t="s">
        <v>312</v>
      </c>
      <c r="B257" s="9" t="s">
        <v>313</v>
      </c>
      <c r="C257" s="23"/>
      <c r="D257" s="29" t="s">
        <v>7</v>
      </c>
      <c r="E257" s="9" t="str">
        <f>VLOOKUP(D257,'Thésaurus projets'!$D$13:$F$21,2,FALSE)</f>
        <v>---</v>
      </c>
      <c r="F257" s="10">
        <v>0</v>
      </c>
      <c r="G257" s="11">
        <f t="shared" si="53"/>
        <v>0</v>
      </c>
      <c r="I257" s="12">
        <f>SUM(F252:F256)</f>
        <v>39</v>
      </c>
    </row>
    <row r="258" spans="1:9" x14ac:dyDescent="0.4">
      <c r="A258" s="9" t="s">
        <v>312</v>
      </c>
      <c r="B258" s="9" t="s">
        <v>313</v>
      </c>
      <c r="C258" s="23"/>
      <c r="D258" s="29" t="s">
        <v>7</v>
      </c>
      <c r="E258" s="9" t="str">
        <f>VLOOKUP(D258,'Thésaurus projets'!$D$13:$F$21,2,FALSE)</f>
        <v>---</v>
      </c>
      <c r="F258" s="10">
        <v>0</v>
      </c>
      <c r="G258" s="11">
        <f t="shared" si="53"/>
        <v>0</v>
      </c>
    </row>
    <row r="259" spans="1:9" x14ac:dyDescent="0.4">
      <c r="A259" s="9" t="s">
        <v>312</v>
      </c>
      <c r="B259" s="9" t="s">
        <v>313</v>
      </c>
      <c r="C259" s="23">
        <v>44424</v>
      </c>
      <c r="D259" s="29" t="s">
        <v>322</v>
      </c>
      <c r="E259" s="9" t="str">
        <f>VLOOKUP(D259,'Thésaurus projets'!$D$13:$F$21,2,FALSE)</f>
        <v>INFORMATIC21</v>
      </c>
      <c r="F259" s="10">
        <v>8</v>
      </c>
      <c r="G259" s="11">
        <f t="shared" si="53"/>
        <v>1.0256410256410258</v>
      </c>
      <c r="H259" s="13" t="s">
        <v>533</v>
      </c>
    </row>
    <row r="260" spans="1:9" x14ac:dyDescent="0.4">
      <c r="A260" s="9" t="s">
        <v>312</v>
      </c>
      <c r="B260" s="9" t="s">
        <v>313</v>
      </c>
      <c r="C260" s="23">
        <v>44425</v>
      </c>
      <c r="D260" s="29" t="s">
        <v>523</v>
      </c>
      <c r="E260" s="9" t="str">
        <f>VLOOKUP(D260,'Thésaurus projets'!$D$13:$F$21,2,FALSE)</f>
        <v>GEOM_CARTOGRAPHIE</v>
      </c>
      <c r="F260" s="10">
        <v>2</v>
      </c>
      <c r="G260" s="11">
        <f t="shared" ref="G260" si="67">F260/7.8</f>
        <v>0.25641025641025644</v>
      </c>
      <c r="H260" s="32" t="s">
        <v>532</v>
      </c>
    </row>
    <row r="261" spans="1:9" x14ac:dyDescent="0.4">
      <c r="A261" s="9" t="s">
        <v>312</v>
      </c>
      <c r="B261" s="9" t="s">
        <v>313</v>
      </c>
      <c r="C261" s="23">
        <v>44425</v>
      </c>
      <c r="D261" s="29" t="s">
        <v>322</v>
      </c>
      <c r="E261" s="9" t="str">
        <f>VLOOKUP(D261,'Thésaurus projets'!$D$13:$F$21,2,FALSE)</f>
        <v>INFORMATIC21</v>
      </c>
      <c r="F261" s="10">
        <v>6</v>
      </c>
      <c r="G261" s="11">
        <f t="shared" si="53"/>
        <v>0.76923076923076927</v>
      </c>
      <c r="H261" s="32" t="s">
        <v>534</v>
      </c>
    </row>
    <row r="262" spans="1:9" x14ac:dyDescent="0.4">
      <c r="A262" s="9" t="s">
        <v>312</v>
      </c>
      <c r="B262" s="9" t="s">
        <v>313</v>
      </c>
      <c r="C262" s="23">
        <v>44426</v>
      </c>
      <c r="D262" s="29" t="s">
        <v>322</v>
      </c>
      <c r="E262" s="9" t="str">
        <f>VLOOKUP(D262,'Thésaurus projets'!$D$13:$F$21,2,FALSE)</f>
        <v>INFORMATIC21</v>
      </c>
      <c r="F262" s="10">
        <v>8</v>
      </c>
      <c r="G262" s="11">
        <f t="shared" ref="G262" si="68">F262/7.8</f>
        <v>1.0256410256410258</v>
      </c>
      <c r="H262" s="32" t="s">
        <v>535</v>
      </c>
    </row>
    <row r="263" spans="1:9" x14ac:dyDescent="0.4">
      <c r="A263" s="9" t="s">
        <v>312</v>
      </c>
      <c r="B263" s="9" t="s">
        <v>313</v>
      </c>
      <c r="C263" s="23">
        <v>44427</v>
      </c>
      <c r="D263" s="29" t="s">
        <v>322</v>
      </c>
      <c r="E263" s="9" t="str">
        <f>VLOOKUP(D263,'Thésaurus projets'!$D$13:$F$21,2,FALSE)</f>
        <v>INFORMATIC21</v>
      </c>
      <c r="F263" s="10">
        <v>8</v>
      </c>
      <c r="G263" s="11">
        <f t="shared" si="53"/>
        <v>1.0256410256410258</v>
      </c>
      <c r="H263" s="32" t="s">
        <v>536</v>
      </c>
    </row>
    <row r="264" spans="1:9" x14ac:dyDescent="0.4">
      <c r="A264" s="9" t="s">
        <v>312</v>
      </c>
      <c r="B264" s="9" t="s">
        <v>313</v>
      </c>
      <c r="C264" s="23">
        <v>44428</v>
      </c>
      <c r="D264" s="29" t="s">
        <v>523</v>
      </c>
      <c r="E264" s="9" t="str">
        <f>VLOOKUP(D264,'Thésaurus projets'!$D$13:$F$21,2,FALSE)</f>
        <v>GEOM_CARTOGRAPHIE</v>
      </c>
      <c r="F264" s="10">
        <v>7</v>
      </c>
      <c r="G264" s="11">
        <f t="shared" si="53"/>
        <v>0.89743589743589747</v>
      </c>
      <c r="H264" s="32" t="s">
        <v>537</v>
      </c>
    </row>
    <row r="265" spans="1:9" x14ac:dyDescent="0.4">
      <c r="A265" s="9" t="s">
        <v>312</v>
      </c>
      <c r="B265" s="9" t="s">
        <v>313</v>
      </c>
      <c r="C265" s="23"/>
      <c r="D265" s="29" t="s">
        <v>7</v>
      </c>
      <c r="E265" s="9" t="str">
        <f>VLOOKUP(D265,'Thésaurus projets'!$D$13:$F$21,2,FALSE)</f>
        <v>---</v>
      </c>
      <c r="F265" s="10">
        <v>0</v>
      </c>
      <c r="G265" s="11">
        <f t="shared" si="53"/>
        <v>0</v>
      </c>
      <c r="H265" s="32"/>
      <c r="I265" s="12">
        <f>SUM(F259:F264)</f>
        <v>39</v>
      </c>
    </row>
    <row r="266" spans="1:9" x14ac:dyDescent="0.4">
      <c r="A266" s="9" t="s">
        <v>312</v>
      </c>
      <c r="B266" s="9" t="s">
        <v>313</v>
      </c>
      <c r="C266" s="23"/>
      <c r="D266" s="29" t="s">
        <v>7</v>
      </c>
      <c r="E266" s="9" t="str">
        <f>VLOOKUP(D266,'Thésaurus projets'!$D$13:$F$21,2,FALSE)</f>
        <v>---</v>
      </c>
      <c r="F266" s="10">
        <v>0</v>
      </c>
      <c r="G266" s="11">
        <f t="shared" si="53"/>
        <v>0</v>
      </c>
    </row>
    <row r="267" spans="1:9" x14ac:dyDescent="0.4">
      <c r="A267" s="9" t="s">
        <v>312</v>
      </c>
      <c r="B267" s="9" t="s">
        <v>313</v>
      </c>
      <c r="C267" s="23">
        <v>44431</v>
      </c>
      <c r="D267" s="29" t="s">
        <v>318</v>
      </c>
      <c r="E267" s="9" t="str">
        <f>VLOOKUP(D267,'Thésaurus projets'!$D$13:$F$21,2,FALSE)</f>
        <v>---</v>
      </c>
      <c r="F267" s="10">
        <v>8</v>
      </c>
      <c r="G267" s="11">
        <f t="shared" si="53"/>
        <v>1.0256410256410258</v>
      </c>
      <c r="H267" s="13" t="s">
        <v>345</v>
      </c>
    </row>
    <row r="268" spans="1:9" x14ac:dyDescent="0.4">
      <c r="A268" s="9" t="s">
        <v>312</v>
      </c>
      <c r="B268" s="9" t="s">
        <v>313</v>
      </c>
      <c r="C268" s="23">
        <v>44432</v>
      </c>
      <c r="D268" s="29" t="s">
        <v>318</v>
      </c>
      <c r="E268" s="9" t="str">
        <f>VLOOKUP(D268,'Thésaurus projets'!$D$13:$F$21,2,FALSE)</f>
        <v>---</v>
      </c>
      <c r="F268" s="10">
        <v>8</v>
      </c>
      <c r="G268" s="11">
        <f t="shared" si="53"/>
        <v>1.0256410256410258</v>
      </c>
      <c r="H268" s="13" t="s">
        <v>345</v>
      </c>
    </row>
    <row r="269" spans="1:9" x14ac:dyDescent="0.4">
      <c r="A269" s="9" t="s">
        <v>312</v>
      </c>
      <c r="B269" s="9" t="s">
        <v>313</v>
      </c>
      <c r="C269" s="23">
        <v>44433</v>
      </c>
      <c r="D269" s="29" t="s">
        <v>318</v>
      </c>
      <c r="E269" s="9" t="str">
        <f>VLOOKUP(D269,'Thésaurus projets'!$D$13:$F$21,2,FALSE)</f>
        <v>---</v>
      </c>
      <c r="F269" s="10">
        <v>8</v>
      </c>
      <c r="G269" s="11">
        <f t="shared" si="53"/>
        <v>1.0256410256410258</v>
      </c>
      <c r="H269" s="13" t="s">
        <v>345</v>
      </c>
    </row>
    <row r="270" spans="1:9" x14ac:dyDescent="0.4">
      <c r="A270" s="9" t="s">
        <v>312</v>
      </c>
      <c r="B270" s="9" t="s">
        <v>313</v>
      </c>
      <c r="C270" s="23">
        <v>44434</v>
      </c>
      <c r="D270" s="29" t="s">
        <v>318</v>
      </c>
      <c r="E270" s="9" t="str">
        <f>VLOOKUP(D270,'Thésaurus projets'!$D$13:$F$21,2,FALSE)</f>
        <v>---</v>
      </c>
      <c r="F270" s="10">
        <v>8</v>
      </c>
      <c r="G270" s="11">
        <f t="shared" si="53"/>
        <v>1.0256410256410258</v>
      </c>
      <c r="H270" s="13" t="s">
        <v>345</v>
      </c>
    </row>
    <row r="271" spans="1:9" x14ac:dyDescent="0.4">
      <c r="A271" s="9" t="s">
        <v>312</v>
      </c>
      <c r="B271" s="9" t="s">
        <v>313</v>
      </c>
      <c r="C271" s="23">
        <v>44435</v>
      </c>
      <c r="D271" s="29" t="s">
        <v>318</v>
      </c>
      <c r="E271" s="9" t="str">
        <f>VLOOKUP(D271,'Thésaurus projets'!$D$13:$F$21,2,FALSE)</f>
        <v>---</v>
      </c>
      <c r="F271" s="10">
        <v>7</v>
      </c>
      <c r="G271" s="11">
        <f t="shared" si="53"/>
        <v>0.89743589743589747</v>
      </c>
      <c r="H271" s="32" t="s">
        <v>347</v>
      </c>
    </row>
    <row r="272" spans="1:9" x14ac:dyDescent="0.4">
      <c r="A272" s="9" t="s">
        <v>312</v>
      </c>
      <c r="B272" s="9" t="s">
        <v>313</v>
      </c>
      <c r="C272" s="23"/>
      <c r="D272" s="29" t="s">
        <v>7</v>
      </c>
      <c r="E272" s="9" t="str">
        <f>VLOOKUP(D272,'Thésaurus projets'!$D$13:$F$21,2,FALSE)</f>
        <v>---</v>
      </c>
      <c r="F272" s="10">
        <v>0</v>
      </c>
      <c r="G272" s="11">
        <f t="shared" si="53"/>
        <v>0</v>
      </c>
      <c r="H272" s="32"/>
      <c r="I272" s="12">
        <f>SUM(F267:F271)</f>
        <v>39</v>
      </c>
    </row>
    <row r="273" spans="1:9" x14ac:dyDescent="0.4">
      <c r="A273" s="9" t="s">
        <v>312</v>
      </c>
      <c r="B273" s="9" t="s">
        <v>313</v>
      </c>
      <c r="C273" s="23"/>
      <c r="D273" s="29" t="s">
        <v>7</v>
      </c>
      <c r="E273" s="9" t="str">
        <f>VLOOKUP(D273,'Thésaurus projets'!$D$13:$F$21,2,FALSE)</f>
        <v>---</v>
      </c>
      <c r="F273" s="10">
        <v>0</v>
      </c>
      <c r="G273" s="11">
        <f t="shared" si="53"/>
        <v>0</v>
      </c>
    </row>
    <row r="274" spans="1:9" x14ac:dyDescent="0.4">
      <c r="A274" s="9" t="s">
        <v>312</v>
      </c>
      <c r="B274" s="9" t="s">
        <v>313</v>
      </c>
      <c r="C274" s="23">
        <v>44438</v>
      </c>
      <c r="D274" s="29" t="s">
        <v>319</v>
      </c>
      <c r="E274" s="9" t="str">
        <f>VLOOKUP(D274,'Thésaurus projets'!$D$13:$F$21,2,FALSE)</f>
        <v>DIVECENH20</v>
      </c>
      <c r="F274" s="10">
        <v>4</v>
      </c>
      <c r="G274" s="11">
        <f t="shared" si="53"/>
        <v>0.51282051282051289</v>
      </c>
      <c r="H274" s="13" t="s">
        <v>538</v>
      </c>
    </row>
    <row r="275" spans="1:9" x14ac:dyDescent="0.4">
      <c r="A275" s="9" t="s">
        <v>312</v>
      </c>
      <c r="B275" s="9" t="s">
        <v>313</v>
      </c>
      <c r="C275" s="23">
        <v>44438</v>
      </c>
      <c r="D275" s="29" t="s">
        <v>322</v>
      </c>
      <c r="E275" s="9" t="str">
        <f>VLOOKUP(D275,'Thésaurus projets'!$D$13:$F$21,2,FALSE)</f>
        <v>INFORMATIC21</v>
      </c>
      <c r="F275" s="10">
        <v>4</v>
      </c>
      <c r="G275" s="11">
        <f t="shared" si="53"/>
        <v>0.51282051282051289</v>
      </c>
      <c r="H275" s="13" t="s">
        <v>539</v>
      </c>
    </row>
    <row r="276" spans="1:9" x14ac:dyDescent="0.4">
      <c r="A276" s="9" t="s">
        <v>312</v>
      </c>
      <c r="B276" s="9" t="s">
        <v>313</v>
      </c>
      <c r="C276" s="23">
        <v>44439</v>
      </c>
      <c r="D276" s="29" t="s">
        <v>322</v>
      </c>
      <c r="E276" s="9" t="str">
        <f>VLOOKUP(D276,'Thésaurus projets'!$D$13:$F$21,2,FALSE)</f>
        <v>INFORMATIC21</v>
      </c>
      <c r="F276" s="10">
        <v>8</v>
      </c>
      <c r="G276" s="11">
        <f t="shared" ref="G276" si="69">F276/7.8</f>
        <v>1.0256410256410258</v>
      </c>
      <c r="H276" s="13" t="s">
        <v>421</v>
      </c>
    </row>
    <row r="277" spans="1:9" x14ac:dyDescent="0.4">
      <c r="A277" s="9" t="s">
        <v>312</v>
      </c>
      <c r="B277" s="9" t="s">
        <v>313</v>
      </c>
      <c r="C277" s="23">
        <v>44440</v>
      </c>
      <c r="D277" s="29" t="s">
        <v>322</v>
      </c>
      <c r="E277" s="9" t="str">
        <f>VLOOKUP(D277,'Thésaurus projets'!$D$13:$F$21,2,FALSE)</f>
        <v>INFORMATIC21</v>
      </c>
      <c r="F277" s="10">
        <v>8</v>
      </c>
      <c r="G277" s="11">
        <f t="shared" si="53"/>
        <v>1.0256410256410258</v>
      </c>
      <c r="H277" s="13" t="s">
        <v>539</v>
      </c>
    </row>
    <row r="278" spans="1:9" x14ac:dyDescent="0.4">
      <c r="A278" s="9" t="s">
        <v>312</v>
      </c>
      <c r="B278" s="9" t="s">
        <v>313</v>
      </c>
      <c r="C278" s="23">
        <v>44441</v>
      </c>
      <c r="D278" s="29" t="s">
        <v>324</v>
      </c>
      <c r="E278" s="9" t="str">
        <f>VLOOKUP(D278,'Thésaurus projets'!$D$13:$F$21,2,FALSE)</f>
        <v>DIVETTE_21</v>
      </c>
      <c r="F278" s="10">
        <v>2</v>
      </c>
      <c r="G278" s="11">
        <f t="shared" si="53"/>
        <v>0.25641025641025644</v>
      </c>
      <c r="H278" s="13" t="s">
        <v>357</v>
      </c>
    </row>
    <row r="279" spans="1:9" x14ac:dyDescent="0.4">
      <c r="A279" s="9" t="s">
        <v>312</v>
      </c>
      <c r="B279" s="9" t="s">
        <v>313</v>
      </c>
      <c r="C279" s="23">
        <v>44441</v>
      </c>
      <c r="D279" s="29" t="s">
        <v>322</v>
      </c>
      <c r="E279" s="9" t="str">
        <f>VLOOKUP(D279,'Thésaurus projets'!$D$13:$F$21,2,FALSE)</f>
        <v>INFORMATIC21</v>
      </c>
      <c r="F279" s="10">
        <v>6</v>
      </c>
      <c r="G279" s="11">
        <f t="shared" ref="G279" si="70">F279/7.8</f>
        <v>0.76923076923076927</v>
      </c>
      <c r="H279" s="13" t="s">
        <v>539</v>
      </c>
    </row>
    <row r="280" spans="1:9" x14ac:dyDescent="0.4">
      <c r="A280" s="9" t="s">
        <v>312</v>
      </c>
      <c r="B280" s="9" t="s">
        <v>313</v>
      </c>
      <c r="C280" s="23">
        <v>44442</v>
      </c>
      <c r="D280" s="29" t="s">
        <v>322</v>
      </c>
      <c r="E280" s="9" t="str">
        <f>VLOOKUP(D280,'Thésaurus projets'!$D$13:$F$21,2,FALSE)</f>
        <v>INFORMATIC21</v>
      </c>
      <c r="F280" s="10">
        <v>5</v>
      </c>
      <c r="G280" s="11">
        <f t="shared" si="53"/>
        <v>0.64102564102564108</v>
      </c>
      <c r="H280" s="13" t="s">
        <v>540</v>
      </c>
    </row>
    <row r="281" spans="1:9" x14ac:dyDescent="0.4">
      <c r="A281" s="9" t="s">
        <v>312</v>
      </c>
      <c r="B281" s="9" t="s">
        <v>313</v>
      </c>
      <c r="C281" s="23">
        <v>44442</v>
      </c>
      <c r="D281" s="29" t="s">
        <v>324</v>
      </c>
      <c r="E281" s="9" t="str">
        <f>VLOOKUP(D281,'Thésaurus projets'!$D$13:$F$21,2,FALSE)</f>
        <v>DIVETTE_21</v>
      </c>
      <c r="F281" s="10">
        <v>2</v>
      </c>
      <c r="G281" s="11">
        <f t="shared" ref="G281" si="71">F281/7.8</f>
        <v>0.25641025641025644</v>
      </c>
      <c r="H281" s="13" t="s">
        <v>356</v>
      </c>
    </row>
    <row r="282" spans="1:9" x14ac:dyDescent="0.4">
      <c r="A282" s="9" t="s">
        <v>312</v>
      </c>
      <c r="B282" s="9" t="s">
        <v>313</v>
      </c>
      <c r="C282" s="23"/>
      <c r="D282" s="29" t="s">
        <v>7</v>
      </c>
      <c r="E282" s="9" t="str">
        <f>VLOOKUP(D282,'Thésaurus projets'!$D$13:$F$21,2,FALSE)</f>
        <v>---</v>
      </c>
      <c r="F282" s="10">
        <v>0</v>
      </c>
      <c r="G282" s="11">
        <f t="shared" si="53"/>
        <v>0</v>
      </c>
      <c r="H282" s="32"/>
      <c r="I282" s="12">
        <f>SUM(F274:F281)</f>
        <v>39</v>
      </c>
    </row>
    <row r="283" spans="1:9" x14ac:dyDescent="0.4">
      <c r="A283" s="9" t="s">
        <v>312</v>
      </c>
      <c r="B283" s="9" t="s">
        <v>313</v>
      </c>
      <c r="C283" s="23"/>
      <c r="D283" s="29" t="s">
        <v>7</v>
      </c>
      <c r="E283" s="9" t="str">
        <f>VLOOKUP(D283,'Thésaurus projets'!$D$13:$F$21,2,FALSE)</f>
        <v>---</v>
      </c>
      <c r="F283" s="10">
        <v>0</v>
      </c>
      <c r="G283" s="11">
        <f t="shared" ref="G283" si="72">F283/7.8</f>
        <v>0</v>
      </c>
    </row>
    <row r="284" spans="1:9" x14ac:dyDescent="0.4">
      <c r="A284" s="9" t="s">
        <v>312</v>
      </c>
      <c r="B284" s="9" t="s">
        <v>313</v>
      </c>
      <c r="C284" s="23">
        <v>44445</v>
      </c>
      <c r="D284" s="29" t="s">
        <v>316</v>
      </c>
      <c r="E284" s="9" t="str">
        <f>VLOOKUP(D284,'Thésaurus projets'!$D$13:$F$21,2,FALSE)</f>
        <v>PREEE2021</v>
      </c>
      <c r="F284" s="10">
        <v>8</v>
      </c>
      <c r="G284" s="11">
        <f t="shared" si="53"/>
        <v>1.0256410256410258</v>
      </c>
      <c r="H284" s="13" t="s">
        <v>476</v>
      </c>
    </row>
    <row r="285" spans="1:9" x14ac:dyDescent="0.4">
      <c r="A285" s="9" t="s">
        <v>312</v>
      </c>
      <c r="B285" s="9" t="s">
        <v>313</v>
      </c>
      <c r="C285" s="23">
        <v>44446</v>
      </c>
      <c r="D285" s="29" t="s">
        <v>316</v>
      </c>
      <c r="E285" s="9" t="str">
        <f>VLOOKUP(D285,'Thésaurus projets'!$D$13:$F$21,2,FALSE)</f>
        <v>PREEE2021</v>
      </c>
      <c r="F285" s="10">
        <v>8</v>
      </c>
      <c r="G285" s="11">
        <f t="shared" si="53"/>
        <v>1.0256410256410258</v>
      </c>
      <c r="H285" s="13" t="s">
        <v>477</v>
      </c>
    </row>
    <row r="286" spans="1:9" x14ac:dyDescent="0.4">
      <c r="A286" s="9" t="s">
        <v>312</v>
      </c>
      <c r="B286" s="9" t="s">
        <v>313</v>
      </c>
      <c r="C286" s="23">
        <v>44447</v>
      </c>
      <c r="D286" s="29" t="s">
        <v>316</v>
      </c>
      <c r="E286" s="9" t="str">
        <f>VLOOKUP(D286,'Thésaurus projets'!$D$13:$F$21,2,FALSE)</f>
        <v>PREEE2021</v>
      </c>
      <c r="F286" s="10">
        <v>8</v>
      </c>
      <c r="G286" s="11">
        <f t="shared" si="53"/>
        <v>1.0256410256410258</v>
      </c>
      <c r="H286" s="13" t="s">
        <v>478</v>
      </c>
    </row>
    <row r="287" spans="1:9" ht="39" x14ac:dyDescent="0.4">
      <c r="A287" s="9" t="s">
        <v>312</v>
      </c>
      <c r="B287" s="9" t="s">
        <v>313</v>
      </c>
      <c r="C287" s="23">
        <v>44448</v>
      </c>
      <c r="D287" s="29" t="s">
        <v>324</v>
      </c>
      <c r="E287" s="9" t="str">
        <f>VLOOKUP(D287,'Thésaurus projets'!$D$13:$F$21,2,FALSE)</f>
        <v>DIVETTE_21</v>
      </c>
      <c r="F287" s="10">
        <v>8</v>
      </c>
      <c r="G287" s="11">
        <f t="shared" si="53"/>
        <v>1.0256410256410258</v>
      </c>
      <c r="H287" s="32" t="s">
        <v>479</v>
      </c>
    </row>
    <row r="288" spans="1:9" ht="39" x14ac:dyDescent="0.4">
      <c r="A288" s="9" t="s">
        <v>312</v>
      </c>
      <c r="B288" s="9" t="s">
        <v>313</v>
      </c>
      <c r="C288" s="23">
        <v>44449</v>
      </c>
      <c r="D288" s="29" t="s">
        <v>324</v>
      </c>
      <c r="E288" s="9" t="str">
        <f>VLOOKUP(D288,'Thésaurus projets'!$D$13:$F$21,2,FALSE)</f>
        <v>DIVETTE_21</v>
      </c>
      <c r="F288" s="10">
        <v>7</v>
      </c>
      <c r="G288" s="11">
        <f t="shared" si="53"/>
        <v>0.89743589743589747</v>
      </c>
      <c r="H288" s="32" t="s">
        <v>479</v>
      </c>
    </row>
    <row r="289" spans="1:9" x14ac:dyDescent="0.4">
      <c r="A289" s="9" t="s">
        <v>312</v>
      </c>
      <c r="B289" s="9" t="s">
        <v>313</v>
      </c>
      <c r="C289" s="23"/>
      <c r="D289" s="29" t="s">
        <v>7</v>
      </c>
      <c r="E289" s="9" t="str">
        <f>VLOOKUP(D289,'Thésaurus projets'!$D$13:$F$21,2,FALSE)</f>
        <v>---</v>
      </c>
      <c r="F289" s="10">
        <v>0</v>
      </c>
      <c r="G289" s="11">
        <f t="shared" si="53"/>
        <v>0</v>
      </c>
      <c r="I289" s="12">
        <f>SUM(F284:F288)</f>
        <v>39</v>
      </c>
    </row>
    <row r="290" spans="1:9" x14ac:dyDescent="0.4">
      <c r="A290" s="9" t="s">
        <v>312</v>
      </c>
      <c r="B290" s="9" t="s">
        <v>313</v>
      </c>
      <c r="C290" s="23"/>
      <c r="D290" s="29" t="s">
        <v>7</v>
      </c>
      <c r="E290" s="9" t="str">
        <f>VLOOKUP(D290,'Thésaurus projets'!$D$13:$F$21,2,FALSE)</f>
        <v>---</v>
      </c>
      <c r="F290" s="10">
        <v>0</v>
      </c>
      <c r="G290" s="11">
        <f t="shared" ref="G290:G376" si="73">F290/7.8</f>
        <v>0</v>
      </c>
    </row>
    <row r="291" spans="1:9" x14ac:dyDescent="0.4">
      <c r="A291" s="9" t="s">
        <v>312</v>
      </c>
      <c r="B291" s="9" t="s">
        <v>313</v>
      </c>
      <c r="C291" s="23">
        <v>44452</v>
      </c>
      <c r="D291" s="29" t="s">
        <v>322</v>
      </c>
      <c r="E291" s="9" t="str">
        <f>VLOOKUP(D291,'Thésaurus projets'!$D$13:$F$21,2,FALSE)</f>
        <v>INFORMATIC21</v>
      </c>
      <c r="F291" s="10">
        <v>8</v>
      </c>
      <c r="G291" s="11">
        <f t="shared" si="73"/>
        <v>1.0256410256410258</v>
      </c>
      <c r="H291" s="13" t="s">
        <v>541</v>
      </c>
    </row>
    <row r="292" spans="1:9" x14ac:dyDescent="0.4">
      <c r="A292" s="9" t="s">
        <v>312</v>
      </c>
      <c r="B292" s="9" t="s">
        <v>313</v>
      </c>
      <c r="C292" s="23">
        <v>44453</v>
      </c>
      <c r="D292" s="29" t="s">
        <v>316</v>
      </c>
      <c r="E292" s="9" t="str">
        <f>VLOOKUP(D292,'Thésaurus projets'!$D$13:$F$21,2,FALSE)</f>
        <v>PREEE2021</v>
      </c>
      <c r="F292" s="10">
        <v>6</v>
      </c>
      <c r="G292" s="11">
        <f t="shared" ref="G292" si="74">F292/7.8</f>
        <v>0.76923076923076927</v>
      </c>
      <c r="H292" s="13" t="s">
        <v>544</v>
      </c>
    </row>
    <row r="293" spans="1:9" x14ac:dyDescent="0.4">
      <c r="A293" s="9" t="s">
        <v>312</v>
      </c>
      <c r="B293" s="9" t="s">
        <v>313</v>
      </c>
      <c r="C293" s="23">
        <v>44453</v>
      </c>
      <c r="D293" s="29" t="s">
        <v>523</v>
      </c>
      <c r="E293" s="9" t="str">
        <f>VLOOKUP(D293,'Thésaurus projets'!$D$13:$F$21,2,FALSE)</f>
        <v>GEOM_CARTOGRAPHIE</v>
      </c>
      <c r="F293" s="10">
        <v>2</v>
      </c>
      <c r="G293" s="11">
        <f t="shared" si="73"/>
        <v>0.25641025641025644</v>
      </c>
      <c r="H293" s="13" t="s">
        <v>542</v>
      </c>
    </row>
    <row r="294" spans="1:9" x14ac:dyDescent="0.4">
      <c r="A294" s="9" t="s">
        <v>312</v>
      </c>
      <c r="B294" s="9" t="s">
        <v>313</v>
      </c>
      <c r="C294" s="23">
        <v>44454</v>
      </c>
      <c r="D294" s="29" t="s">
        <v>322</v>
      </c>
      <c r="E294" s="9" t="str">
        <f>VLOOKUP(D294,'Thésaurus projets'!$D$13:$F$21,2,FALSE)</f>
        <v>INFORMATIC21</v>
      </c>
      <c r="F294" s="10">
        <v>8</v>
      </c>
      <c r="G294" s="11">
        <f t="shared" si="73"/>
        <v>1.0256410256410258</v>
      </c>
      <c r="H294" s="13" t="s">
        <v>543</v>
      </c>
    </row>
    <row r="295" spans="1:9" x14ac:dyDescent="0.4">
      <c r="A295" s="9" t="s">
        <v>312</v>
      </c>
      <c r="B295" s="9" t="s">
        <v>313</v>
      </c>
      <c r="C295" s="23">
        <v>44455</v>
      </c>
      <c r="D295" s="29" t="s">
        <v>322</v>
      </c>
      <c r="E295" s="9" t="str">
        <f>VLOOKUP(D295,'Thésaurus projets'!$D$13:$F$21,2,FALSE)</f>
        <v>INFORMATIC21</v>
      </c>
      <c r="F295" s="10">
        <v>1</v>
      </c>
      <c r="G295" s="11">
        <f t="shared" ref="G295" si="75">F295/7.8</f>
        <v>0.12820512820512822</v>
      </c>
      <c r="H295" s="13" t="s">
        <v>545</v>
      </c>
    </row>
    <row r="296" spans="1:9" x14ac:dyDescent="0.4">
      <c r="A296" s="9" t="s">
        <v>312</v>
      </c>
      <c r="B296" s="9" t="s">
        <v>313</v>
      </c>
      <c r="C296" s="23">
        <v>44455</v>
      </c>
      <c r="D296" s="29" t="s">
        <v>322</v>
      </c>
      <c r="E296" s="9" t="str">
        <f>VLOOKUP(D296,'Thésaurus projets'!$D$13:$F$21,2,FALSE)</f>
        <v>INFORMATIC21</v>
      </c>
      <c r="F296" s="10">
        <v>8</v>
      </c>
      <c r="G296" s="11">
        <f t="shared" si="73"/>
        <v>1.0256410256410258</v>
      </c>
      <c r="H296" s="13" t="s">
        <v>546</v>
      </c>
    </row>
    <row r="297" spans="1:9" ht="39" x14ac:dyDescent="0.4">
      <c r="A297" s="9" t="s">
        <v>312</v>
      </c>
      <c r="B297" s="9" t="s">
        <v>313</v>
      </c>
      <c r="C297" s="23">
        <v>44456</v>
      </c>
      <c r="D297" s="29" t="s">
        <v>322</v>
      </c>
      <c r="E297" s="9" t="str">
        <f>VLOOKUP(D297,'Thésaurus projets'!$D$13:$F$21,2,FALSE)</f>
        <v>INFORMATIC21</v>
      </c>
      <c r="F297" s="10">
        <v>7</v>
      </c>
      <c r="G297" s="11">
        <f t="shared" si="73"/>
        <v>0.89743589743589747</v>
      </c>
      <c r="H297" s="32" t="s">
        <v>552</v>
      </c>
    </row>
    <row r="298" spans="1:9" x14ac:dyDescent="0.4">
      <c r="A298" s="9" t="s">
        <v>312</v>
      </c>
      <c r="B298" s="9" t="s">
        <v>313</v>
      </c>
      <c r="C298" s="23"/>
      <c r="D298" s="29" t="s">
        <v>7</v>
      </c>
      <c r="E298" s="9" t="str">
        <f>VLOOKUP(D298,'Thésaurus projets'!$D$13:$F$21,2,FALSE)</f>
        <v>---</v>
      </c>
      <c r="F298" s="10">
        <v>0</v>
      </c>
      <c r="G298" s="11">
        <f t="shared" si="73"/>
        <v>0</v>
      </c>
      <c r="I298" s="12">
        <f>SUM(F291:F297)</f>
        <v>40</v>
      </c>
    </row>
    <row r="299" spans="1:9" x14ac:dyDescent="0.4">
      <c r="A299" s="9" t="s">
        <v>312</v>
      </c>
      <c r="B299" s="9" t="s">
        <v>313</v>
      </c>
      <c r="C299" s="23"/>
      <c r="D299" s="29" t="s">
        <v>7</v>
      </c>
      <c r="E299" s="9" t="str">
        <f>VLOOKUP(D299,'Thésaurus projets'!$D$13:$F$21,2,FALSE)</f>
        <v>---</v>
      </c>
      <c r="F299" s="10">
        <v>0</v>
      </c>
      <c r="G299" s="11">
        <f t="shared" si="73"/>
        <v>0</v>
      </c>
    </row>
    <row r="300" spans="1:9" ht="39" x14ac:dyDescent="0.4">
      <c r="A300" s="9" t="s">
        <v>312</v>
      </c>
      <c r="B300" s="9" t="s">
        <v>313</v>
      </c>
      <c r="C300" s="23">
        <v>44459</v>
      </c>
      <c r="D300" s="29" t="s">
        <v>324</v>
      </c>
      <c r="E300" s="9" t="str">
        <f>VLOOKUP(D300,'Thésaurus projets'!$D$13:$F$21,2,FALSE)</f>
        <v>DIVETTE_21</v>
      </c>
      <c r="F300" s="10">
        <v>8</v>
      </c>
      <c r="G300" s="11">
        <f t="shared" si="73"/>
        <v>1.0256410256410258</v>
      </c>
      <c r="H300" s="32" t="s">
        <v>348</v>
      </c>
    </row>
    <row r="301" spans="1:9" x14ac:dyDescent="0.4">
      <c r="A301" s="9" t="s">
        <v>312</v>
      </c>
      <c r="B301" s="9" t="s">
        <v>313</v>
      </c>
      <c r="C301" s="23">
        <v>44460</v>
      </c>
      <c r="D301" s="29" t="s">
        <v>319</v>
      </c>
      <c r="E301" s="9" t="str">
        <f>VLOOKUP(D301,'Thésaurus projets'!$D$13:$F$21,2,FALSE)</f>
        <v>DIVECENH20</v>
      </c>
      <c r="F301" s="10">
        <v>2</v>
      </c>
      <c r="G301" s="11">
        <f t="shared" ref="G301" si="76">F301/7.8</f>
        <v>0.25641025641025644</v>
      </c>
      <c r="H301" s="13" t="s">
        <v>553</v>
      </c>
    </row>
    <row r="302" spans="1:9" x14ac:dyDescent="0.4">
      <c r="A302" s="9" t="s">
        <v>312</v>
      </c>
      <c r="B302" s="9" t="s">
        <v>313</v>
      </c>
      <c r="C302" s="23">
        <v>44460</v>
      </c>
      <c r="D302" s="29" t="s">
        <v>322</v>
      </c>
      <c r="E302" s="9" t="str">
        <f>VLOOKUP(D302,'Thésaurus projets'!$D$13:$F$21,2,FALSE)</f>
        <v>INFORMATIC21</v>
      </c>
      <c r="F302" s="10">
        <v>6</v>
      </c>
      <c r="G302" s="11">
        <f t="shared" si="73"/>
        <v>0.76923076923076927</v>
      </c>
      <c r="H302" s="13" t="s">
        <v>554</v>
      </c>
    </row>
    <row r="303" spans="1:9" x14ac:dyDescent="0.4">
      <c r="A303" s="9" t="s">
        <v>312</v>
      </c>
      <c r="B303" s="9" t="s">
        <v>313</v>
      </c>
      <c r="C303" s="23">
        <v>44461</v>
      </c>
      <c r="D303" s="29" t="s">
        <v>322</v>
      </c>
      <c r="E303" s="9" t="str">
        <f>VLOOKUP(D303,'Thésaurus projets'!$D$13:$F$21,2,FALSE)</f>
        <v>INFORMATIC21</v>
      </c>
      <c r="F303" s="10">
        <v>8</v>
      </c>
      <c r="G303" s="11">
        <f t="shared" ref="G303" si="77">F303/7.8</f>
        <v>1.0256410256410258</v>
      </c>
      <c r="H303" s="13" t="s">
        <v>555</v>
      </c>
    </row>
    <row r="304" spans="1:9" x14ac:dyDescent="0.4">
      <c r="A304" s="9" t="s">
        <v>312</v>
      </c>
      <c r="B304" s="9" t="s">
        <v>313</v>
      </c>
      <c r="C304" s="23">
        <v>44462</v>
      </c>
      <c r="D304" s="29" t="s">
        <v>322</v>
      </c>
      <c r="E304" s="9" t="str">
        <f>VLOOKUP(D304,'Thésaurus projets'!$D$13:$F$21,2,FALSE)</f>
        <v>INFORMATIC21</v>
      </c>
      <c r="F304" s="10">
        <v>8</v>
      </c>
      <c r="G304" s="11">
        <f t="shared" si="73"/>
        <v>1.0256410256410258</v>
      </c>
      <c r="H304" s="13" t="s">
        <v>556</v>
      </c>
    </row>
    <row r="305" spans="1:9" x14ac:dyDescent="0.4">
      <c r="A305" s="9" t="s">
        <v>312</v>
      </c>
      <c r="B305" s="9" t="s">
        <v>313</v>
      </c>
      <c r="C305" s="23">
        <v>44463</v>
      </c>
      <c r="D305" s="29" t="s">
        <v>322</v>
      </c>
      <c r="E305" s="9" t="str">
        <f>VLOOKUP(D305,'Thésaurus projets'!$D$13:$F$21,2,FALSE)</f>
        <v>INFORMATIC21</v>
      </c>
      <c r="F305" s="10">
        <v>7</v>
      </c>
      <c r="G305" s="11">
        <f t="shared" ref="G305:G306" si="78">F305/7.8</f>
        <v>0.89743589743589747</v>
      </c>
      <c r="H305" s="13" t="s">
        <v>556</v>
      </c>
    </row>
    <row r="306" spans="1:9" x14ac:dyDescent="0.4">
      <c r="A306" s="9" t="s">
        <v>312</v>
      </c>
      <c r="B306" s="9" t="s">
        <v>313</v>
      </c>
      <c r="C306" s="23"/>
      <c r="D306" s="29" t="s">
        <v>7</v>
      </c>
      <c r="E306" s="9" t="str">
        <f>VLOOKUP(D306,'Thésaurus projets'!$D$13:$F$21,2,FALSE)</f>
        <v>---</v>
      </c>
      <c r="F306" s="10">
        <v>0</v>
      </c>
      <c r="G306" s="11">
        <f t="shared" si="78"/>
        <v>0</v>
      </c>
      <c r="I306" s="12">
        <f>SUM(F300:F305)</f>
        <v>39</v>
      </c>
    </row>
    <row r="307" spans="1:9" x14ac:dyDescent="0.4">
      <c r="A307" s="9" t="s">
        <v>312</v>
      </c>
      <c r="B307" s="9" t="s">
        <v>313</v>
      </c>
      <c r="C307" s="23"/>
      <c r="D307" s="29" t="s">
        <v>7</v>
      </c>
      <c r="E307" s="9" t="str">
        <f>VLOOKUP(D307,'Thésaurus projets'!$D$13:$F$21,2,FALSE)</f>
        <v>---</v>
      </c>
      <c r="F307" s="10">
        <v>0</v>
      </c>
      <c r="G307" s="11">
        <f t="shared" si="73"/>
        <v>0</v>
      </c>
    </row>
    <row r="308" spans="1:9" x14ac:dyDescent="0.4">
      <c r="A308" s="9" t="s">
        <v>312</v>
      </c>
      <c r="B308" s="9" t="s">
        <v>313</v>
      </c>
      <c r="C308" s="23">
        <v>44466</v>
      </c>
      <c r="D308" s="29" t="s">
        <v>324</v>
      </c>
      <c r="E308" s="9" t="str">
        <f>VLOOKUP(D308,'Thésaurus projets'!$D$13:$F$21,2,FALSE)</f>
        <v>DIVETTE_21</v>
      </c>
      <c r="F308" s="10">
        <v>3</v>
      </c>
      <c r="G308" s="11">
        <f t="shared" si="73"/>
        <v>0.38461538461538464</v>
      </c>
      <c r="H308" s="13" t="s">
        <v>557</v>
      </c>
    </row>
    <row r="309" spans="1:9" x14ac:dyDescent="0.4">
      <c r="A309" s="9" t="s">
        <v>312</v>
      </c>
      <c r="B309" s="9" t="s">
        <v>313</v>
      </c>
      <c r="C309" s="23">
        <v>44466</v>
      </c>
      <c r="D309" s="29" t="s">
        <v>322</v>
      </c>
      <c r="E309" s="9" t="str">
        <f>VLOOKUP(D309,'Thésaurus projets'!$D$13:$F$21,2,FALSE)</f>
        <v>INFORMATIC21</v>
      </c>
      <c r="F309" s="10">
        <v>5</v>
      </c>
      <c r="G309" s="11">
        <f t="shared" si="73"/>
        <v>0.64102564102564108</v>
      </c>
      <c r="H309" s="13" t="s">
        <v>558</v>
      </c>
    </row>
    <row r="310" spans="1:9" x14ac:dyDescent="0.4">
      <c r="A310" s="9" t="s">
        <v>312</v>
      </c>
      <c r="B310" s="9" t="s">
        <v>313</v>
      </c>
      <c r="C310" s="23">
        <v>44467</v>
      </c>
      <c r="D310" s="29" t="s">
        <v>322</v>
      </c>
      <c r="E310" s="9" t="str">
        <f>VLOOKUP(D310,'Thésaurus projets'!$D$13:$F$21,2,FALSE)</f>
        <v>INFORMATIC21</v>
      </c>
      <c r="F310" s="10">
        <v>8</v>
      </c>
      <c r="G310" s="11">
        <f t="shared" ref="G310" si="79">F310/7.8</f>
        <v>1.0256410256410258</v>
      </c>
      <c r="H310" s="13" t="s">
        <v>560</v>
      </c>
    </row>
    <row r="311" spans="1:9" x14ac:dyDescent="0.4">
      <c r="A311" s="9" t="s">
        <v>312</v>
      </c>
      <c r="B311" s="9" t="s">
        <v>313</v>
      </c>
      <c r="C311" s="23">
        <v>44468</v>
      </c>
      <c r="D311" s="29" t="s">
        <v>523</v>
      </c>
      <c r="E311" s="9" t="str">
        <f>VLOOKUP(D311,'Thésaurus projets'!$D$13:$F$21,2,FALSE)</f>
        <v>GEOM_CARTOGRAPHIE</v>
      </c>
      <c r="F311" s="10">
        <v>8</v>
      </c>
      <c r="G311" s="11">
        <f t="shared" si="73"/>
        <v>1.0256410256410258</v>
      </c>
      <c r="H311" s="13" t="s">
        <v>561</v>
      </c>
    </row>
    <row r="312" spans="1:9" x14ac:dyDescent="0.4">
      <c r="A312" s="9" t="s">
        <v>312</v>
      </c>
      <c r="B312" s="9" t="s">
        <v>313</v>
      </c>
      <c r="C312" s="23">
        <v>44469</v>
      </c>
      <c r="D312" s="29" t="s">
        <v>523</v>
      </c>
      <c r="E312" s="9" t="str">
        <f>VLOOKUP(D312,'Thésaurus projets'!$D$13:$F$21,2,FALSE)</f>
        <v>GEOM_CARTOGRAPHIE</v>
      </c>
      <c r="F312" s="10">
        <v>8</v>
      </c>
      <c r="G312" s="11">
        <f t="shared" si="73"/>
        <v>1.0256410256410258</v>
      </c>
      <c r="H312" s="13" t="s">
        <v>562</v>
      </c>
    </row>
    <row r="313" spans="1:9" ht="39" x14ac:dyDescent="0.4">
      <c r="A313" s="9" t="s">
        <v>312</v>
      </c>
      <c r="B313" s="9" t="s">
        <v>313</v>
      </c>
      <c r="C313" s="23">
        <v>44470</v>
      </c>
      <c r="D313" s="29" t="s">
        <v>298</v>
      </c>
      <c r="E313" s="9" t="str">
        <f>VLOOKUP(D313,'Thésaurus projets'!$D$13:$F$21,2,FALSE)</f>
        <v>PRAM2021</v>
      </c>
      <c r="F313" s="10">
        <v>4</v>
      </c>
      <c r="G313" s="11">
        <f t="shared" si="73"/>
        <v>0.51282051282051289</v>
      </c>
      <c r="H313" s="32" t="s">
        <v>563</v>
      </c>
    </row>
    <row r="314" spans="1:9" x14ac:dyDescent="0.4">
      <c r="A314" s="9" t="s">
        <v>312</v>
      </c>
      <c r="B314" s="9" t="s">
        <v>313</v>
      </c>
      <c r="C314" s="23">
        <v>44470</v>
      </c>
      <c r="D314" s="29" t="s">
        <v>322</v>
      </c>
      <c r="E314" s="9" t="str">
        <f>VLOOKUP(D314,'Thésaurus projets'!$D$13:$F$21,2,FALSE)</f>
        <v>INFORMATIC21</v>
      </c>
      <c r="F314" s="10">
        <v>3</v>
      </c>
      <c r="G314" s="11">
        <f t="shared" ref="G314" si="80">F314/7.8</f>
        <v>0.38461538461538464</v>
      </c>
      <c r="H314" s="13" t="s">
        <v>564</v>
      </c>
    </row>
    <row r="315" spans="1:9" x14ac:dyDescent="0.4">
      <c r="A315" s="9" t="s">
        <v>312</v>
      </c>
      <c r="B315" s="9" t="s">
        <v>313</v>
      </c>
      <c r="C315" s="23"/>
      <c r="D315" s="29" t="s">
        <v>7</v>
      </c>
      <c r="E315" s="9" t="str">
        <f>VLOOKUP(D315,'Thésaurus projets'!$D$13:$F$21,2,FALSE)</f>
        <v>---</v>
      </c>
      <c r="F315" s="10">
        <v>0</v>
      </c>
      <c r="G315" s="11">
        <f t="shared" si="73"/>
        <v>0</v>
      </c>
      <c r="I315" s="12">
        <f>SUM(F308:F314)</f>
        <v>39</v>
      </c>
    </row>
    <row r="316" spans="1:9" x14ac:dyDescent="0.4">
      <c r="A316" s="9" t="s">
        <v>312</v>
      </c>
      <c r="B316" s="9" t="s">
        <v>313</v>
      </c>
      <c r="C316" s="23"/>
      <c r="D316" s="29" t="s">
        <v>7</v>
      </c>
      <c r="E316" s="9" t="str">
        <f>VLOOKUP(D316,'Thésaurus projets'!$D$13:$F$21,2,FALSE)</f>
        <v>---</v>
      </c>
      <c r="F316" s="10">
        <v>0</v>
      </c>
      <c r="G316" s="11">
        <f t="shared" si="73"/>
        <v>0</v>
      </c>
    </row>
    <row r="317" spans="1:9" x14ac:dyDescent="0.4">
      <c r="A317" s="9" t="s">
        <v>312</v>
      </c>
      <c r="B317" s="9" t="s">
        <v>313</v>
      </c>
      <c r="C317" s="23">
        <v>44473</v>
      </c>
      <c r="D317" s="29" t="s">
        <v>298</v>
      </c>
      <c r="E317" s="9" t="str">
        <f>VLOOKUP(D317,'Thésaurus projets'!$D$13:$F$21,2,FALSE)</f>
        <v>PRAM2021</v>
      </c>
      <c r="F317" s="10">
        <v>8</v>
      </c>
      <c r="G317" s="11">
        <f t="shared" si="73"/>
        <v>1.0256410256410258</v>
      </c>
      <c r="H317" s="13" t="s">
        <v>568</v>
      </c>
    </row>
    <row r="318" spans="1:9" ht="39" x14ac:dyDescent="0.4">
      <c r="A318" s="9" t="s">
        <v>312</v>
      </c>
      <c r="B318" s="9" t="s">
        <v>313</v>
      </c>
      <c r="C318" s="23">
        <v>44474</v>
      </c>
      <c r="D318" s="29" t="s">
        <v>298</v>
      </c>
      <c r="E318" s="9" t="str">
        <f>VLOOKUP(D318,'Thésaurus projets'!$D$13:$F$21,2,FALSE)</f>
        <v>PRAM2021</v>
      </c>
      <c r="F318" s="10">
        <v>8</v>
      </c>
      <c r="G318" s="11">
        <f t="shared" ref="G318" si="81">F318/7.8</f>
        <v>1.0256410256410258</v>
      </c>
      <c r="H318" s="32" t="s">
        <v>569</v>
      </c>
    </row>
    <row r="319" spans="1:9" x14ac:dyDescent="0.4">
      <c r="A319" s="9" t="s">
        <v>312</v>
      </c>
      <c r="B319" s="9" t="s">
        <v>313</v>
      </c>
      <c r="C319" s="23">
        <v>44475</v>
      </c>
      <c r="D319" s="29" t="s">
        <v>298</v>
      </c>
      <c r="E319" s="9" t="str">
        <f>VLOOKUP(D319,'Thésaurus projets'!$D$13:$F$21,2,FALSE)</f>
        <v>PRAM2021</v>
      </c>
      <c r="F319" s="10">
        <v>8</v>
      </c>
      <c r="G319" s="11">
        <f t="shared" si="73"/>
        <v>1.0256410256410258</v>
      </c>
      <c r="H319" s="32" t="s">
        <v>570</v>
      </c>
    </row>
    <row r="320" spans="1:9" ht="39" x14ac:dyDescent="0.4">
      <c r="A320" s="9" t="s">
        <v>312</v>
      </c>
      <c r="B320" s="9" t="s">
        <v>313</v>
      </c>
      <c r="C320" s="23">
        <v>44476</v>
      </c>
      <c r="D320" s="29" t="s">
        <v>322</v>
      </c>
      <c r="E320" s="9" t="str">
        <f>VLOOKUP(D320,'Thésaurus projets'!$D$13:$F$21,2,FALSE)</f>
        <v>INFORMATIC21</v>
      </c>
      <c r="F320" s="10">
        <v>8</v>
      </c>
      <c r="G320" s="11">
        <f t="shared" si="73"/>
        <v>1.0256410256410258</v>
      </c>
      <c r="H320" s="32" t="s">
        <v>571</v>
      </c>
    </row>
    <row r="321" spans="1:9" x14ac:dyDescent="0.4">
      <c r="A321" s="9" t="s">
        <v>312</v>
      </c>
      <c r="B321" s="9" t="s">
        <v>313</v>
      </c>
      <c r="C321" s="23">
        <v>44477</v>
      </c>
      <c r="D321" s="29" t="s">
        <v>322</v>
      </c>
      <c r="E321" s="9" t="str">
        <f>VLOOKUP(D321,'Thésaurus projets'!$D$13:$F$21,2,FALSE)</f>
        <v>INFORMATIC21</v>
      </c>
      <c r="F321" s="10">
        <v>7</v>
      </c>
      <c r="G321" s="11">
        <f t="shared" si="73"/>
        <v>0.89743589743589747</v>
      </c>
      <c r="H321" s="13" t="s">
        <v>572</v>
      </c>
    </row>
    <row r="322" spans="1:9" x14ac:dyDescent="0.4">
      <c r="A322" s="9" t="s">
        <v>312</v>
      </c>
      <c r="B322" s="9" t="s">
        <v>313</v>
      </c>
      <c r="C322" s="23"/>
      <c r="D322" s="29" t="s">
        <v>7</v>
      </c>
      <c r="E322" s="9" t="str">
        <f>VLOOKUP(D322,'Thésaurus projets'!$D$13:$F$21,2,FALSE)</f>
        <v>---</v>
      </c>
      <c r="F322" s="10">
        <v>0</v>
      </c>
      <c r="G322" s="11">
        <f t="shared" ref="G322" si="82">F322/7.8</f>
        <v>0</v>
      </c>
      <c r="I322" s="12">
        <f>SUM(F317:F321)</f>
        <v>39</v>
      </c>
    </row>
    <row r="323" spans="1:9" x14ac:dyDescent="0.4">
      <c r="A323" s="9" t="s">
        <v>312</v>
      </c>
      <c r="B323" s="9" t="s">
        <v>313</v>
      </c>
      <c r="C323" s="23"/>
      <c r="D323" s="29" t="s">
        <v>7</v>
      </c>
      <c r="E323" s="9" t="str">
        <f>VLOOKUP(D323,'Thésaurus projets'!$D$13:$F$21,2,FALSE)</f>
        <v>---</v>
      </c>
      <c r="F323" s="10">
        <v>0</v>
      </c>
      <c r="G323" s="11">
        <f t="shared" si="73"/>
        <v>0</v>
      </c>
    </row>
    <row r="324" spans="1:9" ht="39" x14ac:dyDescent="0.4">
      <c r="A324" s="9" t="s">
        <v>312</v>
      </c>
      <c r="B324" s="9" t="s">
        <v>313</v>
      </c>
      <c r="C324" s="23">
        <v>44480</v>
      </c>
      <c r="D324" s="29" t="s">
        <v>322</v>
      </c>
      <c r="E324" s="9" t="str">
        <f>VLOOKUP(D324,'Thésaurus projets'!$D$13:$F$21,2,FALSE)</f>
        <v>INFORMATIC21</v>
      </c>
      <c r="F324" s="10">
        <v>8</v>
      </c>
      <c r="G324" s="11">
        <f t="shared" si="73"/>
        <v>1.0256410256410258</v>
      </c>
      <c r="H324" s="32" t="s">
        <v>573</v>
      </c>
    </row>
    <row r="325" spans="1:9" x14ac:dyDescent="0.4">
      <c r="A325" s="9" t="s">
        <v>312</v>
      </c>
      <c r="B325" s="9" t="s">
        <v>313</v>
      </c>
      <c r="C325" s="23">
        <v>44481</v>
      </c>
      <c r="D325" s="29" t="s">
        <v>319</v>
      </c>
      <c r="E325" s="9" t="str">
        <f>VLOOKUP(D325,'Thésaurus projets'!$D$13:$F$21,2,FALSE)</f>
        <v>DIVECENH20</v>
      </c>
      <c r="F325" s="10">
        <v>8</v>
      </c>
      <c r="G325" s="11">
        <f t="shared" si="73"/>
        <v>1.0256410256410258</v>
      </c>
      <c r="H325" s="13" t="s">
        <v>579</v>
      </c>
    </row>
    <row r="326" spans="1:9" ht="39" x14ac:dyDescent="0.4">
      <c r="A326" s="9" t="s">
        <v>312</v>
      </c>
      <c r="B326" s="9" t="s">
        <v>313</v>
      </c>
      <c r="C326" s="23">
        <v>44482</v>
      </c>
      <c r="D326" s="29" t="s">
        <v>319</v>
      </c>
      <c r="E326" s="9" t="str">
        <f>VLOOKUP(D326,'Thésaurus projets'!$D$13:$F$21,2,FALSE)</f>
        <v>DIVECENH20</v>
      </c>
      <c r="F326" s="10">
        <v>8</v>
      </c>
      <c r="G326" s="11">
        <f t="shared" si="73"/>
        <v>1.0256410256410258</v>
      </c>
      <c r="H326" s="32" t="s">
        <v>531</v>
      </c>
    </row>
    <row r="327" spans="1:9" x14ac:dyDescent="0.4">
      <c r="A327" s="9" t="s">
        <v>312</v>
      </c>
      <c r="B327" s="9" t="s">
        <v>313</v>
      </c>
      <c r="C327" s="23">
        <v>44483</v>
      </c>
      <c r="D327" s="29" t="s">
        <v>322</v>
      </c>
      <c r="E327" s="9" t="str">
        <f>VLOOKUP(D327,'Thésaurus projets'!$D$13:$F$21,2,FALSE)</f>
        <v>INFORMATIC21</v>
      </c>
      <c r="F327" s="10">
        <v>8</v>
      </c>
      <c r="G327" s="11">
        <f t="shared" si="73"/>
        <v>1.0256410256410258</v>
      </c>
      <c r="H327" s="13" t="s">
        <v>581</v>
      </c>
    </row>
    <row r="328" spans="1:9" ht="39" x14ac:dyDescent="0.4">
      <c r="A328" s="9" t="s">
        <v>312</v>
      </c>
      <c r="B328" s="9" t="s">
        <v>313</v>
      </c>
      <c r="C328" s="23">
        <v>44484</v>
      </c>
      <c r="D328" s="29" t="s">
        <v>322</v>
      </c>
      <c r="E328" s="9" t="str">
        <f>VLOOKUP(D328,'Thésaurus projets'!$D$13:$F$21,2,FALSE)</f>
        <v>INFORMATIC21</v>
      </c>
      <c r="F328" s="10">
        <v>7</v>
      </c>
      <c r="G328" s="11">
        <f t="shared" si="73"/>
        <v>0.89743589743589747</v>
      </c>
      <c r="H328" s="32" t="s">
        <v>580</v>
      </c>
    </row>
    <row r="329" spans="1:9" x14ac:dyDescent="0.4">
      <c r="A329" s="9" t="s">
        <v>312</v>
      </c>
      <c r="B329" s="9" t="s">
        <v>313</v>
      </c>
      <c r="C329" s="23"/>
      <c r="D329" s="29" t="s">
        <v>7</v>
      </c>
      <c r="E329" s="9" t="str">
        <f>VLOOKUP(D329,'Thésaurus projets'!$D$13:$F$21,2,FALSE)</f>
        <v>---</v>
      </c>
      <c r="F329" s="10">
        <v>0</v>
      </c>
      <c r="G329" s="11">
        <f t="shared" ref="G329" si="83">F329/7.8</f>
        <v>0</v>
      </c>
      <c r="I329" s="12">
        <f>SUM(F324:F328)</f>
        <v>39</v>
      </c>
    </row>
    <row r="330" spans="1:9" x14ac:dyDescent="0.4">
      <c r="A330" s="9" t="s">
        <v>312</v>
      </c>
      <c r="B330" s="9" t="s">
        <v>313</v>
      </c>
      <c r="C330" s="23"/>
      <c r="D330" s="29" t="s">
        <v>7</v>
      </c>
      <c r="E330" s="9" t="str">
        <f>VLOOKUP(D330,'Thésaurus projets'!$D$13:$F$21,2,FALSE)</f>
        <v>---</v>
      </c>
      <c r="F330" s="10">
        <v>0</v>
      </c>
      <c r="G330" s="11">
        <f t="shared" si="73"/>
        <v>0</v>
      </c>
    </row>
    <row r="331" spans="1:9" x14ac:dyDescent="0.4">
      <c r="A331" s="9" t="s">
        <v>312</v>
      </c>
      <c r="B331" s="9" t="s">
        <v>313</v>
      </c>
      <c r="C331" s="23">
        <v>44487</v>
      </c>
      <c r="D331" s="29" t="s">
        <v>322</v>
      </c>
      <c r="E331" s="9" t="str">
        <f>VLOOKUP(D331,'Thésaurus projets'!$D$13:$F$21,2,FALSE)</f>
        <v>INFORMATIC21</v>
      </c>
      <c r="F331" s="10">
        <v>8</v>
      </c>
      <c r="G331" s="11">
        <f t="shared" ref="G331" si="84">F331/7.8</f>
        <v>1.0256410256410258</v>
      </c>
      <c r="H331" s="13" t="s">
        <v>584</v>
      </c>
    </row>
    <row r="332" spans="1:9" ht="39" x14ac:dyDescent="0.4">
      <c r="A332" s="9" t="s">
        <v>312</v>
      </c>
      <c r="B332" s="9" t="s">
        <v>313</v>
      </c>
      <c r="C332" s="23">
        <v>44488</v>
      </c>
      <c r="D332" s="29" t="s">
        <v>322</v>
      </c>
      <c r="E332" s="9" t="str">
        <f>VLOOKUP(D332,'Thésaurus projets'!$D$13:$F$21,2,FALSE)</f>
        <v>INFORMATIC21</v>
      </c>
      <c r="F332" s="10">
        <v>8</v>
      </c>
      <c r="G332" s="11">
        <f t="shared" si="73"/>
        <v>1.0256410256410258</v>
      </c>
      <c r="H332" s="32" t="s">
        <v>585</v>
      </c>
    </row>
    <row r="333" spans="1:9" ht="58.5" x14ac:dyDescent="0.4">
      <c r="A333" s="9" t="s">
        <v>312</v>
      </c>
      <c r="B333" s="9" t="s">
        <v>313</v>
      </c>
      <c r="C333" s="23">
        <v>44489</v>
      </c>
      <c r="D333" s="29" t="s">
        <v>316</v>
      </c>
      <c r="E333" s="9" t="str">
        <f>VLOOKUP(D333,'Thésaurus projets'!$D$13:$F$21,2,FALSE)</f>
        <v>PREEE2021</v>
      </c>
      <c r="F333" s="10">
        <v>8</v>
      </c>
      <c r="G333" s="11">
        <f t="shared" si="73"/>
        <v>1.0256410256410258</v>
      </c>
      <c r="H333" s="32" t="s">
        <v>407</v>
      </c>
    </row>
    <row r="334" spans="1:9" ht="39" x14ac:dyDescent="0.4">
      <c r="A334" s="9" t="s">
        <v>312</v>
      </c>
      <c r="B334" s="9" t="s">
        <v>313</v>
      </c>
      <c r="C334" s="23">
        <v>44490</v>
      </c>
      <c r="D334" s="29" t="s">
        <v>316</v>
      </c>
      <c r="E334" s="9" t="str">
        <f>VLOOKUP(D334,'Thésaurus projets'!$D$13:$F$21,2,FALSE)</f>
        <v>PREEE2021</v>
      </c>
      <c r="F334" s="10">
        <v>8</v>
      </c>
      <c r="G334" s="11">
        <f t="shared" si="73"/>
        <v>1.0256410256410258</v>
      </c>
      <c r="H334" s="32" t="s">
        <v>408</v>
      </c>
    </row>
    <row r="335" spans="1:9" x14ac:dyDescent="0.4">
      <c r="A335" s="9" t="s">
        <v>312</v>
      </c>
      <c r="B335" s="9" t="s">
        <v>313</v>
      </c>
      <c r="C335" s="23">
        <v>44491</v>
      </c>
      <c r="D335" s="29" t="s">
        <v>319</v>
      </c>
      <c r="E335" s="9" t="str">
        <f>VLOOKUP(D335,'Thésaurus projets'!$D$13:$F$21,2,FALSE)</f>
        <v>DIVECENH20</v>
      </c>
      <c r="F335" s="10">
        <v>2</v>
      </c>
      <c r="G335" s="11">
        <f t="shared" ref="G335" si="85">F335/7.8</f>
        <v>0.25641025641025644</v>
      </c>
      <c r="H335" s="32" t="s">
        <v>589</v>
      </c>
    </row>
    <row r="336" spans="1:9" ht="58.5" x14ac:dyDescent="0.4">
      <c r="A336" s="9" t="s">
        <v>312</v>
      </c>
      <c r="B336" s="9" t="s">
        <v>313</v>
      </c>
      <c r="C336" s="23">
        <v>44491</v>
      </c>
      <c r="D336" s="29" t="s">
        <v>316</v>
      </c>
      <c r="E336" s="9" t="str">
        <f>VLOOKUP(D336,'Thésaurus projets'!$D$13:$F$21,2,FALSE)</f>
        <v>PREEE2021</v>
      </c>
      <c r="F336" s="10">
        <v>5</v>
      </c>
      <c r="G336" s="11">
        <f t="shared" si="73"/>
        <v>0.64102564102564108</v>
      </c>
      <c r="H336" s="32" t="s">
        <v>409</v>
      </c>
    </row>
    <row r="337" spans="1:9" x14ac:dyDescent="0.4">
      <c r="A337" s="9" t="s">
        <v>312</v>
      </c>
      <c r="B337" s="9" t="s">
        <v>313</v>
      </c>
      <c r="C337" s="23"/>
      <c r="D337" s="29" t="s">
        <v>7</v>
      </c>
      <c r="E337" s="9" t="str">
        <f>VLOOKUP(D337,'Thésaurus projets'!$D$13:$F$21,2,FALSE)</f>
        <v>---</v>
      </c>
      <c r="F337" s="10">
        <v>0</v>
      </c>
      <c r="G337" s="11">
        <f t="shared" si="73"/>
        <v>0</v>
      </c>
      <c r="I337" s="12">
        <f>SUM(F331:F336)</f>
        <v>39</v>
      </c>
    </row>
    <row r="338" spans="1:9" x14ac:dyDescent="0.4">
      <c r="A338" s="9" t="s">
        <v>312</v>
      </c>
      <c r="B338" s="9" t="s">
        <v>313</v>
      </c>
      <c r="C338" s="23"/>
      <c r="D338" s="29" t="s">
        <v>7</v>
      </c>
      <c r="E338" s="9" t="str">
        <f>VLOOKUP(D338,'Thésaurus projets'!$D$13:$F$21,2,FALSE)</f>
        <v>---</v>
      </c>
      <c r="F338" s="10">
        <v>0</v>
      </c>
      <c r="G338" s="11">
        <f t="shared" si="73"/>
        <v>0</v>
      </c>
    </row>
    <row r="339" spans="1:9" x14ac:dyDescent="0.4">
      <c r="A339" s="9" t="s">
        <v>312</v>
      </c>
      <c r="B339" s="9" t="s">
        <v>313</v>
      </c>
      <c r="C339" s="23">
        <v>44494</v>
      </c>
      <c r="D339" s="29" t="s">
        <v>314</v>
      </c>
      <c r="E339" s="9" t="str">
        <f>VLOOKUP(D339,'Thésaurus projets'!$D$13:$F$21,2,FALSE)</f>
        <v>PRACOTEAU2021</v>
      </c>
      <c r="F339" s="10">
        <v>8</v>
      </c>
      <c r="G339" s="11">
        <f t="shared" si="73"/>
        <v>1.0256410256410258</v>
      </c>
      <c r="H339" s="13" t="s">
        <v>583</v>
      </c>
    </row>
    <row r="340" spans="1:9" x14ac:dyDescent="0.4">
      <c r="A340" s="9" t="s">
        <v>312</v>
      </c>
      <c r="B340" s="9" t="s">
        <v>313</v>
      </c>
      <c r="C340" s="23">
        <v>44495</v>
      </c>
      <c r="D340" s="29" t="s">
        <v>316</v>
      </c>
      <c r="E340" s="9" t="str">
        <f>VLOOKUP(D340,'Thésaurus projets'!$D$13:$F$21,2,FALSE)</f>
        <v>PREEE2021</v>
      </c>
      <c r="F340" s="10">
        <v>8</v>
      </c>
      <c r="G340" s="11">
        <f t="shared" ref="G340" si="86">F340/7.8</f>
        <v>1.0256410256410258</v>
      </c>
      <c r="H340" s="32" t="s">
        <v>362</v>
      </c>
    </row>
    <row r="341" spans="1:9" x14ac:dyDescent="0.4">
      <c r="A341" s="9" t="s">
        <v>312</v>
      </c>
      <c r="B341" s="9" t="s">
        <v>313</v>
      </c>
      <c r="C341" s="23">
        <v>44496</v>
      </c>
      <c r="D341" s="29" t="s">
        <v>316</v>
      </c>
      <c r="E341" s="9" t="str">
        <f>VLOOKUP(D341,'Thésaurus projets'!$D$13:$F$21,2,FALSE)</f>
        <v>PREEE2021</v>
      </c>
      <c r="F341" s="10">
        <v>8</v>
      </c>
      <c r="G341" s="11">
        <f t="shared" si="73"/>
        <v>1.0256410256410258</v>
      </c>
      <c r="H341" s="32" t="s">
        <v>362</v>
      </c>
    </row>
    <row r="342" spans="1:9" x14ac:dyDescent="0.4">
      <c r="A342" s="9" t="s">
        <v>312</v>
      </c>
      <c r="B342" s="9" t="s">
        <v>313</v>
      </c>
      <c r="C342" s="23">
        <v>44497</v>
      </c>
      <c r="D342" s="29" t="s">
        <v>319</v>
      </c>
      <c r="E342" s="9" t="str">
        <f>VLOOKUP(D342,'Thésaurus projets'!$D$13:$F$21,2,FALSE)</f>
        <v>DIVECENH20</v>
      </c>
      <c r="F342" s="10">
        <v>8</v>
      </c>
      <c r="G342" s="11">
        <f t="shared" si="73"/>
        <v>1.0256410256410258</v>
      </c>
      <c r="H342" s="13" t="s">
        <v>582</v>
      </c>
    </row>
    <row r="343" spans="1:9" x14ac:dyDescent="0.4">
      <c r="A343" s="9" t="s">
        <v>312</v>
      </c>
      <c r="B343" s="9" t="s">
        <v>313</v>
      </c>
      <c r="C343" s="23">
        <v>44498</v>
      </c>
      <c r="D343" s="29" t="s">
        <v>322</v>
      </c>
      <c r="E343" s="9" t="str">
        <f>VLOOKUP(D343,'Thésaurus projets'!$D$13:$F$21,2,FALSE)</f>
        <v>INFORMATIC21</v>
      </c>
      <c r="F343" s="10">
        <v>7</v>
      </c>
      <c r="G343" s="11">
        <f t="shared" si="73"/>
        <v>0.89743589743589747</v>
      </c>
      <c r="H343" s="13" t="s">
        <v>586</v>
      </c>
    </row>
    <row r="344" spans="1:9" x14ac:dyDescent="0.4">
      <c r="A344" s="9" t="s">
        <v>312</v>
      </c>
      <c r="B344" s="9" t="s">
        <v>313</v>
      </c>
      <c r="C344" s="23"/>
      <c r="D344" s="29" t="s">
        <v>7</v>
      </c>
      <c r="E344" s="9" t="str">
        <f>VLOOKUP(D344,'Thésaurus projets'!$D$13:$F$21,2,FALSE)</f>
        <v>---</v>
      </c>
      <c r="F344" s="10">
        <v>0</v>
      </c>
      <c r="G344" s="11">
        <f t="shared" si="73"/>
        <v>0</v>
      </c>
      <c r="I344" s="12">
        <f>SUM(F339:F343)</f>
        <v>39</v>
      </c>
    </row>
    <row r="345" spans="1:9" x14ac:dyDescent="0.4">
      <c r="A345" s="9" t="s">
        <v>312</v>
      </c>
      <c r="B345" s="9" t="s">
        <v>313</v>
      </c>
      <c r="C345" s="23"/>
      <c r="D345" s="29" t="s">
        <v>7</v>
      </c>
      <c r="E345" s="9" t="str">
        <f>VLOOKUP(D345,'Thésaurus projets'!$D$13:$F$21,2,FALSE)</f>
        <v>---</v>
      </c>
      <c r="F345" s="10">
        <v>0</v>
      </c>
      <c r="G345" s="11">
        <f t="shared" si="73"/>
        <v>0</v>
      </c>
    </row>
    <row r="346" spans="1:9" ht="39" x14ac:dyDescent="0.4">
      <c r="A346" s="9" t="s">
        <v>312</v>
      </c>
      <c r="B346" s="9" t="s">
        <v>313</v>
      </c>
      <c r="C346" s="23">
        <v>44501</v>
      </c>
      <c r="D346" s="29" t="s">
        <v>322</v>
      </c>
      <c r="E346" s="9" t="str">
        <f>VLOOKUP(D346,'Thésaurus projets'!$D$13:$F$21,2,FALSE)</f>
        <v>INFORMATIC21</v>
      </c>
      <c r="F346" s="10">
        <v>8</v>
      </c>
      <c r="G346" s="11">
        <f t="shared" si="73"/>
        <v>1.0256410256410258</v>
      </c>
      <c r="H346" s="32" t="s">
        <v>587</v>
      </c>
    </row>
    <row r="347" spans="1:9" x14ac:dyDescent="0.4">
      <c r="A347" s="9" t="s">
        <v>312</v>
      </c>
      <c r="B347" s="9" t="s">
        <v>313</v>
      </c>
      <c r="C347" s="23">
        <v>44502</v>
      </c>
      <c r="D347" s="29" t="s">
        <v>322</v>
      </c>
      <c r="E347" s="9" t="str">
        <f>VLOOKUP(D347,'Thésaurus projets'!$D$13:$F$21,2,FALSE)</f>
        <v>INFORMATIC21</v>
      </c>
      <c r="F347" s="10">
        <v>8</v>
      </c>
      <c r="G347" s="11">
        <f t="shared" si="73"/>
        <v>1.0256410256410258</v>
      </c>
      <c r="H347" s="13" t="s">
        <v>588</v>
      </c>
    </row>
    <row r="348" spans="1:9" ht="39" x14ac:dyDescent="0.4">
      <c r="A348" s="9" t="s">
        <v>312</v>
      </c>
      <c r="B348" s="9" t="s">
        <v>313</v>
      </c>
      <c r="C348" s="23">
        <v>44503</v>
      </c>
      <c r="D348" s="29" t="s">
        <v>523</v>
      </c>
      <c r="E348" s="9" t="str">
        <f>VLOOKUP(D348,'Thésaurus projets'!$D$13:$F$21,2,FALSE)</f>
        <v>GEOM_CARTOGRAPHIE</v>
      </c>
      <c r="F348" s="10">
        <v>8</v>
      </c>
      <c r="G348" s="11">
        <f t="shared" si="73"/>
        <v>1.0256410256410258</v>
      </c>
      <c r="H348" s="32" t="s">
        <v>590</v>
      </c>
    </row>
    <row r="349" spans="1:9" ht="39" x14ac:dyDescent="0.4">
      <c r="A349" s="9" t="s">
        <v>312</v>
      </c>
      <c r="B349" s="9" t="s">
        <v>313</v>
      </c>
      <c r="C349" s="23">
        <v>44504</v>
      </c>
      <c r="D349" s="29" t="s">
        <v>322</v>
      </c>
      <c r="E349" s="9" t="str">
        <f>VLOOKUP(D349,'Thésaurus projets'!$D$13:$F$21,2,FALSE)</f>
        <v>INFORMATIC21</v>
      </c>
      <c r="F349" s="10">
        <v>8</v>
      </c>
      <c r="G349" s="11">
        <f t="shared" si="73"/>
        <v>1.0256410256410258</v>
      </c>
      <c r="H349" s="32" t="s">
        <v>591</v>
      </c>
    </row>
    <row r="350" spans="1:9" x14ac:dyDescent="0.4">
      <c r="A350" s="9" t="s">
        <v>312</v>
      </c>
      <c r="B350" s="9" t="s">
        <v>313</v>
      </c>
      <c r="C350" s="23">
        <v>44505</v>
      </c>
      <c r="D350" s="29" t="s">
        <v>316</v>
      </c>
      <c r="E350" s="9" t="str">
        <f>VLOOKUP(D350,'Thésaurus projets'!$D$13:$F$21,2,FALSE)</f>
        <v>PREEE2021</v>
      </c>
      <c r="F350" s="10">
        <v>7</v>
      </c>
      <c r="G350" s="11">
        <f t="shared" si="73"/>
        <v>0.89743589743589747</v>
      </c>
      <c r="H350" s="13" t="s">
        <v>363</v>
      </c>
    </row>
    <row r="351" spans="1:9" x14ac:dyDescent="0.4">
      <c r="A351" s="9" t="s">
        <v>312</v>
      </c>
      <c r="B351" s="9" t="s">
        <v>313</v>
      </c>
      <c r="C351" s="23"/>
      <c r="D351" s="29" t="s">
        <v>7</v>
      </c>
      <c r="E351" s="9" t="str">
        <f>VLOOKUP(D351,'Thésaurus projets'!$D$13:$F$21,2,FALSE)</f>
        <v>---</v>
      </c>
      <c r="F351" s="10">
        <v>0</v>
      </c>
      <c r="G351" s="11">
        <f t="shared" si="73"/>
        <v>0</v>
      </c>
      <c r="I351" s="12">
        <f>SUM(F346:F350)</f>
        <v>39</v>
      </c>
    </row>
    <row r="352" spans="1:9" x14ac:dyDescent="0.4">
      <c r="A352" s="9" t="s">
        <v>312</v>
      </c>
      <c r="B352" s="9" t="s">
        <v>313</v>
      </c>
      <c r="C352" s="23"/>
      <c r="D352" s="29" t="s">
        <v>7</v>
      </c>
      <c r="E352" s="9" t="str">
        <f>VLOOKUP(D352,'Thésaurus projets'!$D$13:$F$21,2,FALSE)</f>
        <v>---</v>
      </c>
      <c r="F352" s="10">
        <v>0</v>
      </c>
      <c r="G352" s="11">
        <f t="shared" ref="G352" si="87">F352/7.8</f>
        <v>0</v>
      </c>
    </row>
    <row r="353" spans="1:9" ht="39" x14ac:dyDescent="0.4">
      <c r="A353" s="9" t="s">
        <v>312</v>
      </c>
      <c r="B353" s="9" t="s">
        <v>313</v>
      </c>
      <c r="C353" s="23">
        <v>44508</v>
      </c>
      <c r="D353" s="29" t="s">
        <v>322</v>
      </c>
      <c r="E353" s="9" t="str">
        <f>VLOOKUP(D353,'Thésaurus projets'!$D$13:$F$21,2,FALSE)</f>
        <v>INFORMATIC21</v>
      </c>
      <c r="F353" s="10">
        <v>8</v>
      </c>
      <c r="G353" s="11">
        <f t="shared" si="73"/>
        <v>1.0256410256410258</v>
      </c>
      <c r="H353" s="32" t="s">
        <v>592</v>
      </c>
    </row>
    <row r="354" spans="1:9" ht="58.5" x14ac:dyDescent="0.4">
      <c r="A354" s="9" t="s">
        <v>312</v>
      </c>
      <c r="B354" s="9" t="s">
        <v>313</v>
      </c>
      <c r="C354" s="23">
        <v>44509</v>
      </c>
      <c r="D354" s="29" t="s">
        <v>322</v>
      </c>
      <c r="E354" s="9" t="str">
        <f>VLOOKUP(D354,'Thésaurus projets'!$D$13:$F$21,2,FALSE)</f>
        <v>INFORMATIC21</v>
      </c>
      <c r="F354" s="10">
        <v>8</v>
      </c>
      <c r="G354" s="11">
        <f t="shared" si="73"/>
        <v>1.0256410256410258</v>
      </c>
      <c r="H354" s="32" t="s">
        <v>593</v>
      </c>
    </row>
    <row r="355" spans="1:9" x14ac:dyDescent="0.4">
      <c r="A355" s="9" t="s">
        <v>312</v>
      </c>
      <c r="B355" s="9" t="s">
        <v>313</v>
      </c>
      <c r="C355" s="23">
        <v>44510</v>
      </c>
      <c r="D355" s="29" t="s">
        <v>322</v>
      </c>
      <c r="E355" s="9" t="str">
        <f>VLOOKUP(D355,'Thésaurus projets'!$D$13:$F$21,2,FALSE)</f>
        <v>INFORMATIC21</v>
      </c>
      <c r="F355" s="10">
        <v>8</v>
      </c>
      <c r="G355" s="11">
        <f t="shared" si="73"/>
        <v>1.0256410256410258</v>
      </c>
      <c r="H355" s="13" t="s">
        <v>595</v>
      </c>
    </row>
    <row r="356" spans="1:9" x14ac:dyDescent="0.4">
      <c r="A356" s="9" t="s">
        <v>312</v>
      </c>
      <c r="B356" s="9" t="s">
        <v>313</v>
      </c>
      <c r="C356" s="23">
        <v>44510</v>
      </c>
      <c r="D356" s="29" t="s">
        <v>319</v>
      </c>
      <c r="E356" s="9" t="str">
        <f>VLOOKUP(D356,'Thésaurus projets'!$D$13:$F$21,2,FALSE)</f>
        <v>DIVECENH20</v>
      </c>
      <c r="F356" s="10">
        <v>8</v>
      </c>
      <c r="G356" s="11">
        <f t="shared" ref="G356" si="88">F356/7.8</f>
        <v>1.0256410256410258</v>
      </c>
      <c r="H356" s="13" t="s">
        <v>594</v>
      </c>
    </row>
    <row r="357" spans="1:9" x14ac:dyDescent="0.4">
      <c r="A357" s="9" t="s">
        <v>312</v>
      </c>
      <c r="B357" s="9" t="s">
        <v>313</v>
      </c>
      <c r="C357" s="23">
        <v>44511</v>
      </c>
      <c r="D357" s="29" t="s">
        <v>298</v>
      </c>
      <c r="E357" s="9" t="str">
        <f>VLOOKUP(D357,'Thésaurus projets'!$D$13:$F$21,2,FALSE)</f>
        <v>PRAM2021</v>
      </c>
      <c r="F357" s="10">
        <v>8</v>
      </c>
      <c r="G357" s="11">
        <f t="shared" si="73"/>
        <v>1.0256410256410258</v>
      </c>
      <c r="H357" s="32" t="s">
        <v>575</v>
      </c>
    </row>
    <row r="358" spans="1:9" x14ac:dyDescent="0.4">
      <c r="A358" s="9" t="s">
        <v>312</v>
      </c>
      <c r="B358" s="9" t="s">
        <v>313</v>
      </c>
      <c r="C358" s="23">
        <v>44512</v>
      </c>
      <c r="D358" s="29" t="s">
        <v>318</v>
      </c>
      <c r="E358" s="9" t="str">
        <f>VLOOKUP(D358,'Thésaurus projets'!$D$13:$F$21,2,FALSE)</f>
        <v>---</v>
      </c>
      <c r="F358" s="10">
        <v>7</v>
      </c>
      <c r="G358" s="11">
        <f t="shared" si="73"/>
        <v>0.89743589743589747</v>
      </c>
    </row>
    <row r="359" spans="1:9" x14ac:dyDescent="0.4">
      <c r="A359" s="9" t="s">
        <v>312</v>
      </c>
      <c r="B359" s="9" t="s">
        <v>313</v>
      </c>
      <c r="C359" s="23"/>
      <c r="D359" s="29" t="s">
        <v>7</v>
      </c>
      <c r="E359" s="9" t="str">
        <f>VLOOKUP(D359,'Thésaurus projets'!$D$13:$F$21,2,FALSE)</f>
        <v>---</v>
      </c>
      <c r="F359" s="10">
        <v>0</v>
      </c>
      <c r="G359" s="11">
        <f t="shared" si="73"/>
        <v>0</v>
      </c>
      <c r="I359" s="12">
        <f t="shared" ref="I352:I410" si="89">SUM(F354:F358)</f>
        <v>39</v>
      </c>
    </row>
    <row r="360" spans="1:9" x14ac:dyDescent="0.4">
      <c r="A360" s="9" t="s">
        <v>312</v>
      </c>
      <c r="B360" s="9" t="s">
        <v>313</v>
      </c>
      <c r="C360" s="23"/>
      <c r="D360" s="29" t="s">
        <v>7</v>
      </c>
      <c r="E360" s="9" t="str">
        <f>VLOOKUP(D360,'Thésaurus projets'!$D$13:$F$21,2,FALSE)</f>
        <v>---</v>
      </c>
      <c r="F360" s="10">
        <v>0</v>
      </c>
      <c r="G360" s="11">
        <f t="shared" si="73"/>
        <v>0</v>
      </c>
    </row>
    <row r="361" spans="1:9" x14ac:dyDescent="0.4">
      <c r="A361" s="9" t="s">
        <v>312</v>
      </c>
      <c r="B361" s="9" t="s">
        <v>313</v>
      </c>
      <c r="C361" s="23">
        <v>44515</v>
      </c>
      <c r="D361" s="29" t="s">
        <v>318</v>
      </c>
      <c r="E361" s="9" t="str">
        <f>VLOOKUP(D361,'Thésaurus projets'!$D$13:$F$21,2,FALSE)</f>
        <v>---</v>
      </c>
      <c r="F361" s="10">
        <v>8</v>
      </c>
      <c r="G361" s="11">
        <f t="shared" si="73"/>
        <v>1.0256410256410258</v>
      </c>
      <c r="H361" s="13" t="s">
        <v>347</v>
      </c>
    </row>
    <row r="362" spans="1:9" x14ac:dyDescent="0.4">
      <c r="A362" s="9" t="s">
        <v>312</v>
      </c>
      <c r="B362" s="9" t="s">
        <v>313</v>
      </c>
      <c r="C362" s="23">
        <v>44516</v>
      </c>
      <c r="D362" s="29" t="s">
        <v>318</v>
      </c>
      <c r="E362" s="9" t="str">
        <f>VLOOKUP(D362,'Thésaurus projets'!$D$13:$F$21,2,FALSE)</f>
        <v>---</v>
      </c>
      <c r="F362" s="10">
        <v>8</v>
      </c>
      <c r="G362" s="11">
        <f t="shared" si="73"/>
        <v>1.0256410256410258</v>
      </c>
      <c r="H362" s="13" t="s">
        <v>347</v>
      </c>
    </row>
    <row r="363" spans="1:9" x14ac:dyDescent="0.4">
      <c r="A363" s="9" t="s">
        <v>312</v>
      </c>
      <c r="B363" s="9" t="s">
        <v>313</v>
      </c>
      <c r="C363" s="23">
        <v>44517</v>
      </c>
      <c r="D363" s="29" t="s">
        <v>318</v>
      </c>
      <c r="E363" s="9" t="str">
        <f>VLOOKUP(D363,'Thésaurus projets'!$D$13:$F$21,2,FALSE)</f>
        <v>---</v>
      </c>
      <c r="F363" s="10">
        <v>8</v>
      </c>
      <c r="G363" s="11">
        <f t="shared" si="73"/>
        <v>1.0256410256410258</v>
      </c>
      <c r="H363" s="13" t="s">
        <v>347</v>
      </c>
    </row>
    <row r="364" spans="1:9" x14ac:dyDescent="0.4">
      <c r="A364" s="9" t="s">
        <v>312</v>
      </c>
      <c r="B364" s="9" t="s">
        <v>313</v>
      </c>
      <c r="C364" s="23">
        <v>44518</v>
      </c>
      <c r="D364" s="29" t="s">
        <v>322</v>
      </c>
      <c r="E364" s="9" t="str">
        <f>VLOOKUP(D364,'Thésaurus projets'!$D$13:$F$21,2,FALSE)</f>
        <v>INFORMATIC21</v>
      </c>
      <c r="F364" s="10">
        <v>8</v>
      </c>
      <c r="G364" s="11">
        <f t="shared" ref="G364" si="90">F364/7.8</f>
        <v>1.0256410256410258</v>
      </c>
      <c r="H364" s="13" t="s">
        <v>398</v>
      </c>
    </row>
    <row r="365" spans="1:9" x14ac:dyDescent="0.4">
      <c r="A365" s="9" t="s">
        <v>312</v>
      </c>
      <c r="B365" s="9" t="s">
        <v>313</v>
      </c>
      <c r="C365" s="23">
        <v>44519</v>
      </c>
      <c r="D365" s="29" t="s">
        <v>322</v>
      </c>
      <c r="E365" s="9" t="str">
        <f>VLOOKUP(D365,'Thésaurus projets'!$D$13:$F$21,2,FALSE)</f>
        <v>INFORMATIC21</v>
      </c>
      <c r="F365" s="10">
        <v>7</v>
      </c>
      <c r="G365" s="11">
        <f t="shared" si="73"/>
        <v>0.89743589743589747</v>
      </c>
      <c r="H365" s="13" t="s">
        <v>398</v>
      </c>
    </row>
    <row r="366" spans="1:9" x14ac:dyDescent="0.4">
      <c r="A366" s="9" t="s">
        <v>312</v>
      </c>
      <c r="B366" s="9" t="s">
        <v>313</v>
      </c>
      <c r="C366" s="23"/>
      <c r="D366" s="29" t="s">
        <v>7</v>
      </c>
      <c r="E366" s="9" t="str">
        <f>VLOOKUP(D366,'Thésaurus projets'!$D$13:$F$21,2,FALSE)</f>
        <v>---</v>
      </c>
      <c r="F366" s="10">
        <v>0</v>
      </c>
      <c r="G366" s="11">
        <f t="shared" ref="G366" si="91">F366/7.8</f>
        <v>0</v>
      </c>
      <c r="I366" s="12">
        <f t="shared" si="89"/>
        <v>39</v>
      </c>
    </row>
    <row r="367" spans="1:9" x14ac:dyDescent="0.4">
      <c r="A367" s="9" t="s">
        <v>312</v>
      </c>
      <c r="B367" s="9" t="s">
        <v>313</v>
      </c>
      <c r="C367" s="23"/>
      <c r="D367" s="29" t="s">
        <v>7</v>
      </c>
      <c r="E367" s="9" t="str">
        <f>VLOOKUP(D367,'Thésaurus projets'!$D$13:$F$21,2,FALSE)</f>
        <v>---</v>
      </c>
      <c r="F367" s="10">
        <v>0</v>
      </c>
      <c r="G367" s="11">
        <f t="shared" si="73"/>
        <v>0</v>
      </c>
    </row>
    <row r="368" spans="1:9" x14ac:dyDescent="0.4">
      <c r="A368" s="9" t="s">
        <v>312</v>
      </c>
      <c r="B368" s="9" t="s">
        <v>313</v>
      </c>
      <c r="C368" s="23">
        <v>44522</v>
      </c>
      <c r="D368" s="29" t="s">
        <v>322</v>
      </c>
      <c r="E368" s="9" t="str">
        <f>VLOOKUP(D368,'Thésaurus projets'!$D$13:$F$21,2,FALSE)</f>
        <v>INFORMATIC21</v>
      </c>
      <c r="F368" s="10">
        <v>8</v>
      </c>
      <c r="G368" s="11">
        <f t="shared" si="73"/>
        <v>1.0256410256410258</v>
      </c>
      <c r="H368" s="13" t="s">
        <v>398</v>
      </c>
    </row>
    <row r="369" spans="1:9" x14ac:dyDescent="0.4">
      <c r="A369" s="9" t="s">
        <v>312</v>
      </c>
      <c r="B369" s="9" t="s">
        <v>313</v>
      </c>
      <c r="C369" s="23">
        <v>44523</v>
      </c>
      <c r="D369" s="29" t="s">
        <v>322</v>
      </c>
      <c r="E369" s="9" t="str">
        <f>VLOOKUP(D369,'Thésaurus projets'!$D$13:$F$21,2,FALSE)</f>
        <v>INFORMATIC21</v>
      </c>
      <c r="F369" s="10">
        <v>8</v>
      </c>
      <c r="G369" s="11">
        <f t="shared" si="73"/>
        <v>1.0256410256410258</v>
      </c>
      <c r="H369" s="13" t="s">
        <v>398</v>
      </c>
    </row>
    <row r="370" spans="1:9" x14ac:dyDescent="0.4">
      <c r="A370" s="9" t="s">
        <v>312</v>
      </c>
      <c r="B370" s="9" t="s">
        <v>313</v>
      </c>
      <c r="C370" s="23">
        <v>44524</v>
      </c>
      <c r="D370" s="29" t="s">
        <v>322</v>
      </c>
      <c r="E370" s="9" t="str">
        <f>VLOOKUP(D370,'Thésaurus projets'!$D$13:$F$21,2,FALSE)</f>
        <v>INFORMATIC21</v>
      </c>
      <c r="F370" s="10">
        <v>8</v>
      </c>
      <c r="G370" s="11">
        <f t="shared" si="73"/>
        <v>1.0256410256410258</v>
      </c>
      <c r="H370" s="13" t="s">
        <v>398</v>
      </c>
    </row>
    <row r="371" spans="1:9" x14ac:dyDescent="0.4">
      <c r="A371" s="9" t="s">
        <v>312</v>
      </c>
      <c r="B371" s="9" t="s">
        <v>313</v>
      </c>
      <c r="C371" s="23">
        <v>44525</v>
      </c>
      <c r="D371" s="29" t="s">
        <v>316</v>
      </c>
      <c r="E371" s="9" t="str">
        <f>VLOOKUP(D371,'Thésaurus projets'!$D$13:$F$21,2,FALSE)</f>
        <v>PREEE2021</v>
      </c>
      <c r="F371" s="10">
        <v>8</v>
      </c>
      <c r="G371" s="11">
        <f t="shared" ref="G371:G372" si="92">F371/7.8</f>
        <v>1.0256410256410258</v>
      </c>
      <c r="H371" s="32" t="s">
        <v>548</v>
      </c>
    </row>
    <row r="372" spans="1:9" x14ac:dyDescent="0.4">
      <c r="A372" s="9" t="s">
        <v>312</v>
      </c>
      <c r="B372" s="9" t="s">
        <v>313</v>
      </c>
      <c r="C372" s="23">
        <v>44526</v>
      </c>
      <c r="D372" s="29" t="s">
        <v>319</v>
      </c>
      <c r="E372" s="9" t="str">
        <f>VLOOKUP(D372,'Thésaurus projets'!$D$13:$F$21,2,FALSE)</f>
        <v>DIVECENH20</v>
      </c>
      <c r="F372" s="10">
        <v>2</v>
      </c>
      <c r="G372" s="11">
        <f t="shared" si="92"/>
        <v>0.25641025641025644</v>
      </c>
      <c r="H372" s="32" t="s">
        <v>549</v>
      </c>
    </row>
    <row r="373" spans="1:9" x14ac:dyDescent="0.4">
      <c r="A373" s="9" t="s">
        <v>312</v>
      </c>
      <c r="B373" s="9" t="s">
        <v>313</v>
      </c>
      <c r="C373" s="23">
        <v>44526</v>
      </c>
      <c r="D373" s="29" t="s">
        <v>322</v>
      </c>
      <c r="E373" s="9" t="str">
        <f>VLOOKUP(D373,'Thésaurus projets'!$D$13:$F$21,2,FALSE)</f>
        <v>INFORMATIC21</v>
      </c>
      <c r="F373" s="10">
        <v>5</v>
      </c>
      <c r="G373" s="11">
        <f t="shared" si="73"/>
        <v>0.64102564102564108</v>
      </c>
      <c r="H373" s="32" t="s">
        <v>550</v>
      </c>
    </row>
    <row r="374" spans="1:9" x14ac:dyDescent="0.4">
      <c r="A374" s="9" t="s">
        <v>312</v>
      </c>
      <c r="B374" s="9" t="s">
        <v>313</v>
      </c>
      <c r="C374" s="23"/>
      <c r="D374" s="29" t="s">
        <v>7</v>
      </c>
      <c r="E374" s="9" t="str">
        <f>VLOOKUP(D374,'Thésaurus projets'!$D$13:$F$21,2,FALSE)</f>
        <v>---</v>
      </c>
      <c r="F374" s="10">
        <v>0</v>
      </c>
      <c r="G374" s="11">
        <f t="shared" ref="G374" si="93">F374/7.8</f>
        <v>0</v>
      </c>
      <c r="I374" s="12">
        <f>SUM(F368:F373)</f>
        <v>39</v>
      </c>
    </row>
    <row r="375" spans="1:9" x14ac:dyDescent="0.4">
      <c r="A375" s="9" t="s">
        <v>312</v>
      </c>
      <c r="B375" s="9" t="s">
        <v>313</v>
      </c>
      <c r="C375" s="23"/>
      <c r="D375" s="29" t="s">
        <v>7</v>
      </c>
      <c r="E375" s="9" t="str">
        <f>VLOOKUP(D375,'Thésaurus projets'!$D$13:$F$21,2,FALSE)</f>
        <v>---</v>
      </c>
      <c r="F375" s="10">
        <v>0</v>
      </c>
      <c r="G375" s="11">
        <f t="shared" si="73"/>
        <v>0</v>
      </c>
    </row>
    <row r="376" spans="1:9" x14ac:dyDescent="0.4">
      <c r="A376" s="9" t="s">
        <v>312</v>
      </c>
      <c r="B376" s="9" t="s">
        <v>313</v>
      </c>
      <c r="C376" s="23">
        <v>44529</v>
      </c>
      <c r="D376" s="29" t="s">
        <v>322</v>
      </c>
      <c r="E376" s="9" t="str">
        <f>VLOOKUP(D376,'Thésaurus projets'!$D$13:$F$21,2,FALSE)</f>
        <v>INFORMATIC21</v>
      </c>
      <c r="F376" s="10">
        <v>8</v>
      </c>
      <c r="G376" s="11">
        <f t="shared" si="73"/>
        <v>1.0256410256410258</v>
      </c>
      <c r="H376" s="13" t="s">
        <v>559</v>
      </c>
    </row>
    <row r="377" spans="1:9" x14ac:dyDescent="0.4">
      <c r="A377" s="9" t="s">
        <v>312</v>
      </c>
      <c r="B377" s="9" t="s">
        <v>313</v>
      </c>
      <c r="C377" s="23">
        <v>44530</v>
      </c>
      <c r="D377" s="29" t="s">
        <v>7</v>
      </c>
      <c r="E377" s="9" t="str">
        <f>VLOOKUP(D377,'Thésaurus projets'!$D$13:$F$21,2,FALSE)</f>
        <v>---</v>
      </c>
      <c r="F377" s="10">
        <v>8</v>
      </c>
      <c r="G377" s="11">
        <f t="shared" ref="G377:G408" si="94">F377/7.8</f>
        <v>1.0256410256410258</v>
      </c>
      <c r="H377" s="32"/>
    </row>
    <row r="378" spans="1:9" ht="39" x14ac:dyDescent="0.4">
      <c r="A378" s="9" t="s">
        <v>312</v>
      </c>
      <c r="B378" s="9" t="s">
        <v>313</v>
      </c>
      <c r="C378" s="23">
        <v>44531</v>
      </c>
      <c r="D378" s="29" t="s">
        <v>316</v>
      </c>
      <c r="E378" s="9" t="str">
        <f>VLOOKUP(D378,'Thésaurus projets'!$D$13:$F$21,2,FALSE)</f>
        <v>PREEE2021</v>
      </c>
      <c r="F378" s="10">
        <v>8</v>
      </c>
      <c r="G378" s="11">
        <f t="shared" si="94"/>
        <v>1.0256410256410258</v>
      </c>
      <c r="H378" s="32" t="s">
        <v>364</v>
      </c>
    </row>
    <row r="379" spans="1:9" x14ac:dyDescent="0.4">
      <c r="A379" s="9" t="s">
        <v>312</v>
      </c>
      <c r="B379" s="9" t="s">
        <v>313</v>
      </c>
      <c r="C379" s="23">
        <v>44532</v>
      </c>
      <c r="D379" s="29" t="s">
        <v>316</v>
      </c>
      <c r="E379" s="9" t="str">
        <f>VLOOKUP(D379,'Thésaurus projets'!$D$13:$F$21,2,FALSE)</f>
        <v>PREEE2021</v>
      </c>
      <c r="F379" s="10">
        <v>8</v>
      </c>
      <c r="G379" s="11">
        <f t="shared" ref="G379" si="95">F379/7.8</f>
        <v>1.0256410256410258</v>
      </c>
      <c r="H379" s="13" t="s">
        <v>365</v>
      </c>
    </row>
    <row r="380" spans="1:9" x14ac:dyDescent="0.4">
      <c r="A380" s="9" t="s">
        <v>312</v>
      </c>
      <c r="B380" s="9" t="s">
        <v>313</v>
      </c>
      <c r="C380" s="23">
        <v>44533</v>
      </c>
      <c r="D380" s="29" t="s">
        <v>318</v>
      </c>
      <c r="E380" s="9" t="str">
        <f>VLOOKUP(D380,'Thésaurus projets'!$D$13:$F$21,2,FALSE)</f>
        <v>---</v>
      </c>
      <c r="F380" s="10">
        <v>4</v>
      </c>
      <c r="G380" s="11">
        <f t="shared" si="94"/>
        <v>0.51282051282051289</v>
      </c>
      <c r="H380" s="13" t="s">
        <v>365</v>
      </c>
    </row>
    <row r="381" spans="1:9" x14ac:dyDescent="0.4">
      <c r="A381" s="9" t="s">
        <v>312</v>
      </c>
      <c r="B381" s="9" t="s">
        <v>313</v>
      </c>
      <c r="C381" s="23">
        <v>44533</v>
      </c>
      <c r="D381" s="29" t="s">
        <v>314</v>
      </c>
      <c r="E381" s="9" t="str">
        <f>VLOOKUP(D381,'Thésaurus projets'!$D$13:$F$21,2,FALSE)</f>
        <v>PRACOTEAU2021</v>
      </c>
      <c r="F381" s="10">
        <v>3</v>
      </c>
      <c r="G381" s="11">
        <f t="shared" si="94"/>
        <v>0.38461538461538464</v>
      </c>
      <c r="H381" s="13" t="s">
        <v>459</v>
      </c>
    </row>
    <row r="382" spans="1:9" x14ac:dyDescent="0.4">
      <c r="A382" s="9" t="s">
        <v>312</v>
      </c>
      <c r="B382" s="9" t="s">
        <v>313</v>
      </c>
      <c r="C382" s="23"/>
      <c r="D382" s="29" t="s">
        <v>7</v>
      </c>
      <c r="E382" s="9" t="str">
        <f>VLOOKUP(D382,'Thésaurus projets'!$D$13:$F$21,2,FALSE)</f>
        <v>---</v>
      </c>
      <c r="F382" s="10">
        <v>0</v>
      </c>
      <c r="G382" s="11">
        <f t="shared" si="94"/>
        <v>0</v>
      </c>
      <c r="I382" s="12">
        <f>SUM(F376:F381)</f>
        <v>39</v>
      </c>
    </row>
    <row r="383" spans="1:9" x14ac:dyDescent="0.4">
      <c r="A383" s="9" t="s">
        <v>312</v>
      </c>
      <c r="B383" s="9" t="s">
        <v>313</v>
      </c>
      <c r="C383" s="23"/>
      <c r="D383" s="29" t="s">
        <v>7</v>
      </c>
      <c r="E383" s="9" t="str">
        <f>VLOOKUP(D383,'Thésaurus projets'!$D$13:$F$21,2,FALSE)</f>
        <v>---</v>
      </c>
      <c r="F383" s="10">
        <v>0</v>
      </c>
      <c r="G383" s="11">
        <f t="shared" ref="G383" si="96">F383/7.8</f>
        <v>0</v>
      </c>
    </row>
    <row r="384" spans="1:9" x14ac:dyDescent="0.4">
      <c r="A384" s="9" t="s">
        <v>312</v>
      </c>
      <c r="B384" s="9" t="s">
        <v>313</v>
      </c>
      <c r="C384" s="23">
        <v>44536</v>
      </c>
      <c r="D384" s="29" t="s">
        <v>318</v>
      </c>
      <c r="E384" s="9" t="str">
        <f>VLOOKUP(D384,'Thésaurus projets'!$D$13:$F$21,2,FALSE)</f>
        <v>---</v>
      </c>
      <c r="F384" s="10">
        <v>8</v>
      </c>
      <c r="G384" s="11">
        <f t="shared" si="94"/>
        <v>1.0256410256410258</v>
      </c>
    </row>
    <row r="385" spans="1:9" ht="39" x14ac:dyDescent="0.4">
      <c r="A385" s="9" t="s">
        <v>312</v>
      </c>
      <c r="B385" s="9" t="s">
        <v>313</v>
      </c>
      <c r="C385" s="23">
        <v>44537</v>
      </c>
      <c r="D385" s="29" t="s">
        <v>322</v>
      </c>
      <c r="E385" s="9" t="str">
        <f>VLOOKUP(D385,'Thésaurus projets'!$D$13:$F$21,2,FALSE)</f>
        <v>INFORMATIC21</v>
      </c>
      <c r="F385" s="10">
        <v>8</v>
      </c>
      <c r="G385" s="11">
        <f t="shared" si="94"/>
        <v>1.0256410256410258</v>
      </c>
      <c r="H385" s="32" t="s">
        <v>551</v>
      </c>
    </row>
    <row r="386" spans="1:9" ht="39" x14ac:dyDescent="0.4">
      <c r="A386" s="9" t="s">
        <v>312</v>
      </c>
      <c r="B386" s="9" t="s">
        <v>313</v>
      </c>
      <c r="C386" s="23">
        <v>44538</v>
      </c>
      <c r="D386" s="29" t="s">
        <v>322</v>
      </c>
      <c r="E386" s="9" t="str">
        <f>VLOOKUP(D386,'Thésaurus projets'!$D$13:$F$21,2,FALSE)</f>
        <v>INFORMATIC21</v>
      </c>
      <c r="F386" s="10">
        <v>8</v>
      </c>
      <c r="G386" s="11">
        <f t="shared" si="94"/>
        <v>1.0256410256410258</v>
      </c>
      <c r="H386" s="32" t="s">
        <v>574</v>
      </c>
    </row>
    <row r="387" spans="1:9" ht="39" x14ac:dyDescent="0.4">
      <c r="A387" s="9" t="s">
        <v>312</v>
      </c>
      <c r="B387" s="9" t="s">
        <v>313</v>
      </c>
      <c r="C387" s="23">
        <v>44539</v>
      </c>
      <c r="D387" s="29" t="s">
        <v>314</v>
      </c>
      <c r="E387" s="9" t="str">
        <f>VLOOKUP(D387,'Thésaurus projets'!$D$13:$F$21,2,FALSE)</f>
        <v>PRACOTEAU2021</v>
      </c>
      <c r="F387" s="10">
        <v>8</v>
      </c>
      <c r="G387" s="11">
        <f t="shared" si="94"/>
        <v>1.0256410256410258</v>
      </c>
      <c r="H387" s="32" t="s">
        <v>578</v>
      </c>
    </row>
    <row r="388" spans="1:9" x14ac:dyDescent="0.4">
      <c r="A388" s="9" t="s">
        <v>312</v>
      </c>
      <c r="B388" s="9" t="s">
        <v>313</v>
      </c>
      <c r="C388" s="23">
        <v>44540</v>
      </c>
      <c r="D388" s="29" t="s">
        <v>314</v>
      </c>
      <c r="E388" s="9" t="str">
        <f>VLOOKUP(D388,'Thésaurus projets'!$D$13:$F$21,2,FALSE)</f>
        <v>PRACOTEAU2021</v>
      </c>
      <c r="F388" s="10">
        <v>7</v>
      </c>
      <c r="G388" s="11">
        <f t="shared" si="94"/>
        <v>0.89743589743589747</v>
      </c>
      <c r="H388" s="13" t="s">
        <v>577</v>
      </c>
    </row>
    <row r="389" spans="1:9" x14ac:dyDescent="0.4">
      <c r="A389" s="9" t="s">
        <v>312</v>
      </c>
      <c r="B389" s="9" t="s">
        <v>313</v>
      </c>
      <c r="C389" s="23"/>
      <c r="D389" s="29" t="s">
        <v>7</v>
      </c>
      <c r="E389" s="9" t="str">
        <f>VLOOKUP(D389,'Thésaurus projets'!$D$13:$F$21,2,FALSE)</f>
        <v>---</v>
      </c>
      <c r="F389" s="10">
        <v>0</v>
      </c>
      <c r="G389" s="11">
        <f t="shared" si="94"/>
        <v>0</v>
      </c>
      <c r="I389" s="12">
        <f t="shared" si="89"/>
        <v>39</v>
      </c>
    </row>
    <row r="390" spans="1:9" x14ac:dyDescent="0.4">
      <c r="A390" s="9" t="s">
        <v>312</v>
      </c>
      <c r="B390" s="9" t="s">
        <v>313</v>
      </c>
      <c r="C390" s="23"/>
      <c r="D390" s="29" t="s">
        <v>7</v>
      </c>
      <c r="E390" s="9" t="str">
        <f>VLOOKUP(D390,'Thésaurus projets'!$D$13:$F$21,2,FALSE)</f>
        <v>---</v>
      </c>
      <c r="F390" s="10">
        <v>0</v>
      </c>
      <c r="G390" s="11">
        <f t="shared" si="94"/>
        <v>0</v>
      </c>
    </row>
    <row r="391" spans="1:9" ht="39" x14ac:dyDescent="0.4">
      <c r="A391" s="9" t="s">
        <v>312</v>
      </c>
      <c r="B391" s="9" t="s">
        <v>313</v>
      </c>
      <c r="C391" s="23">
        <v>44543</v>
      </c>
      <c r="D391" s="29" t="s">
        <v>322</v>
      </c>
      <c r="E391" s="9" t="str">
        <f>VLOOKUP(D391,'Thésaurus projets'!$D$13:$F$21,2,FALSE)</f>
        <v>INFORMATIC21</v>
      </c>
      <c r="F391" s="10">
        <v>8</v>
      </c>
      <c r="G391" s="11">
        <f t="shared" si="94"/>
        <v>1.0256410256410258</v>
      </c>
      <c r="H391" s="32" t="s">
        <v>411</v>
      </c>
    </row>
    <row r="392" spans="1:9" ht="39" x14ac:dyDescent="0.4">
      <c r="A392" s="9" t="s">
        <v>312</v>
      </c>
      <c r="B392" s="9" t="s">
        <v>313</v>
      </c>
      <c r="C392" s="23">
        <v>44544</v>
      </c>
      <c r="D392" s="29" t="s">
        <v>322</v>
      </c>
      <c r="E392" s="9" t="str">
        <f>VLOOKUP(D392,'Thésaurus projets'!$D$13:$F$21,2,FALSE)</f>
        <v>INFORMATIC21</v>
      </c>
      <c r="F392" s="10">
        <v>8</v>
      </c>
      <c r="G392" s="11">
        <f t="shared" si="94"/>
        <v>1.0256410256410258</v>
      </c>
      <c r="H392" s="32" t="s">
        <v>412</v>
      </c>
    </row>
    <row r="393" spans="1:9" ht="39" x14ac:dyDescent="0.4">
      <c r="A393" s="9" t="s">
        <v>312</v>
      </c>
      <c r="B393" s="9" t="s">
        <v>313</v>
      </c>
      <c r="C393" s="23">
        <v>44545</v>
      </c>
      <c r="D393" s="29" t="s">
        <v>322</v>
      </c>
      <c r="E393" s="9" t="str">
        <f>VLOOKUP(D393,'Thésaurus projets'!$D$13:$F$21,2,FALSE)</f>
        <v>INFORMATIC21</v>
      </c>
      <c r="F393" s="10">
        <v>8</v>
      </c>
      <c r="G393" s="11">
        <f t="shared" si="94"/>
        <v>1.0256410256410258</v>
      </c>
      <c r="H393" s="32" t="s">
        <v>427</v>
      </c>
    </row>
    <row r="394" spans="1:9" x14ac:dyDescent="0.4">
      <c r="A394" s="9" t="s">
        <v>312</v>
      </c>
      <c r="B394" s="9" t="s">
        <v>313</v>
      </c>
      <c r="C394" s="23">
        <v>44546</v>
      </c>
      <c r="D394" s="29" t="s">
        <v>322</v>
      </c>
      <c r="E394" s="9" t="str">
        <f>VLOOKUP(D394,'Thésaurus projets'!$D$13:$F$21,2,FALSE)</f>
        <v>INFORMATIC21</v>
      </c>
      <c r="F394" s="10">
        <v>8</v>
      </c>
      <c r="G394" s="11">
        <f t="shared" ref="G394" si="97">F394/7.8</f>
        <v>1.0256410256410258</v>
      </c>
      <c r="H394" s="32" t="s">
        <v>413</v>
      </c>
    </row>
    <row r="395" spans="1:9" ht="39" x14ac:dyDescent="0.4">
      <c r="A395" s="9" t="s">
        <v>312</v>
      </c>
      <c r="B395" s="9" t="s">
        <v>313</v>
      </c>
      <c r="C395" s="23">
        <v>44547</v>
      </c>
      <c r="D395" s="29" t="s">
        <v>322</v>
      </c>
      <c r="E395" s="9" t="str">
        <f>VLOOKUP(D395,'Thésaurus projets'!$D$13:$F$21,2,FALSE)</f>
        <v>INFORMATIC21</v>
      </c>
      <c r="F395" s="10">
        <v>7</v>
      </c>
      <c r="G395" s="11">
        <f t="shared" si="94"/>
        <v>0.89743589743589747</v>
      </c>
      <c r="H395" s="32" t="s">
        <v>414</v>
      </c>
    </row>
    <row r="396" spans="1:9" x14ac:dyDescent="0.4">
      <c r="A396" s="9" t="s">
        <v>312</v>
      </c>
      <c r="B396" s="9" t="s">
        <v>313</v>
      </c>
      <c r="C396" s="23"/>
      <c r="D396" s="29" t="s">
        <v>7</v>
      </c>
      <c r="E396" s="9" t="str">
        <f>VLOOKUP(D396,'Thésaurus projets'!$D$13:$F$21,2,FALSE)</f>
        <v>---</v>
      </c>
      <c r="F396" s="10">
        <v>0</v>
      </c>
      <c r="G396" s="11">
        <f t="shared" si="94"/>
        <v>0</v>
      </c>
      <c r="I396" s="12">
        <f t="shared" si="89"/>
        <v>39</v>
      </c>
    </row>
    <row r="397" spans="1:9" x14ac:dyDescent="0.4">
      <c r="A397" s="9" t="s">
        <v>312</v>
      </c>
      <c r="B397" s="9" t="s">
        <v>313</v>
      </c>
      <c r="C397" s="23"/>
      <c r="D397" s="29" t="s">
        <v>7</v>
      </c>
      <c r="E397" s="9" t="str">
        <f>VLOOKUP(D397,'Thésaurus projets'!$D$13:$F$21,2,FALSE)</f>
        <v>---</v>
      </c>
      <c r="F397" s="10">
        <v>0</v>
      </c>
      <c r="G397" s="11">
        <f t="shared" si="94"/>
        <v>0</v>
      </c>
    </row>
    <row r="398" spans="1:9" ht="39" x14ac:dyDescent="0.4">
      <c r="A398" s="9" t="s">
        <v>312</v>
      </c>
      <c r="B398" s="9" t="s">
        <v>313</v>
      </c>
      <c r="C398" s="23">
        <v>44550</v>
      </c>
      <c r="D398" s="29" t="s">
        <v>318</v>
      </c>
      <c r="E398" s="9" t="str">
        <f>VLOOKUP(D398,'Thésaurus projets'!$D$13:$F$21,2,FALSE)</f>
        <v>---</v>
      </c>
      <c r="F398" s="10">
        <v>8</v>
      </c>
      <c r="G398" s="11">
        <f t="shared" ref="G398" si="98">F398/7.8</f>
        <v>1.0256410256410258</v>
      </c>
      <c r="H398" s="32" t="s">
        <v>414</v>
      </c>
    </row>
    <row r="399" spans="1:9" x14ac:dyDescent="0.4">
      <c r="A399" s="9" t="s">
        <v>312</v>
      </c>
      <c r="B399" s="9" t="s">
        <v>313</v>
      </c>
      <c r="C399" s="23">
        <v>44551</v>
      </c>
      <c r="D399" s="29" t="s">
        <v>318</v>
      </c>
      <c r="E399" s="9" t="str">
        <f>VLOOKUP(D399,'Thésaurus projets'!$D$13:$F$21,2,FALSE)</f>
        <v>---</v>
      </c>
      <c r="F399" s="10">
        <v>8</v>
      </c>
      <c r="G399" s="11">
        <f t="shared" si="94"/>
        <v>1.0256410256410258</v>
      </c>
    </row>
    <row r="400" spans="1:9" x14ac:dyDescent="0.4">
      <c r="A400" s="9" t="s">
        <v>312</v>
      </c>
      <c r="B400" s="9" t="s">
        <v>313</v>
      </c>
      <c r="C400" s="23">
        <v>44552</v>
      </c>
      <c r="D400" s="29" t="s">
        <v>318</v>
      </c>
      <c r="E400" s="9" t="str">
        <f>VLOOKUP(D400,'Thésaurus projets'!$D$13:$F$21,2,FALSE)</f>
        <v>---</v>
      </c>
      <c r="F400" s="10">
        <v>8</v>
      </c>
      <c r="G400" s="11">
        <f t="shared" si="94"/>
        <v>1.0256410256410258</v>
      </c>
    </row>
    <row r="401" spans="1:9" x14ac:dyDescent="0.4">
      <c r="A401" s="9" t="s">
        <v>312</v>
      </c>
      <c r="B401" s="9" t="s">
        <v>313</v>
      </c>
      <c r="C401" s="23">
        <v>44553</v>
      </c>
      <c r="D401" s="29" t="s">
        <v>318</v>
      </c>
      <c r="E401" s="9" t="str">
        <f>VLOOKUP(D401,'Thésaurus projets'!$D$13:$F$21,2,FALSE)</f>
        <v>---</v>
      </c>
      <c r="F401" s="10">
        <v>8</v>
      </c>
      <c r="G401" s="11">
        <f t="shared" si="94"/>
        <v>1.0256410256410258</v>
      </c>
    </row>
    <row r="402" spans="1:9" x14ac:dyDescent="0.4">
      <c r="A402" s="9" t="s">
        <v>312</v>
      </c>
      <c r="B402" s="9" t="s">
        <v>313</v>
      </c>
      <c r="C402" s="23">
        <v>44554</v>
      </c>
      <c r="D402" s="29" t="s">
        <v>318</v>
      </c>
      <c r="E402" s="9" t="str">
        <f>VLOOKUP(D402,'Thésaurus projets'!$D$13:$F$21,2,FALSE)</f>
        <v>---</v>
      </c>
      <c r="F402" s="10">
        <v>7</v>
      </c>
      <c r="G402" s="11">
        <f t="shared" si="94"/>
        <v>0.89743589743589747</v>
      </c>
    </row>
    <row r="403" spans="1:9" x14ac:dyDescent="0.4">
      <c r="A403" s="9" t="s">
        <v>312</v>
      </c>
      <c r="B403" s="9" t="s">
        <v>313</v>
      </c>
      <c r="C403" s="23"/>
      <c r="D403" s="29" t="s">
        <v>7</v>
      </c>
      <c r="E403" s="9" t="str">
        <f>VLOOKUP(D403,'Thésaurus projets'!$D$13:$F$21,2,FALSE)</f>
        <v>---</v>
      </c>
      <c r="F403" s="10">
        <v>0</v>
      </c>
      <c r="G403" s="11">
        <f t="shared" si="94"/>
        <v>0</v>
      </c>
      <c r="I403" s="12">
        <f t="shared" si="89"/>
        <v>39</v>
      </c>
    </row>
    <row r="404" spans="1:9" x14ac:dyDescent="0.4">
      <c r="A404" s="9" t="s">
        <v>312</v>
      </c>
      <c r="B404" s="9" t="s">
        <v>313</v>
      </c>
      <c r="C404" s="23"/>
      <c r="D404" s="29" t="s">
        <v>7</v>
      </c>
      <c r="E404" s="9" t="str">
        <f>VLOOKUP(D404,'Thésaurus projets'!$D$13:$F$21,2,FALSE)</f>
        <v>---</v>
      </c>
      <c r="F404" s="10">
        <v>0</v>
      </c>
      <c r="G404" s="11">
        <f t="shared" si="94"/>
        <v>0</v>
      </c>
    </row>
    <row r="405" spans="1:9" x14ac:dyDescent="0.4">
      <c r="A405" s="9" t="s">
        <v>312</v>
      </c>
      <c r="B405" s="9" t="s">
        <v>313</v>
      </c>
      <c r="C405" s="23">
        <v>44557</v>
      </c>
      <c r="D405" s="29" t="s">
        <v>318</v>
      </c>
      <c r="E405" s="9" t="str">
        <f>VLOOKUP(D405,'Thésaurus projets'!$D$13:$F$21,2,FALSE)</f>
        <v>---</v>
      </c>
      <c r="F405" s="10">
        <v>8</v>
      </c>
      <c r="G405" s="11">
        <f t="shared" si="94"/>
        <v>1.0256410256410258</v>
      </c>
    </row>
    <row r="406" spans="1:9" x14ac:dyDescent="0.4">
      <c r="A406" s="9" t="s">
        <v>312</v>
      </c>
      <c r="B406" s="9" t="s">
        <v>313</v>
      </c>
      <c r="C406" s="23">
        <v>44558</v>
      </c>
      <c r="D406" s="29" t="s">
        <v>318</v>
      </c>
      <c r="E406" s="9" t="str">
        <f>VLOOKUP(D406,'Thésaurus projets'!$D$13:$F$21,2,FALSE)</f>
        <v>---</v>
      </c>
      <c r="F406" s="10">
        <v>8</v>
      </c>
      <c r="G406" s="11">
        <f t="shared" si="94"/>
        <v>1.0256410256410258</v>
      </c>
    </row>
    <row r="407" spans="1:9" x14ac:dyDescent="0.4">
      <c r="A407" s="9" t="s">
        <v>312</v>
      </c>
      <c r="B407" s="9" t="s">
        <v>313</v>
      </c>
      <c r="C407" s="23">
        <v>44559</v>
      </c>
      <c r="D407" s="29" t="s">
        <v>318</v>
      </c>
      <c r="E407" s="9" t="str">
        <f>VLOOKUP(D407,'Thésaurus projets'!$D$13:$F$21,2,FALSE)</f>
        <v>---</v>
      </c>
      <c r="F407" s="10">
        <v>8</v>
      </c>
      <c r="G407" s="11">
        <f t="shared" si="94"/>
        <v>1.0256410256410258</v>
      </c>
    </row>
    <row r="408" spans="1:9" x14ac:dyDescent="0.4">
      <c r="A408" s="9" t="s">
        <v>312</v>
      </c>
      <c r="B408" s="9" t="s">
        <v>313</v>
      </c>
      <c r="C408" s="23">
        <v>44560</v>
      </c>
      <c r="D408" s="29" t="s">
        <v>318</v>
      </c>
      <c r="E408" s="9" t="str">
        <f>VLOOKUP(D408,'Thésaurus projets'!$D$13:$F$21,2,FALSE)</f>
        <v>---</v>
      </c>
      <c r="F408" s="10">
        <v>8</v>
      </c>
      <c r="G408" s="11">
        <f t="shared" si="94"/>
        <v>1.0256410256410258</v>
      </c>
      <c r="H408" s="32"/>
    </row>
    <row r="409" spans="1:9" x14ac:dyDescent="0.4">
      <c r="A409" s="9" t="s">
        <v>312</v>
      </c>
      <c r="B409" s="9" t="s">
        <v>313</v>
      </c>
      <c r="C409" s="23">
        <v>44561</v>
      </c>
      <c r="D409" s="29" t="s">
        <v>318</v>
      </c>
      <c r="E409" s="9" t="str">
        <f>VLOOKUP(D409,'Thésaurus projets'!$D$13:$F$21,2,FALSE)</f>
        <v>---</v>
      </c>
      <c r="F409" s="10">
        <v>7</v>
      </c>
      <c r="G409" s="11">
        <f t="shared" ref="G409" si="99">F409/7.8</f>
        <v>0.89743589743589747</v>
      </c>
    </row>
    <row r="410" spans="1:9" x14ac:dyDescent="0.4">
      <c r="I410" s="12">
        <f t="shared" si="89"/>
        <v>39</v>
      </c>
    </row>
  </sheetData>
  <autoFilter ref="A1:I409" xr:uid="{A9C138E5-B2AA-4643-B14B-6CB5F72FB192}"/>
  <dataValidations count="1">
    <dataValidation type="list" allowBlank="1" showInputMessage="1" showErrorMessage="1" sqref="WUU982451:WUW1048576 WKY982451:WLA1048576 WBC982451:WBE1048576 VRG982451:VRI1048576 VHK982451:VHM1048576 UXO982451:UXQ1048576 UNS982451:UNU1048576 UDW982451:UDY1048576 TUA982451:TUC1048576 TKE982451:TKG1048576 TAI982451:TAK1048576 SQM982451:SQO1048576 SGQ982451:SGS1048576 RWU982451:RWW1048576 RMY982451:RNA1048576 RDC982451:RDE1048576 QTG982451:QTI1048576 QJK982451:QJM1048576 PZO982451:PZQ1048576 PPS982451:PPU1048576 PFW982451:PFY1048576 OWA982451:OWC1048576 OME982451:OMG1048576 OCI982451:OCK1048576 NSM982451:NSO1048576 NIQ982451:NIS1048576 MYU982451:MYW1048576 MOY982451:MPA1048576 MFC982451:MFE1048576 LVG982451:LVI1048576 LLK982451:LLM1048576 LBO982451:LBQ1048576 KRS982451:KRU1048576 KHW982451:KHY1048576 JYA982451:JYC1048576 JOE982451:JOG1048576 JEI982451:JEK1048576 IUM982451:IUO1048576 IKQ982451:IKS1048576 IAU982451:IAW1048576 HQY982451:HRA1048576 HHC982451:HHE1048576 GXG982451:GXI1048576 GNK982451:GNM1048576 GDO982451:GDQ1048576 FTS982451:FTU1048576 FJW982451:FJY1048576 FAA982451:FAC1048576 EQE982451:EQG1048576 EGI982451:EGK1048576 DWM982451:DWO1048576 DMQ982451:DMS1048576 DCU982451:DCW1048576 CSY982451:CTA1048576 CJC982451:CJE1048576 BZG982451:BZI1048576 BPK982451:BPM1048576 BFO982451:BFQ1048576 AVS982451:AVU1048576 ALW982451:ALY1048576 ACA982451:ACC1048576 SE982451:SG1048576 II982451:IK1048576 WUU916915:WUW982449 WKY916915:WLA982449 WBC916915:WBE982449 VRG916915:VRI982449 VHK916915:VHM982449 UXO916915:UXQ982449 UNS916915:UNU982449 UDW916915:UDY982449 TUA916915:TUC982449 TKE916915:TKG982449 TAI916915:TAK982449 SQM916915:SQO982449 SGQ916915:SGS982449 RWU916915:RWW982449 RMY916915:RNA982449 RDC916915:RDE982449 QTG916915:QTI982449 QJK916915:QJM982449 PZO916915:PZQ982449 PPS916915:PPU982449 PFW916915:PFY982449 OWA916915:OWC982449 OME916915:OMG982449 OCI916915:OCK982449 NSM916915:NSO982449 NIQ916915:NIS982449 MYU916915:MYW982449 MOY916915:MPA982449 MFC916915:MFE982449 LVG916915:LVI982449 LLK916915:LLM982449 LBO916915:LBQ982449 KRS916915:KRU982449 KHW916915:KHY982449 JYA916915:JYC982449 JOE916915:JOG982449 JEI916915:JEK982449 IUM916915:IUO982449 IKQ916915:IKS982449 IAU916915:IAW982449 HQY916915:HRA982449 HHC916915:HHE982449 GXG916915:GXI982449 GNK916915:GNM982449 GDO916915:GDQ982449 FTS916915:FTU982449 FJW916915:FJY982449 FAA916915:FAC982449 EQE916915:EQG982449 EGI916915:EGK982449 DWM916915:DWO982449 DMQ916915:DMS982449 DCU916915:DCW982449 CSY916915:CTA982449 CJC916915:CJE982449 BZG916915:BZI982449 BPK916915:BPM982449 BFO916915:BFQ982449 AVS916915:AVU982449 ALW916915:ALY982449 ACA916915:ACC982449 SE916915:SG982449 II916915:IK982449 WUU851379:WUW916913 WKY851379:WLA916913 WBC851379:WBE916913 VRG851379:VRI916913 VHK851379:VHM916913 UXO851379:UXQ916913 UNS851379:UNU916913 UDW851379:UDY916913 TUA851379:TUC916913 TKE851379:TKG916913 TAI851379:TAK916913 SQM851379:SQO916913 SGQ851379:SGS916913 RWU851379:RWW916913 RMY851379:RNA916913 RDC851379:RDE916913 QTG851379:QTI916913 QJK851379:QJM916913 PZO851379:PZQ916913 PPS851379:PPU916913 PFW851379:PFY916913 OWA851379:OWC916913 OME851379:OMG916913 OCI851379:OCK916913 NSM851379:NSO916913 NIQ851379:NIS916913 MYU851379:MYW916913 MOY851379:MPA916913 MFC851379:MFE916913 LVG851379:LVI916913 LLK851379:LLM916913 LBO851379:LBQ916913 KRS851379:KRU916913 KHW851379:KHY916913 JYA851379:JYC916913 JOE851379:JOG916913 JEI851379:JEK916913 IUM851379:IUO916913 IKQ851379:IKS916913 IAU851379:IAW916913 HQY851379:HRA916913 HHC851379:HHE916913 GXG851379:GXI916913 GNK851379:GNM916913 GDO851379:GDQ916913 FTS851379:FTU916913 FJW851379:FJY916913 FAA851379:FAC916913 EQE851379:EQG916913 EGI851379:EGK916913 DWM851379:DWO916913 DMQ851379:DMS916913 DCU851379:DCW916913 CSY851379:CTA916913 CJC851379:CJE916913 BZG851379:BZI916913 BPK851379:BPM916913 BFO851379:BFQ916913 AVS851379:AVU916913 ALW851379:ALY916913 ACA851379:ACC916913 SE851379:SG916913 II851379:IK916913 WUU785843:WUW851377 WKY785843:WLA851377 WBC785843:WBE851377 VRG785843:VRI851377 VHK785843:VHM851377 UXO785843:UXQ851377 UNS785843:UNU851377 UDW785843:UDY851377 TUA785843:TUC851377 TKE785843:TKG851377 TAI785843:TAK851377 SQM785843:SQO851377 SGQ785843:SGS851377 RWU785843:RWW851377 RMY785843:RNA851377 RDC785843:RDE851377 QTG785843:QTI851377 QJK785843:QJM851377 PZO785843:PZQ851377 PPS785843:PPU851377 PFW785843:PFY851377 OWA785843:OWC851377 OME785843:OMG851377 OCI785843:OCK851377 NSM785843:NSO851377 NIQ785843:NIS851377 MYU785843:MYW851377 MOY785843:MPA851377 MFC785843:MFE851377 LVG785843:LVI851377 LLK785843:LLM851377 LBO785843:LBQ851377 KRS785843:KRU851377 KHW785843:KHY851377 JYA785843:JYC851377 JOE785843:JOG851377 JEI785843:JEK851377 IUM785843:IUO851377 IKQ785843:IKS851377 IAU785843:IAW851377 HQY785843:HRA851377 HHC785843:HHE851377 GXG785843:GXI851377 GNK785843:GNM851377 GDO785843:GDQ851377 FTS785843:FTU851377 FJW785843:FJY851377 FAA785843:FAC851377 EQE785843:EQG851377 EGI785843:EGK851377 DWM785843:DWO851377 DMQ785843:DMS851377 DCU785843:DCW851377 CSY785843:CTA851377 CJC785843:CJE851377 BZG785843:BZI851377 BPK785843:BPM851377 BFO785843:BFQ851377 AVS785843:AVU851377 ALW785843:ALY851377 ACA785843:ACC851377 SE785843:SG851377 II785843:IK851377 WUU720307:WUW785841 WKY720307:WLA785841 WBC720307:WBE785841 VRG720307:VRI785841 VHK720307:VHM785841 UXO720307:UXQ785841 UNS720307:UNU785841 UDW720307:UDY785841 TUA720307:TUC785841 TKE720307:TKG785841 TAI720307:TAK785841 SQM720307:SQO785841 SGQ720307:SGS785841 RWU720307:RWW785841 RMY720307:RNA785841 RDC720307:RDE785841 QTG720307:QTI785841 QJK720307:QJM785841 PZO720307:PZQ785841 PPS720307:PPU785841 PFW720307:PFY785841 OWA720307:OWC785841 OME720307:OMG785841 OCI720307:OCK785841 NSM720307:NSO785841 NIQ720307:NIS785841 MYU720307:MYW785841 MOY720307:MPA785841 MFC720307:MFE785841 LVG720307:LVI785841 LLK720307:LLM785841 LBO720307:LBQ785841 KRS720307:KRU785841 KHW720307:KHY785841 JYA720307:JYC785841 JOE720307:JOG785841 JEI720307:JEK785841 IUM720307:IUO785841 IKQ720307:IKS785841 IAU720307:IAW785841 HQY720307:HRA785841 HHC720307:HHE785841 GXG720307:GXI785841 GNK720307:GNM785841 GDO720307:GDQ785841 FTS720307:FTU785841 FJW720307:FJY785841 FAA720307:FAC785841 EQE720307:EQG785841 EGI720307:EGK785841 DWM720307:DWO785841 DMQ720307:DMS785841 DCU720307:DCW785841 CSY720307:CTA785841 CJC720307:CJE785841 BZG720307:BZI785841 BPK720307:BPM785841 BFO720307:BFQ785841 AVS720307:AVU785841 ALW720307:ALY785841 ACA720307:ACC785841 SE720307:SG785841 II720307:IK785841 WUU654771:WUW720305 WKY654771:WLA720305 WBC654771:WBE720305 VRG654771:VRI720305 VHK654771:VHM720305 UXO654771:UXQ720305 UNS654771:UNU720305 UDW654771:UDY720305 TUA654771:TUC720305 TKE654771:TKG720305 TAI654771:TAK720305 SQM654771:SQO720305 SGQ654771:SGS720305 RWU654771:RWW720305 RMY654771:RNA720305 RDC654771:RDE720305 QTG654771:QTI720305 QJK654771:QJM720305 PZO654771:PZQ720305 PPS654771:PPU720305 PFW654771:PFY720305 OWA654771:OWC720305 OME654771:OMG720305 OCI654771:OCK720305 NSM654771:NSO720305 NIQ654771:NIS720305 MYU654771:MYW720305 MOY654771:MPA720305 MFC654771:MFE720305 LVG654771:LVI720305 LLK654771:LLM720305 LBO654771:LBQ720305 KRS654771:KRU720305 KHW654771:KHY720305 JYA654771:JYC720305 JOE654771:JOG720305 JEI654771:JEK720305 IUM654771:IUO720305 IKQ654771:IKS720305 IAU654771:IAW720305 HQY654771:HRA720305 HHC654771:HHE720305 GXG654771:GXI720305 GNK654771:GNM720305 GDO654771:GDQ720305 FTS654771:FTU720305 FJW654771:FJY720305 FAA654771:FAC720305 EQE654771:EQG720305 EGI654771:EGK720305 DWM654771:DWO720305 DMQ654771:DMS720305 DCU654771:DCW720305 CSY654771:CTA720305 CJC654771:CJE720305 BZG654771:BZI720305 BPK654771:BPM720305 BFO654771:BFQ720305 AVS654771:AVU720305 ALW654771:ALY720305 ACA654771:ACC720305 SE654771:SG720305 II654771:IK720305 WUU589235:WUW654769 WKY589235:WLA654769 WBC589235:WBE654769 VRG589235:VRI654769 VHK589235:VHM654769 UXO589235:UXQ654769 UNS589235:UNU654769 UDW589235:UDY654769 TUA589235:TUC654769 TKE589235:TKG654769 TAI589235:TAK654769 SQM589235:SQO654769 SGQ589235:SGS654769 RWU589235:RWW654769 RMY589235:RNA654769 RDC589235:RDE654769 QTG589235:QTI654769 QJK589235:QJM654769 PZO589235:PZQ654769 PPS589235:PPU654769 PFW589235:PFY654769 OWA589235:OWC654769 OME589235:OMG654769 OCI589235:OCK654769 NSM589235:NSO654769 NIQ589235:NIS654769 MYU589235:MYW654769 MOY589235:MPA654769 MFC589235:MFE654769 LVG589235:LVI654769 LLK589235:LLM654769 LBO589235:LBQ654769 KRS589235:KRU654769 KHW589235:KHY654769 JYA589235:JYC654769 JOE589235:JOG654769 JEI589235:JEK654769 IUM589235:IUO654769 IKQ589235:IKS654769 IAU589235:IAW654769 HQY589235:HRA654769 HHC589235:HHE654769 GXG589235:GXI654769 GNK589235:GNM654769 GDO589235:GDQ654769 FTS589235:FTU654769 FJW589235:FJY654769 FAA589235:FAC654769 EQE589235:EQG654769 EGI589235:EGK654769 DWM589235:DWO654769 DMQ589235:DMS654769 DCU589235:DCW654769 CSY589235:CTA654769 CJC589235:CJE654769 BZG589235:BZI654769 BPK589235:BPM654769 BFO589235:BFQ654769 AVS589235:AVU654769 ALW589235:ALY654769 ACA589235:ACC654769 SE589235:SG654769 II589235:IK654769 WUU523699:WUW589233 WKY523699:WLA589233 WBC523699:WBE589233 VRG523699:VRI589233 VHK523699:VHM589233 UXO523699:UXQ589233 UNS523699:UNU589233 UDW523699:UDY589233 TUA523699:TUC589233 TKE523699:TKG589233 TAI523699:TAK589233 SQM523699:SQO589233 SGQ523699:SGS589233 RWU523699:RWW589233 RMY523699:RNA589233 RDC523699:RDE589233 QTG523699:QTI589233 QJK523699:QJM589233 PZO523699:PZQ589233 PPS523699:PPU589233 PFW523699:PFY589233 OWA523699:OWC589233 OME523699:OMG589233 OCI523699:OCK589233 NSM523699:NSO589233 NIQ523699:NIS589233 MYU523699:MYW589233 MOY523699:MPA589233 MFC523699:MFE589233 LVG523699:LVI589233 LLK523699:LLM589233 LBO523699:LBQ589233 KRS523699:KRU589233 KHW523699:KHY589233 JYA523699:JYC589233 JOE523699:JOG589233 JEI523699:JEK589233 IUM523699:IUO589233 IKQ523699:IKS589233 IAU523699:IAW589233 HQY523699:HRA589233 HHC523699:HHE589233 GXG523699:GXI589233 GNK523699:GNM589233 GDO523699:GDQ589233 FTS523699:FTU589233 FJW523699:FJY589233 FAA523699:FAC589233 EQE523699:EQG589233 EGI523699:EGK589233 DWM523699:DWO589233 DMQ523699:DMS589233 DCU523699:DCW589233 CSY523699:CTA589233 CJC523699:CJE589233 BZG523699:BZI589233 BPK523699:BPM589233 BFO523699:BFQ589233 AVS523699:AVU589233 ALW523699:ALY589233 ACA523699:ACC589233 SE523699:SG589233 II523699:IK589233 WUU458163:WUW523697 WKY458163:WLA523697 WBC458163:WBE523697 VRG458163:VRI523697 VHK458163:VHM523697 UXO458163:UXQ523697 UNS458163:UNU523697 UDW458163:UDY523697 TUA458163:TUC523697 TKE458163:TKG523697 TAI458163:TAK523697 SQM458163:SQO523697 SGQ458163:SGS523697 RWU458163:RWW523697 RMY458163:RNA523697 RDC458163:RDE523697 QTG458163:QTI523697 QJK458163:QJM523697 PZO458163:PZQ523697 PPS458163:PPU523697 PFW458163:PFY523697 OWA458163:OWC523697 OME458163:OMG523697 OCI458163:OCK523697 NSM458163:NSO523697 NIQ458163:NIS523697 MYU458163:MYW523697 MOY458163:MPA523697 MFC458163:MFE523697 LVG458163:LVI523697 LLK458163:LLM523697 LBO458163:LBQ523697 KRS458163:KRU523697 KHW458163:KHY523697 JYA458163:JYC523697 JOE458163:JOG523697 JEI458163:JEK523697 IUM458163:IUO523697 IKQ458163:IKS523697 IAU458163:IAW523697 HQY458163:HRA523697 HHC458163:HHE523697 GXG458163:GXI523697 GNK458163:GNM523697 GDO458163:GDQ523697 FTS458163:FTU523697 FJW458163:FJY523697 FAA458163:FAC523697 EQE458163:EQG523697 EGI458163:EGK523697 DWM458163:DWO523697 DMQ458163:DMS523697 DCU458163:DCW523697 CSY458163:CTA523697 CJC458163:CJE523697 BZG458163:BZI523697 BPK458163:BPM523697 BFO458163:BFQ523697 AVS458163:AVU523697 ALW458163:ALY523697 ACA458163:ACC523697 SE458163:SG523697 II458163:IK523697 WUU392627:WUW458161 WKY392627:WLA458161 WBC392627:WBE458161 VRG392627:VRI458161 VHK392627:VHM458161 UXO392627:UXQ458161 UNS392627:UNU458161 UDW392627:UDY458161 TUA392627:TUC458161 TKE392627:TKG458161 TAI392627:TAK458161 SQM392627:SQO458161 SGQ392627:SGS458161 RWU392627:RWW458161 RMY392627:RNA458161 RDC392627:RDE458161 QTG392627:QTI458161 QJK392627:QJM458161 PZO392627:PZQ458161 PPS392627:PPU458161 PFW392627:PFY458161 OWA392627:OWC458161 OME392627:OMG458161 OCI392627:OCK458161 NSM392627:NSO458161 NIQ392627:NIS458161 MYU392627:MYW458161 MOY392627:MPA458161 MFC392627:MFE458161 LVG392627:LVI458161 LLK392627:LLM458161 LBO392627:LBQ458161 KRS392627:KRU458161 KHW392627:KHY458161 JYA392627:JYC458161 JOE392627:JOG458161 JEI392627:JEK458161 IUM392627:IUO458161 IKQ392627:IKS458161 IAU392627:IAW458161 HQY392627:HRA458161 HHC392627:HHE458161 GXG392627:GXI458161 GNK392627:GNM458161 GDO392627:GDQ458161 FTS392627:FTU458161 FJW392627:FJY458161 FAA392627:FAC458161 EQE392627:EQG458161 EGI392627:EGK458161 DWM392627:DWO458161 DMQ392627:DMS458161 DCU392627:DCW458161 CSY392627:CTA458161 CJC392627:CJE458161 BZG392627:BZI458161 BPK392627:BPM458161 BFO392627:BFQ458161 AVS392627:AVU458161 ALW392627:ALY458161 ACA392627:ACC458161 SE392627:SG458161 II392627:IK458161 WUU327091:WUW392625 WKY327091:WLA392625 WBC327091:WBE392625 VRG327091:VRI392625 VHK327091:VHM392625 UXO327091:UXQ392625 UNS327091:UNU392625 UDW327091:UDY392625 TUA327091:TUC392625 TKE327091:TKG392625 TAI327091:TAK392625 SQM327091:SQO392625 SGQ327091:SGS392625 RWU327091:RWW392625 RMY327091:RNA392625 RDC327091:RDE392625 QTG327091:QTI392625 QJK327091:QJM392625 PZO327091:PZQ392625 PPS327091:PPU392625 PFW327091:PFY392625 OWA327091:OWC392625 OME327091:OMG392625 OCI327091:OCK392625 NSM327091:NSO392625 NIQ327091:NIS392625 MYU327091:MYW392625 MOY327091:MPA392625 MFC327091:MFE392625 LVG327091:LVI392625 LLK327091:LLM392625 LBO327091:LBQ392625 KRS327091:KRU392625 KHW327091:KHY392625 JYA327091:JYC392625 JOE327091:JOG392625 JEI327091:JEK392625 IUM327091:IUO392625 IKQ327091:IKS392625 IAU327091:IAW392625 HQY327091:HRA392625 HHC327091:HHE392625 GXG327091:GXI392625 GNK327091:GNM392625 GDO327091:GDQ392625 FTS327091:FTU392625 FJW327091:FJY392625 FAA327091:FAC392625 EQE327091:EQG392625 EGI327091:EGK392625 DWM327091:DWO392625 DMQ327091:DMS392625 DCU327091:DCW392625 CSY327091:CTA392625 CJC327091:CJE392625 BZG327091:BZI392625 BPK327091:BPM392625 BFO327091:BFQ392625 AVS327091:AVU392625 ALW327091:ALY392625 ACA327091:ACC392625 SE327091:SG392625 II327091:IK392625 WUU261555:WUW327089 WKY261555:WLA327089 WBC261555:WBE327089 VRG261555:VRI327089 VHK261555:VHM327089 UXO261555:UXQ327089 UNS261555:UNU327089 UDW261555:UDY327089 TUA261555:TUC327089 TKE261555:TKG327089 TAI261555:TAK327089 SQM261555:SQO327089 SGQ261555:SGS327089 RWU261555:RWW327089 RMY261555:RNA327089 RDC261555:RDE327089 QTG261555:QTI327089 QJK261555:QJM327089 PZO261555:PZQ327089 PPS261555:PPU327089 PFW261555:PFY327089 OWA261555:OWC327089 OME261555:OMG327089 OCI261555:OCK327089 NSM261555:NSO327089 NIQ261555:NIS327089 MYU261555:MYW327089 MOY261555:MPA327089 MFC261555:MFE327089 LVG261555:LVI327089 LLK261555:LLM327089 LBO261555:LBQ327089 KRS261555:KRU327089 KHW261555:KHY327089 JYA261555:JYC327089 JOE261555:JOG327089 JEI261555:JEK327089 IUM261555:IUO327089 IKQ261555:IKS327089 IAU261555:IAW327089 HQY261555:HRA327089 HHC261555:HHE327089 GXG261555:GXI327089 GNK261555:GNM327089 GDO261555:GDQ327089 FTS261555:FTU327089 FJW261555:FJY327089 FAA261555:FAC327089 EQE261555:EQG327089 EGI261555:EGK327089 DWM261555:DWO327089 DMQ261555:DMS327089 DCU261555:DCW327089 CSY261555:CTA327089 CJC261555:CJE327089 BZG261555:BZI327089 BPK261555:BPM327089 BFO261555:BFQ327089 AVS261555:AVU327089 ALW261555:ALY327089 ACA261555:ACC327089 SE261555:SG327089 II261555:IK327089 WUU196019:WUW261553 WKY196019:WLA261553 WBC196019:WBE261553 VRG196019:VRI261553 VHK196019:VHM261553 UXO196019:UXQ261553 UNS196019:UNU261553 UDW196019:UDY261553 TUA196019:TUC261553 TKE196019:TKG261553 TAI196019:TAK261553 SQM196019:SQO261553 SGQ196019:SGS261553 RWU196019:RWW261553 RMY196019:RNA261553 RDC196019:RDE261553 QTG196019:QTI261553 QJK196019:QJM261553 PZO196019:PZQ261553 PPS196019:PPU261553 PFW196019:PFY261553 OWA196019:OWC261553 OME196019:OMG261553 OCI196019:OCK261553 NSM196019:NSO261553 NIQ196019:NIS261553 MYU196019:MYW261553 MOY196019:MPA261553 MFC196019:MFE261553 LVG196019:LVI261553 LLK196019:LLM261553 LBO196019:LBQ261553 KRS196019:KRU261553 KHW196019:KHY261553 JYA196019:JYC261553 JOE196019:JOG261553 JEI196019:JEK261553 IUM196019:IUO261553 IKQ196019:IKS261553 IAU196019:IAW261553 HQY196019:HRA261553 HHC196019:HHE261553 GXG196019:GXI261553 GNK196019:GNM261553 GDO196019:GDQ261553 FTS196019:FTU261553 FJW196019:FJY261553 FAA196019:FAC261553 EQE196019:EQG261553 EGI196019:EGK261553 DWM196019:DWO261553 DMQ196019:DMS261553 DCU196019:DCW261553 CSY196019:CTA261553 CJC196019:CJE261553 BZG196019:BZI261553 BPK196019:BPM261553 BFO196019:BFQ261553 AVS196019:AVU261553 ALW196019:ALY261553 ACA196019:ACC261553 SE196019:SG261553 II196019:IK261553 WUU130483:WUW196017 WKY130483:WLA196017 WBC130483:WBE196017 VRG130483:VRI196017 VHK130483:VHM196017 UXO130483:UXQ196017 UNS130483:UNU196017 UDW130483:UDY196017 TUA130483:TUC196017 TKE130483:TKG196017 TAI130483:TAK196017 SQM130483:SQO196017 SGQ130483:SGS196017 RWU130483:RWW196017 RMY130483:RNA196017 RDC130483:RDE196017 QTG130483:QTI196017 QJK130483:QJM196017 PZO130483:PZQ196017 PPS130483:PPU196017 PFW130483:PFY196017 OWA130483:OWC196017 OME130483:OMG196017 OCI130483:OCK196017 NSM130483:NSO196017 NIQ130483:NIS196017 MYU130483:MYW196017 MOY130483:MPA196017 MFC130483:MFE196017 LVG130483:LVI196017 LLK130483:LLM196017 LBO130483:LBQ196017 KRS130483:KRU196017 KHW130483:KHY196017 JYA130483:JYC196017 JOE130483:JOG196017 JEI130483:JEK196017 IUM130483:IUO196017 IKQ130483:IKS196017 IAU130483:IAW196017 HQY130483:HRA196017 HHC130483:HHE196017 GXG130483:GXI196017 GNK130483:GNM196017 GDO130483:GDQ196017 FTS130483:FTU196017 FJW130483:FJY196017 FAA130483:FAC196017 EQE130483:EQG196017 EGI130483:EGK196017 DWM130483:DWO196017 DMQ130483:DMS196017 DCU130483:DCW196017 CSY130483:CTA196017 CJC130483:CJE196017 BZG130483:BZI196017 BPK130483:BPM196017 BFO130483:BFQ196017 AVS130483:AVU196017 ALW130483:ALY196017 ACA130483:ACC196017 SE130483:SG196017 II130483:IK196017 WUU64947:WUW130481 WKY64947:WLA130481 WBC64947:WBE130481 VRG64947:VRI130481 VHK64947:VHM130481 UXO64947:UXQ130481 UNS64947:UNU130481 UDW64947:UDY130481 TUA64947:TUC130481 TKE64947:TKG130481 TAI64947:TAK130481 SQM64947:SQO130481 SGQ64947:SGS130481 RWU64947:RWW130481 RMY64947:RNA130481 RDC64947:RDE130481 QTG64947:QTI130481 QJK64947:QJM130481 PZO64947:PZQ130481 PPS64947:PPU130481 PFW64947:PFY130481 OWA64947:OWC130481 OME64947:OMG130481 OCI64947:OCK130481 NSM64947:NSO130481 NIQ64947:NIS130481 MYU64947:MYW130481 MOY64947:MPA130481 MFC64947:MFE130481 LVG64947:LVI130481 LLK64947:LLM130481 LBO64947:LBQ130481 KRS64947:KRU130481 KHW64947:KHY130481 JYA64947:JYC130481 JOE64947:JOG130481 JEI64947:JEK130481 IUM64947:IUO130481 IKQ64947:IKS130481 IAU64947:IAW130481 HQY64947:HRA130481 HHC64947:HHE130481 GXG64947:GXI130481 GNK64947:GNM130481 GDO64947:GDQ130481 FTS64947:FTU130481 FJW64947:FJY130481 FAA64947:FAC130481 EQE64947:EQG130481 EGI64947:EGK130481 DWM64947:DWO130481 DMQ64947:DMS130481 DCU64947:DCW130481 CSY64947:CTA130481 CJC64947:CJE130481 BZG64947:BZI130481 BPK64947:BPM130481 BFO64947:BFQ130481 AVS64947:AVU130481 ALW64947:ALY130481 ACA64947:ACC130481 SE64947:SG130481 II64947:IK130481 WUS982451:WUS1048576 WKW982451:WKW1048576 WBA982451:WBA1048576 VRE982451:VRE1048576 VHI982451:VHI1048576 UXM982451:UXM1048576 UNQ982451:UNQ1048576 UDU982451:UDU1048576 TTY982451:TTY1048576 TKC982451:TKC1048576 TAG982451:TAG1048576 SQK982451:SQK1048576 SGO982451:SGO1048576 RWS982451:RWS1048576 RMW982451:RMW1048576 RDA982451:RDA1048576 QTE982451:QTE1048576 QJI982451:QJI1048576 PZM982451:PZM1048576 PPQ982451:PPQ1048576 PFU982451:PFU1048576 OVY982451:OVY1048576 OMC982451:OMC1048576 OCG982451:OCG1048576 NSK982451:NSK1048576 NIO982451:NIO1048576 MYS982451:MYS1048576 MOW982451:MOW1048576 MFA982451:MFA1048576 LVE982451:LVE1048576 LLI982451:LLI1048576 LBM982451:LBM1048576 KRQ982451:KRQ1048576 KHU982451:KHU1048576 JXY982451:JXY1048576 JOC982451:JOC1048576 JEG982451:JEG1048576 IUK982451:IUK1048576 IKO982451:IKO1048576 IAS982451:IAS1048576 HQW982451:HQW1048576 HHA982451:HHA1048576 GXE982451:GXE1048576 GNI982451:GNI1048576 GDM982451:GDM1048576 FTQ982451:FTQ1048576 FJU982451:FJU1048576 EZY982451:EZY1048576 EQC982451:EQC1048576 EGG982451:EGG1048576 DWK982451:DWK1048576 DMO982451:DMO1048576 DCS982451:DCS1048576 CSW982451:CSW1048576 CJA982451:CJA1048576 BZE982451:BZE1048576 BPI982451:BPI1048576 BFM982451:BFM1048576 AVQ982451:AVQ1048576 ALU982451:ALU1048576 ABY982451:ABY1048576 SC982451:SC1048576 IG982451:IG1048576 WUS916915:WUS982449 WKW916915:WKW982449 WBA916915:WBA982449 VRE916915:VRE982449 VHI916915:VHI982449 UXM916915:UXM982449 UNQ916915:UNQ982449 UDU916915:UDU982449 TTY916915:TTY982449 TKC916915:TKC982449 TAG916915:TAG982449 SQK916915:SQK982449 SGO916915:SGO982449 RWS916915:RWS982449 RMW916915:RMW982449 RDA916915:RDA982449 QTE916915:QTE982449 QJI916915:QJI982449 PZM916915:PZM982449 PPQ916915:PPQ982449 PFU916915:PFU982449 OVY916915:OVY982449 OMC916915:OMC982449 OCG916915:OCG982449 NSK916915:NSK982449 NIO916915:NIO982449 MYS916915:MYS982449 MOW916915:MOW982449 MFA916915:MFA982449 LVE916915:LVE982449 LLI916915:LLI982449 LBM916915:LBM982449 KRQ916915:KRQ982449 KHU916915:KHU982449 JXY916915:JXY982449 JOC916915:JOC982449 JEG916915:JEG982449 IUK916915:IUK982449 IKO916915:IKO982449 IAS916915:IAS982449 HQW916915:HQW982449 HHA916915:HHA982449 GXE916915:GXE982449 GNI916915:GNI982449 GDM916915:GDM982449 FTQ916915:FTQ982449 FJU916915:FJU982449 EZY916915:EZY982449 EQC916915:EQC982449 EGG916915:EGG982449 DWK916915:DWK982449 DMO916915:DMO982449 DCS916915:DCS982449 CSW916915:CSW982449 CJA916915:CJA982449 BZE916915:BZE982449 BPI916915:BPI982449 BFM916915:BFM982449 AVQ916915:AVQ982449 ALU916915:ALU982449 ABY916915:ABY982449 SC916915:SC982449 IG916915:IG982449 WUS851379:WUS916913 WKW851379:WKW916913 WBA851379:WBA916913 VRE851379:VRE916913 VHI851379:VHI916913 UXM851379:UXM916913 UNQ851379:UNQ916913 UDU851379:UDU916913 TTY851379:TTY916913 TKC851379:TKC916913 TAG851379:TAG916913 SQK851379:SQK916913 SGO851379:SGO916913 RWS851379:RWS916913 RMW851379:RMW916913 RDA851379:RDA916913 QTE851379:QTE916913 QJI851379:QJI916913 PZM851379:PZM916913 PPQ851379:PPQ916913 PFU851379:PFU916913 OVY851379:OVY916913 OMC851379:OMC916913 OCG851379:OCG916913 NSK851379:NSK916913 NIO851379:NIO916913 MYS851379:MYS916913 MOW851379:MOW916913 MFA851379:MFA916913 LVE851379:LVE916913 LLI851379:LLI916913 LBM851379:LBM916913 KRQ851379:KRQ916913 KHU851379:KHU916913 JXY851379:JXY916913 JOC851379:JOC916913 JEG851379:JEG916913 IUK851379:IUK916913 IKO851379:IKO916913 IAS851379:IAS916913 HQW851379:HQW916913 HHA851379:HHA916913 GXE851379:GXE916913 GNI851379:GNI916913 GDM851379:GDM916913 FTQ851379:FTQ916913 FJU851379:FJU916913 EZY851379:EZY916913 EQC851379:EQC916913 EGG851379:EGG916913 DWK851379:DWK916913 DMO851379:DMO916913 DCS851379:DCS916913 CSW851379:CSW916913 CJA851379:CJA916913 BZE851379:BZE916913 BPI851379:BPI916913 BFM851379:BFM916913 AVQ851379:AVQ916913 ALU851379:ALU916913 ABY851379:ABY916913 SC851379:SC916913 IG851379:IG916913 WUS785843:WUS851377 WKW785843:WKW851377 WBA785843:WBA851377 VRE785843:VRE851377 VHI785843:VHI851377 UXM785843:UXM851377 UNQ785843:UNQ851377 UDU785843:UDU851377 TTY785843:TTY851377 TKC785843:TKC851377 TAG785843:TAG851377 SQK785843:SQK851377 SGO785843:SGO851377 RWS785843:RWS851377 RMW785843:RMW851377 RDA785843:RDA851377 QTE785843:QTE851377 QJI785843:QJI851377 PZM785843:PZM851377 PPQ785843:PPQ851377 PFU785843:PFU851377 OVY785843:OVY851377 OMC785843:OMC851377 OCG785843:OCG851377 NSK785843:NSK851377 NIO785843:NIO851377 MYS785843:MYS851377 MOW785843:MOW851377 MFA785843:MFA851377 LVE785843:LVE851377 LLI785843:LLI851377 LBM785843:LBM851377 KRQ785843:KRQ851377 KHU785843:KHU851377 JXY785843:JXY851377 JOC785843:JOC851377 JEG785843:JEG851377 IUK785843:IUK851377 IKO785843:IKO851377 IAS785843:IAS851377 HQW785843:HQW851377 HHA785843:HHA851377 GXE785843:GXE851377 GNI785843:GNI851377 GDM785843:GDM851377 FTQ785843:FTQ851377 FJU785843:FJU851377 EZY785843:EZY851377 EQC785843:EQC851377 EGG785843:EGG851377 DWK785843:DWK851377 DMO785843:DMO851377 DCS785843:DCS851377 CSW785843:CSW851377 CJA785843:CJA851377 BZE785843:BZE851377 BPI785843:BPI851377 BFM785843:BFM851377 AVQ785843:AVQ851377 ALU785843:ALU851377 ABY785843:ABY851377 SC785843:SC851377 IG785843:IG851377 WUS720307:WUS785841 WKW720307:WKW785841 WBA720307:WBA785841 VRE720307:VRE785841 VHI720307:VHI785841 UXM720307:UXM785841 UNQ720307:UNQ785841 UDU720307:UDU785841 TTY720307:TTY785841 TKC720307:TKC785841 TAG720307:TAG785841 SQK720307:SQK785841 SGO720307:SGO785841 RWS720307:RWS785841 RMW720307:RMW785841 RDA720307:RDA785841 QTE720307:QTE785841 QJI720307:QJI785841 PZM720307:PZM785841 PPQ720307:PPQ785841 PFU720307:PFU785841 OVY720307:OVY785841 OMC720307:OMC785841 OCG720307:OCG785841 NSK720307:NSK785841 NIO720307:NIO785841 MYS720307:MYS785841 MOW720307:MOW785841 MFA720307:MFA785841 LVE720307:LVE785841 LLI720307:LLI785841 LBM720307:LBM785841 KRQ720307:KRQ785841 KHU720307:KHU785841 JXY720307:JXY785841 JOC720307:JOC785841 JEG720307:JEG785841 IUK720307:IUK785841 IKO720307:IKO785841 IAS720307:IAS785841 HQW720307:HQW785841 HHA720307:HHA785841 GXE720307:GXE785841 GNI720307:GNI785841 GDM720307:GDM785841 FTQ720307:FTQ785841 FJU720307:FJU785841 EZY720307:EZY785841 EQC720307:EQC785841 EGG720307:EGG785841 DWK720307:DWK785841 DMO720307:DMO785841 DCS720307:DCS785841 CSW720307:CSW785841 CJA720307:CJA785841 BZE720307:BZE785841 BPI720307:BPI785841 BFM720307:BFM785841 AVQ720307:AVQ785841 ALU720307:ALU785841 ABY720307:ABY785841 SC720307:SC785841 IG720307:IG785841 WUS654771:WUS720305 WKW654771:WKW720305 WBA654771:WBA720305 VRE654771:VRE720305 VHI654771:VHI720305 UXM654771:UXM720305 UNQ654771:UNQ720305 UDU654771:UDU720305 TTY654771:TTY720305 TKC654771:TKC720305 TAG654771:TAG720305 SQK654771:SQK720305 SGO654771:SGO720305 RWS654771:RWS720305 RMW654771:RMW720305 RDA654771:RDA720305 QTE654771:QTE720305 QJI654771:QJI720305 PZM654771:PZM720305 PPQ654771:PPQ720305 PFU654771:PFU720305 OVY654771:OVY720305 OMC654771:OMC720305 OCG654771:OCG720305 NSK654771:NSK720305 NIO654771:NIO720305 MYS654771:MYS720305 MOW654771:MOW720305 MFA654771:MFA720305 LVE654771:LVE720305 LLI654771:LLI720305 LBM654771:LBM720305 KRQ654771:KRQ720305 KHU654771:KHU720305 JXY654771:JXY720305 JOC654771:JOC720305 JEG654771:JEG720305 IUK654771:IUK720305 IKO654771:IKO720305 IAS654771:IAS720305 HQW654771:HQW720305 HHA654771:HHA720305 GXE654771:GXE720305 GNI654771:GNI720305 GDM654771:GDM720305 FTQ654771:FTQ720305 FJU654771:FJU720305 EZY654771:EZY720305 EQC654771:EQC720305 EGG654771:EGG720305 DWK654771:DWK720305 DMO654771:DMO720305 DCS654771:DCS720305 CSW654771:CSW720305 CJA654771:CJA720305 BZE654771:BZE720305 BPI654771:BPI720305 BFM654771:BFM720305 AVQ654771:AVQ720305 ALU654771:ALU720305 ABY654771:ABY720305 SC654771:SC720305 IG654771:IG720305 WUS589235:WUS654769 WKW589235:WKW654769 WBA589235:WBA654769 VRE589235:VRE654769 VHI589235:VHI654769 UXM589235:UXM654769 UNQ589235:UNQ654769 UDU589235:UDU654769 TTY589235:TTY654769 TKC589235:TKC654769 TAG589235:TAG654769 SQK589235:SQK654769 SGO589235:SGO654769 RWS589235:RWS654769 RMW589235:RMW654769 RDA589235:RDA654769 QTE589235:QTE654769 QJI589235:QJI654769 PZM589235:PZM654769 PPQ589235:PPQ654769 PFU589235:PFU654769 OVY589235:OVY654769 OMC589235:OMC654769 OCG589235:OCG654769 NSK589235:NSK654769 NIO589235:NIO654769 MYS589235:MYS654769 MOW589235:MOW654769 MFA589235:MFA654769 LVE589235:LVE654769 LLI589235:LLI654769 LBM589235:LBM654769 KRQ589235:KRQ654769 KHU589235:KHU654769 JXY589235:JXY654769 JOC589235:JOC654769 JEG589235:JEG654769 IUK589235:IUK654769 IKO589235:IKO654769 IAS589235:IAS654769 HQW589235:HQW654769 HHA589235:HHA654769 GXE589235:GXE654769 GNI589235:GNI654769 GDM589235:GDM654769 FTQ589235:FTQ654769 FJU589235:FJU654769 EZY589235:EZY654769 EQC589235:EQC654769 EGG589235:EGG654769 DWK589235:DWK654769 DMO589235:DMO654769 DCS589235:DCS654769 CSW589235:CSW654769 CJA589235:CJA654769 BZE589235:BZE654769 BPI589235:BPI654769 BFM589235:BFM654769 AVQ589235:AVQ654769 ALU589235:ALU654769 ABY589235:ABY654769 SC589235:SC654769 IG589235:IG654769 WUS523699:WUS589233 WKW523699:WKW589233 WBA523699:WBA589233 VRE523699:VRE589233 VHI523699:VHI589233 UXM523699:UXM589233 UNQ523699:UNQ589233 UDU523699:UDU589233 TTY523699:TTY589233 TKC523699:TKC589233 TAG523699:TAG589233 SQK523699:SQK589233 SGO523699:SGO589233 RWS523699:RWS589233 RMW523699:RMW589233 RDA523699:RDA589233 QTE523699:QTE589233 QJI523699:QJI589233 PZM523699:PZM589233 PPQ523699:PPQ589233 PFU523699:PFU589233 OVY523699:OVY589233 OMC523699:OMC589233 OCG523699:OCG589233 NSK523699:NSK589233 NIO523699:NIO589233 MYS523699:MYS589233 MOW523699:MOW589233 MFA523699:MFA589233 LVE523699:LVE589233 LLI523699:LLI589233 LBM523699:LBM589233 KRQ523699:KRQ589233 KHU523699:KHU589233 JXY523699:JXY589233 JOC523699:JOC589233 JEG523699:JEG589233 IUK523699:IUK589233 IKO523699:IKO589233 IAS523699:IAS589233 HQW523699:HQW589233 HHA523699:HHA589233 GXE523699:GXE589233 GNI523699:GNI589233 GDM523699:GDM589233 FTQ523699:FTQ589233 FJU523699:FJU589233 EZY523699:EZY589233 EQC523699:EQC589233 EGG523699:EGG589233 DWK523699:DWK589233 DMO523699:DMO589233 DCS523699:DCS589233 CSW523699:CSW589233 CJA523699:CJA589233 BZE523699:BZE589233 BPI523699:BPI589233 BFM523699:BFM589233 AVQ523699:AVQ589233 ALU523699:ALU589233 ABY523699:ABY589233 SC523699:SC589233 IG523699:IG589233 WUS458163:WUS523697 WKW458163:WKW523697 WBA458163:WBA523697 VRE458163:VRE523697 VHI458163:VHI523697 UXM458163:UXM523697 UNQ458163:UNQ523697 UDU458163:UDU523697 TTY458163:TTY523697 TKC458163:TKC523697 TAG458163:TAG523697 SQK458163:SQK523697 SGO458163:SGO523697 RWS458163:RWS523697 RMW458163:RMW523697 RDA458163:RDA523697 QTE458163:QTE523697 QJI458163:QJI523697 PZM458163:PZM523697 PPQ458163:PPQ523697 PFU458163:PFU523697 OVY458163:OVY523697 OMC458163:OMC523697 OCG458163:OCG523697 NSK458163:NSK523697 NIO458163:NIO523697 MYS458163:MYS523697 MOW458163:MOW523697 MFA458163:MFA523697 LVE458163:LVE523697 LLI458163:LLI523697 LBM458163:LBM523697 KRQ458163:KRQ523697 KHU458163:KHU523697 JXY458163:JXY523697 JOC458163:JOC523697 JEG458163:JEG523697 IUK458163:IUK523697 IKO458163:IKO523697 IAS458163:IAS523697 HQW458163:HQW523697 HHA458163:HHA523697 GXE458163:GXE523697 GNI458163:GNI523697 GDM458163:GDM523697 FTQ458163:FTQ523697 FJU458163:FJU523697 EZY458163:EZY523697 EQC458163:EQC523697 EGG458163:EGG523697 DWK458163:DWK523697 DMO458163:DMO523697 DCS458163:DCS523697 CSW458163:CSW523697 CJA458163:CJA523697 BZE458163:BZE523697 BPI458163:BPI523697 BFM458163:BFM523697 AVQ458163:AVQ523697 ALU458163:ALU523697 ABY458163:ABY523697 SC458163:SC523697 IG458163:IG523697 WUS392627:WUS458161 WKW392627:WKW458161 WBA392627:WBA458161 VRE392627:VRE458161 VHI392627:VHI458161 UXM392627:UXM458161 UNQ392627:UNQ458161 UDU392627:UDU458161 TTY392627:TTY458161 TKC392627:TKC458161 TAG392627:TAG458161 SQK392627:SQK458161 SGO392627:SGO458161 RWS392627:RWS458161 RMW392627:RMW458161 RDA392627:RDA458161 QTE392627:QTE458161 QJI392627:QJI458161 PZM392627:PZM458161 PPQ392627:PPQ458161 PFU392627:PFU458161 OVY392627:OVY458161 OMC392627:OMC458161 OCG392627:OCG458161 NSK392627:NSK458161 NIO392627:NIO458161 MYS392627:MYS458161 MOW392627:MOW458161 MFA392627:MFA458161 LVE392627:LVE458161 LLI392627:LLI458161 LBM392627:LBM458161 KRQ392627:KRQ458161 KHU392627:KHU458161 JXY392627:JXY458161 JOC392627:JOC458161 JEG392627:JEG458161 IUK392627:IUK458161 IKO392627:IKO458161 IAS392627:IAS458161 HQW392627:HQW458161 HHA392627:HHA458161 GXE392627:GXE458161 GNI392627:GNI458161 GDM392627:GDM458161 FTQ392627:FTQ458161 FJU392627:FJU458161 EZY392627:EZY458161 EQC392627:EQC458161 EGG392627:EGG458161 DWK392627:DWK458161 DMO392627:DMO458161 DCS392627:DCS458161 CSW392627:CSW458161 CJA392627:CJA458161 BZE392627:BZE458161 BPI392627:BPI458161 BFM392627:BFM458161 AVQ392627:AVQ458161 ALU392627:ALU458161 ABY392627:ABY458161 SC392627:SC458161 IG392627:IG458161 WUS327091:WUS392625 WKW327091:WKW392625 WBA327091:WBA392625 VRE327091:VRE392625 VHI327091:VHI392625 UXM327091:UXM392625 UNQ327091:UNQ392625 UDU327091:UDU392625 TTY327091:TTY392625 TKC327091:TKC392625 TAG327091:TAG392625 SQK327091:SQK392625 SGO327091:SGO392625 RWS327091:RWS392625 RMW327091:RMW392625 RDA327091:RDA392625 QTE327091:QTE392625 QJI327091:QJI392625 PZM327091:PZM392625 PPQ327091:PPQ392625 PFU327091:PFU392625 OVY327091:OVY392625 OMC327091:OMC392625 OCG327091:OCG392625 NSK327091:NSK392625 NIO327091:NIO392625 MYS327091:MYS392625 MOW327091:MOW392625 MFA327091:MFA392625 LVE327091:LVE392625 LLI327091:LLI392625 LBM327091:LBM392625 KRQ327091:KRQ392625 KHU327091:KHU392625 JXY327091:JXY392625 JOC327091:JOC392625 JEG327091:JEG392625 IUK327091:IUK392625 IKO327091:IKO392625 IAS327091:IAS392625 HQW327091:HQW392625 HHA327091:HHA392625 GXE327091:GXE392625 GNI327091:GNI392625 GDM327091:GDM392625 FTQ327091:FTQ392625 FJU327091:FJU392625 EZY327091:EZY392625 EQC327091:EQC392625 EGG327091:EGG392625 DWK327091:DWK392625 DMO327091:DMO392625 DCS327091:DCS392625 CSW327091:CSW392625 CJA327091:CJA392625 BZE327091:BZE392625 BPI327091:BPI392625 BFM327091:BFM392625 AVQ327091:AVQ392625 ALU327091:ALU392625 ABY327091:ABY392625 SC327091:SC392625 IG327091:IG392625 WUS261555:WUS327089 WKW261555:WKW327089 WBA261555:WBA327089 VRE261555:VRE327089 VHI261555:VHI327089 UXM261555:UXM327089 UNQ261555:UNQ327089 UDU261555:UDU327089 TTY261555:TTY327089 TKC261555:TKC327089 TAG261555:TAG327089 SQK261555:SQK327089 SGO261555:SGO327089 RWS261555:RWS327089 RMW261555:RMW327089 RDA261555:RDA327089 QTE261555:QTE327089 QJI261555:QJI327089 PZM261555:PZM327089 PPQ261555:PPQ327089 PFU261555:PFU327089 OVY261555:OVY327089 OMC261555:OMC327089 OCG261555:OCG327089 NSK261555:NSK327089 NIO261555:NIO327089 MYS261555:MYS327089 MOW261555:MOW327089 MFA261555:MFA327089 LVE261555:LVE327089 LLI261555:LLI327089 LBM261555:LBM327089 KRQ261555:KRQ327089 KHU261555:KHU327089 JXY261555:JXY327089 JOC261555:JOC327089 JEG261555:JEG327089 IUK261555:IUK327089 IKO261555:IKO327089 IAS261555:IAS327089 HQW261555:HQW327089 HHA261555:HHA327089 GXE261555:GXE327089 GNI261555:GNI327089 GDM261555:GDM327089 FTQ261555:FTQ327089 FJU261555:FJU327089 EZY261555:EZY327089 EQC261555:EQC327089 EGG261555:EGG327089 DWK261555:DWK327089 DMO261555:DMO327089 DCS261555:DCS327089 CSW261555:CSW327089 CJA261555:CJA327089 BZE261555:BZE327089 BPI261555:BPI327089 BFM261555:BFM327089 AVQ261555:AVQ327089 ALU261555:ALU327089 ABY261555:ABY327089 SC261555:SC327089 IG261555:IG327089 WUS196019:WUS261553 WKW196019:WKW261553 WBA196019:WBA261553 VRE196019:VRE261553 VHI196019:VHI261553 UXM196019:UXM261553 UNQ196019:UNQ261553 UDU196019:UDU261553 TTY196019:TTY261553 TKC196019:TKC261553 TAG196019:TAG261553 SQK196019:SQK261553 SGO196019:SGO261553 RWS196019:RWS261553 RMW196019:RMW261553 RDA196019:RDA261553 QTE196019:QTE261553 QJI196019:QJI261553 PZM196019:PZM261553 PPQ196019:PPQ261553 PFU196019:PFU261553 OVY196019:OVY261553 OMC196019:OMC261553 OCG196019:OCG261553 NSK196019:NSK261553 NIO196019:NIO261553 MYS196019:MYS261553 MOW196019:MOW261553 MFA196019:MFA261553 LVE196019:LVE261553 LLI196019:LLI261553 LBM196019:LBM261553 KRQ196019:KRQ261553 KHU196019:KHU261553 JXY196019:JXY261553 JOC196019:JOC261553 JEG196019:JEG261553 IUK196019:IUK261553 IKO196019:IKO261553 IAS196019:IAS261553 HQW196019:HQW261553 HHA196019:HHA261553 GXE196019:GXE261553 GNI196019:GNI261553 GDM196019:GDM261553 FTQ196019:FTQ261553 FJU196019:FJU261553 EZY196019:EZY261553 EQC196019:EQC261553 EGG196019:EGG261553 DWK196019:DWK261553 DMO196019:DMO261553 DCS196019:DCS261553 CSW196019:CSW261553 CJA196019:CJA261553 BZE196019:BZE261553 BPI196019:BPI261553 BFM196019:BFM261553 AVQ196019:AVQ261553 ALU196019:ALU261553 ABY196019:ABY261553 SC196019:SC261553 IG196019:IG261553 WUS130483:WUS196017 WKW130483:WKW196017 WBA130483:WBA196017 VRE130483:VRE196017 VHI130483:VHI196017 UXM130483:UXM196017 UNQ130483:UNQ196017 UDU130483:UDU196017 TTY130483:TTY196017 TKC130483:TKC196017 TAG130483:TAG196017 SQK130483:SQK196017 SGO130483:SGO196017 RWS130483:RWS196017 RMW130483:RMW196017 RDA130483:RDA196017 QTE130483:QTE196017 QJI130483:QJI196017 PZM130483:PZM196017 PPQ130483:PPQ196017 PFU130483:PFU196017 OVY130483:OVY196017 OMC130483:OMC196017 OCG130483:OCG196017 NSK130483:NSK196017 NIO130483:NIO196017 MYS130483:MYS196017 MOW130483:MOW196017 MFA130483:MFA196017 LVE130483:LVE196017 LLI130483:LLI196017 LBM130483:LBM196017 KRQ130483:KRQ196017 KHU130483:KHU196017 JXY130483:JXY196017 JOC130483:JOC196017 JEG130483:JEG196017 IUK130483:IUK196017 IKO130483:IKO196017 IAS130483:IAS196017 HQW130483:HQW196017 HHA130483:HHA196017 GXE130483:GXE196017 GNI130483:GNI196017 GDM130483:GDM196017 FTQ130483:FTQ196017 FJU130483:FJU196017 EZY130483:EZY196017 EQC130483:EQC196017 EGG130483:EGG196017 DWK130483:DWK196017 DMO130483:DMO196017 DCS130483:DCS196017 CSW130483:CSW196017 CJA130483:CJA196017 BZE130483:BZE196017 BPI130483:BPI196017 BFM130483:BFM196017 AVQ130483:AVQ196017 ALU130483:ALU196017 ABY130483:ABY196017 SC130483:SC196017 IG130483:IG196017 WUS64947:WUS130481 WKW64947:WKW130481 WBA64947:WBA130481 VRE64947:VRE130481 VHI64947:VHI130481 UXM64947:UXM130481 UNQ64947:UNQ130481 UDU64947:UDU130481 TTY64947:TTY130481 TKC64947:TKC130481 TAG64947:TAG130481 SQK64947:SQK130481 SGO64947:SGO130481 RWS64947:RWS130481 RMW64947:RMW130481 RDA64947:RDA130481 QTE64947:QTE130481 QJI64947:QJI130481 PZM64947:PZM130481 PPQ64947:PPQ130481 PFU64947:PFU130481 OVY64947:OVY130481 OMC64947:OMC130481 OCG64947:OCG130481 NSK64947:NSK130481 NIO64947:NIO130481 MYS64947:MYS130481 MOW64947:MOW130481 MFA64947:MFA130481 LVE64947:LVE130481 LLI64947:LLI130481 LBM64947:LBM130481 KRQ64947:KRQ130481 KHU64947:KHU130481 JXY64947:JXY130481 JOC64947:JOC130481 JEG64947:JEG130481 IUK64947:IUK130481 IKO64947:IKO130481 IAS64947:IAS130481 HQW64947:HQW130481 HHA64947:HHA130481 GXE64947:GXE130481 GNI64947:GNI130481 GDM64947:GDM130481 FTQ64947:FTQ130481 FJU64947:FJU130481 EZY64947:EZY130481 EQC64947:EQC130481 EGG64947:EGG130481 DWK64947:DWK130481 DMO64947:DMO130481 DCS64947:DCS130481 CSW64947:CSW130481 CJA64947:CJA130481 BZE64947:BZE130481 BPI64947:BPI130481 BFM64947:BFM130481 AVQ64947:AVQ130481 ALU64947:ALU130481 ABY64947:ABY130481 SC64947:SC130481 IG64947:IG130481 D64947:E130481 D130483:E196017 D196019:E261553 D261555:E327089 D327091:E392625 D392627:E458161 D458163:E523697 D523699:E589233 D589235:E654769 D654771:E720305 D720307:E785841 D785843:E851377 D851379:E916913 D982451:E1048576 D916915:E982449 D410:E64945 SC2:SC64945 ABY2:ABY64945 ALU2:ALU64945 AVQ2:AVQ64945 BFM2:BFM64945 BPI2:BPI64945 BZE2:BZE64945 CJA2:CJA64945 CSW2:CSW64945 DCS2:DCS64945 DMO2:DMO64945 DWK2:DWK64945 EGG2:EGG64945 EQC2:EQC64945 EZY2:EZY64945 FJU2:FJU64945 FTQ2:FTQ64945 GDM2:GDM64945 GNI2:GNI64945 GXE2:GXE64945 HHA2:HHA64945 HQW2:HQW64945 IAS2:IAS64945 IKO2:IKO64945 IUK2:IUK64945 JEG2:JEG64945 JOC2:JOC64945 JXY2:JXY64945 KHU2:KHU64945 KRQ2:KRQ64945 LBM2:LBM64945 LLI2:LLI64945 LVE2:LVE64945 MFA2:MFA64945 MOW2:MOW64945 MYS2:MYS64945 NIO2:NIO64945 NSK2:NSK64945 OCG2:OCG64945 OMC2:OMC64945 OVY2:OVY64945 PFU2:PFU64945 PPQ2:PPQ64945 PZM2:PZM64945 QJI2:QJI64945 QTE2:QTE64945 RDA2:RDA64945 RMW2:RMW64945 RWS2:RWS64945 SGO2:SGO64945 SQK2:SQK64945 TAG2:TAG64945 TKC2:TKC64945 TTY2:TTY64945 UDU2:UDU64945 UNQ2:UNQ64945 UXM2:UXM64945 VHI2:VHI64945 VRE2:VRE64945 WBA2:WBA64945 WKW2:WKW64945 WUS2:WUS64945 SE2:SG64945 ACA2:ACC64945 ALW2:ALY64945 AVS2:AVU64945 BFO2:BFQ64945 BPK2:BPM64945 BZG2:BZI64945 CJC2:CJE64945 CSY2:CTA64945 DCU2:DCW64945 DMQ2:DMS64945 DWM2:DWO64945 EGI2:EGK64945 EQE2:EQG64945 FAA2:FAC64945 FJW2:FJY64945 FTS2:FTU64945 GDO2:GDQ64945 GNK2:GNM64945 GXG2:GXI64945 HHC2:HHE64945 HQY2:HRA64945 IAU2:IAW64945 IKQ2:IKS64945 IUM2:IUO64945 JEI2:JEK64945 JOE2:JOG64945 JYA2:JYC64945 KHW2:KHY64945 KRS2:KRU64945 LBO2:LBQ64945 LLK2:LLM64945 LVG2:LVI64945 MFC2:MFE64945 MOY2:MPA64945 MYU2:MYW64945 NIQ2:NIS64945 NSM2:NSO64945 OCI2:OCK64945 OME2:OMG64945 OWA2:OWC64945 PFW2:PFY64945 PPS2:PPU64945 PZO2:PZQ64945 QJK2:QJM64945 QTG2:QTI64945 RDC2:RDE64945 RMY2:RNA64945 RWU2:RWW64945 SGQ2:SGS64945 SQM2:SQO64945 TAI2:TAK64945 TKE2:TKG64945 TUA2:TUC64945 UDW2:UDY64945 UNS2:UNU64945 UXO2:UXQ64945 VHK2:VHM64945 VRG2:VRI64945 WBC2:WBE64945 WKY2:WLA64945 WUU2:WUW64945 II2:IK64945 IG2:IG6494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29A79C-0F39-4A10-8C58-049AEBB1931B}">
          <x14:formula1>
            <xm:f>'Thésaurus projets'!$D$13:$D$21</xm:f>
          </x14:formula1>
          <xm:sqref>D2:D409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8"/>
  <sheetViews>
    <sheetView topLeftCell="D1" workbookViewId="0">
      <selection activeCell="J15" sqref="J15"/>
    </sheetView>
  </sheetViews>
  <sheetFormatPr baseColWidth="10" defaultRowHeight="15" x14ac:dyDescent="0.25"/>
  <cols>
    <col min="1" max="1" width="15.7109375" hidden="1" customWidth="1"/>
    <col min="2" max="2" width="43.28515625" hidden="1" customWidth="1"/>
    <col min="3" max="3" width="56.85546875" hidden="1" customWidth="1"/>
    <col min="4" max="4" width="48.85546875" customWidth="1"/>
    <col min="5" max="5" width="34" customWidth="1"/>
    <col min="6" max="6" width="48" customWidth="1"/>
    <col min="7" max="7" width="22.42578125" customWidth="1"/>
  </cols>
  <sheetData>
    <row r="1" spans="1:8" ht="20.100000000000001" customHeight="1" x14ac:dyDescent="0.25">
      <c r="A1" s="21" t="s">
        <v>8</v>
      </c>
      <c r="B1" s="22" t="s">
        <v>9</v>
      </c>
      <c r="C1" s="22" t="s">
        <v>10</v>
      </c>
    </row>
    <row r="2" spans="1:8" ht="20.100000000000001" customHeight="1" x14ac:dyDescent="0.25">
      <c r="A2" s="18" t="s">
        <v>11</v>
      </c>
      <c r="B2" s="17" t="s">
        <v>12</v>
      </c>
      <c r="C2" s="17" t="s">
        <v>13</v>
      </c>
      <c r="D2" s="28" t="s">
        <v>301</v>
      </c>
      <c r="E2" s="28" t="s">
        <v>302</v>
      </c>
      <c r="F2" s="28" t="s">
        <v>4</v>
      </c>
      <c r="G2" s="28" t="s">
        <v>5</v>
      </c>
      <c r="H2" s="28" t="s">
        <v>306</v>
      </c>
    </row>
    <row r="3" spans="1:8" ht="20.100000000000001" customHeight="1" x14ac:dyDescent="0.25">
      <c r="A3" s="18" t="s">
        <v>14</v>
      </c>
      <c r="B3" s="17" t="s">
        <v>15</v>
      </c>
      <c r="C3" s="17" t="s">
        <v>16</v>
      </c>
      <c r="D3" s="24" t="s">
        <v>297</v>
      </c>
      <c r="E3" s="24" t="s">
        <v>297</v>
      </c>
      <c r="F3" s="25" t="s">
        <v>303</v>
      </c>
      <c r="G3" s="25" t="s">
        <v>303</v>
      </c>
      <c r="H3" s="25"/>
    </row>
    <row r="4" spans="1:8" ht="20.100000000000001" customHeight="1" x14ac:dyDescent="0.25">
      <c r="A4" s="18" t="s">
        <v>17</v>
      </c>
      <c r="B4" s="17" t="s">
        <v>18</v>
      </c>
      <c r="C4" s="17" t="s">
        <v>19</v>
      </c>
      <c r="D4" s="26" t="s">
        <v>304</v>
      </c>
      <c r="E4" s="26" t="s">
        <v>304</v>
      </c>
      <c r="F4" s="26" t="s">
        <v>303</v>
      </c>
      <c r="G4" s="26" t="s">
        <v>303</v>
      </c>
      <c r="H4" s="26"/>
    </row>
    <row r="5" spans="1:8" ht="20.100000000000001" customHeight="1" x14ac:dyDescent="0.25">
      <c r="A5" s="18" t="s">
        <v>20</v>
      </c>
      <c r="B5" s="17" t="s">
        <v>21</v>
      </c>
      <c r="C5" s="17" t="s">
        <v>22</v>
      </c>
      <c r="D5" s="30" t="s">
        <v>305</v>
      </c>
      <c r="E5" s="30" t="s">
        <v>305</v>
      </c>
      <c r="F5" s="30" t="s">
        <v>7</v>
      </c>
      <c r="G5" s="24"/>
      <c r="H5" s="24" t="s">
        <v>306</v>
      </c>
    </row>
    <row r="6" spans="1:8" ht="20.100000000000001" customHeight="1" x14ac:dyDescent="0.25">
      <c r="A6" s="18" t="s">
        <v>23</v>
      </c>
      <c r="B6" s="17" t="s">
        <v>24</v>
      </c>
      <c r="C6" s="17" t="s">
        <v>25</v>
      </c>
      <c r="D6" s="26" t="s">
        <v>298</v>
      </c>
      <c r="E6" s="26" t="s">
        <v>298</v>
      </c>
      <c r="F6" s="26" t="s">
        <v>7</v>
      </c>
      <c r="G6" s="26"/>
      <c r="H6" s="26" t="s">
        <v>306</v>
      </c>
    </row>
    <row r="7" spans="1:8" ht="20.100000000000001" customHeight="1" x14ac:dyDescent="0.25">
      <c r="A7" s="18" t="s">
        <v>26</v>
      </c>
      <c r="B7" s="17" t="s">
        <v>27</v>
      </c>
      <c r="C7" s="17" t="s">
        <v>28</v>
      </c>
      <c r="D7" s="24" t="s">
        <v>299</v>
      </c>
      <c r="E7" s="24" t="s">
        <v>299</v>
      </c>
      <c r="F7" s="24" t="s">
        <v>7</v>
      </c>
      <c r="G7" s="24"/>
      <c r="H7" s="24"/>
    </row>
    <row r="8" spans="1:8" ht="20.100000000000001" customHeight="1" x14ac:dyDescent="0.25">
      <c r="A8" s="18" t="s">
        <v>32</v>
      </c>
      <c r="B8" s="17" t="s">
        <v>33</v>
      </c>
      <c r="C8" s="17" t="s">
        <v>34</v>
      </c>
      <c r="D8" s="24" t="s">
        <v>307</v>
      </c>
      <c r="E8" s="24" t="s">
        <v>307</v>
      </c>
      <c r="F8" s="24" t="s">
        <v>7</v>
      </c>
      <c r="G8" s="24"/>
      <c r="H8" s="24"/>
    </row>
    <row r="9" spans="1:8" ht="20.100000000000001" customHeight="1" x14ac:dyDescent="0.25">
      <c r="A9" s="18"/>
      <c r="B9" s="17"/>
      <c r="C9" s="17"/>
      <c r="D9" s="24" t="s">
        <v>308</v>
      </c>
      <c r="E9" s="24" t="s">
        <v>309</v>
      </c>
      <c r="F9" s="24" t="s">
        <v>7</v>
      </c>
      <c r="G9" s="24"/>
      <c r="H9" s="24"/>
    </row>
    <row r="10" spans="1:8" ht="20.100000000000001" customHeight="1" x14ac:dyDescent="0.25">
      <c r="A10" s="18" t="s">
        <v>29</v>
      </c>
      <c r="B10" s="17" t="s">
        <v>30</v>
      </c>
      <c r="C10" s="17" t="s">
        <v>31</v>
      </c>
      <c r="D10" s="31" t="s">
        <v>7</v>
      </c>
      <c r="E10" s="31" t="s">
        <v>7</v>
      </c>
      <c r="F10" s="31" t="s">
        <v>7</v>
      </c>
      <c r="G10" s="27"/>
      <c r="H10" s="27"/>
    </row>
    <row r="11" spans="1:8" ht="20.100000000000001" customHeight="1" x14ac:dyDescent="0.25">
      <c r="A11" s="18" t="s">
        <v>35</v>
      </c>
      <c r="B11" s="17" t="s">
        <v>36</v>
      </c>
      <c r="C11" s="17" t="s">
        <v>37</v>
      </c>
    </row>
    <row r="12" spans="1:8" ht="20.100000000000001" customHeight="1" x14ac:dyDescent="0.25">
      <c r="A12" s="18" t="s">
        <v>38</v>
      </c>
      <c r="B12" s="17" t="s">
        <v>39</v>
      </c>
      <c r="C12" s="17" t="s">
        <v>40</v>
      </c>
      <c r="D12" s="28" t="s">
        <v>301</v>
      </c>
      <c r="E12" s="28" t="s">
        <v>302</v>
      </c>
      <c r="F12" s="35" t="s">
        <v>4</v>
      </c>
    </row>
    <row r="13" spans="1:8" ht="20.100000000000001" customHeight="1" x14ac:dyDescent="0.25">
      <c r="A13" s="18" t="s">
        <v>41</v>
      </c>
      <c r="B13" s="17" t="s">
        <v>42</v>
      </c>
      <c r="C13" s="17" t="s">
        <v>43</v>
      </c>
      <c r="D13" s="36" t="s">
        <v>322</v>
      </c>
      <c r="E13" s="33" t="s">
        <v>323</v>
      </c>
      <c r="F13" s="44"/>
      <c r="G13" s="34">
        <v>125</v>
      </c>
    </row>
    <row r="14" spans="1:8" ht="20.100000000000001" customHeight="1" x14ac:dyDescent="0.25">
      <c r="A14" s="18" t="s">
        <v>44</v>
      </c>
      <c r="B14" s="17" t="s">
        <v>45</v>
      </c>
      <c r="C14" s="17" t="s">
        <v>46</v>
      </c>
      <c r="D14" s="36" t="s">
        <v>319</v>
      </c>
      <c r="E14" s="33" t="s">
        <v>320</v>
      </c>
      <c r="F14" s="43"/>
      <c r="G14" s="33">
        <v>20</v>
      </c>
    </row>
    <row r="15" spans="1:8" ht="20.100000000000001" customHeight="1" x14ac:dyDescent="0.25">
      <c r="A15" s="18" t="s">
        <v>47</v>
      </c>
      <c r="B15" s="17" t="s">
        <v>48</v>
      </c>
      <c r="C15" s="17" t="s">
        <v>49</v>
      </c>
      <c r="D15" s="36" t="s">
        <v>314</v>
      </c>
      <c r="E15" s="33" t="s">
        <v>315</v>
      </c>
      <c r="F15" s="44" t="s">
        <v>296</v>
      </c>
      <c r="G15" s="33">
        <v>5</v>
      </c>
    </row>
    <row r="16" spans="1:8" ht="20.100000000000001" customHeight="1" x14ac:dyDescent="0.25">
      <c r="A16" s="18" t="s">
        <v>50</v>
      </c>
      <c r="B16" s="17" t="s">
        <v>51</v>
      </c>
      <c r="C16" s="17" t="s">
        <v>52</v>
      </c>
      <c r="D16" s="36" t="s">
        <v>298</v>
      </c>
      <c r="E16" s="39" t="s">
        <v>321</v>
      </c>
      <c r="F16" s="37"/>
      <c r="G16" s="34">
        <v>10</v>
      </c>
    </row>
    <row r="17" spans="1:8" ht="20.100000000000001" customHeight="1" x14ac:dyDescent="0.25">
      <c r="A17" s="18" t="s">
        <v>53</v>
      </c>
      <c r="B17" s="17" t="s">
        <v>54</v>
      </c>
      <c r="C17" s="17" t="s">
        <v>55</v>
      </c>
      <c r="D17" s="38" t="s">
        <v>316</v>
      </c>
      <c r="E17" s="39" t="s">
        <v>317</v>
      </c>
      <c r="F17" s="40"/>
      <c r="G17" s="33">
        <v>10</v>
      </c>
    </row>
    <row r="18" spans="1:8" ht="20.100000000000001" customHeight="1" x14ac:dyDescent="0.25">
      <c r="A18" s="18"/>
      <c r="B18" s="17"/>
      <c r="C18" s="17"/>
      <c r="D18" s="36" t="s">
        <v>523</v>
      </c>
      <c r="E18" s="33" t="s">
        <v>524</v>
      </c>
      <c r="F18" s="33"/>
      <c r="G18" s="33">
        <v>2</v>
      </c>
    </row>
    <row r="19" spans="1:8" ht="20.100000000000001" customHeight="1" x14ac:dyDescent="0.25">
      <c r="A19" s="18"/>
      <c r="B19" s="17"/>
      <c r="C19" s="17"/>
      <c r="D19" s="38" t="s">
        <v>324</v>
      </c>
      <c r="E19" s="39" t="s">
        <v>325</v>
      </c>
      <c r="F19" s="40"/>
      <c r="G19" s="45">
        <v>3</v>
      </c>
    </row>
    <row r="20" spans="1:8" ht="20.100000000000001" customHeight="1" x14ac:dyDescent="0.25">
      <c r="A20" s="18" t="s">
        <v>56</v>
      </c>
      <c r="B20" s="17" t="s">
        <v>57</v>
      </c>
      <c r="C20" s="17" t="s">
        <v>58</v>
      </c>
      <c r="D20" s="41" t="s">
        <v>318</v>
      </c>
      <c r="E20" s="44" t="s">
        <v>296</v>
      </c>
      <c r="F20" s="44" t="s">
        <v>296</v>
      </c>
    </row>
    <row r="21" spans="1:8" ht="20.100000000000001" customHeight="1" x14ac:dyDescent="0.25">
      <c r="A21" s="18" t="s">
        <v>59</v>
      </c>
      <c r="B21" s="17" t="s">
        <v>60</v>
      </c>
      <c r="C21" s="17" t="s">
        <v>61</v>
      </c>
      <c r="D21" s="42" t="s">
        <v>7</v>
      </c>
      <c r="E21" s="44" t="s">
        <v>296</v>
      </c>
      <c r="F21" s="44" t="s">
        <v>296</v>
      </c>
      <c r="H21">
        <f>SUM(G13:G17)</f>
        <v>170</v>
      </c>
    </row>
    <row r="22" spans="1:8" ht="20.100000000000001" customHeight="1" x14ac:dyDescent="0.25">
      <c r="A22" s="18" t="s">
        <v>62</v>
      </c>
      <c r="B22" s="17" t="s">
        <v>63</v>
      </c>
      <c r="C22" s="17" t="s">
        <v>64</v>
      </c>
    </row>
    <row r="23" spans="1:8" ht="20.100000000000001" customHeight="1" x14ac:dyDescent="0.25">
      <c r="A23" s="18" t="s">
        <v>65</v>
      </c>
      <c r="B23" s="17" t="s">
        <v>66</v>
      </c>
      <c r="C23" s="17" t="s">
        <v>67</v>
      </c>
    </row>
    <row r="24" spans="1:8" ht="20.100000000000001" customHeight="1" x14ac:dyDescent="0.25">
      <c r="A24" s="18" t="s">
        <v>68</v>
      </c>
      <c r="B24" s="17" t="s">
        <v>69</v>
      </c>
      <c r="C24" s="17" t="s">
        <v>70</v>
      </c>
    </row>
    <row r="25" spans="1:8" ht="20.100000000000001" customHeight="1" x14ac:dyDescent="0.25">
      <c r="A25" s="18" t="s">
        <v>71</v>
      </c>
      <c r="B25" s="17" t="s">
        <v>72</v>
      </c>
      <c r="C25" s="17" t="s">
        <v>73</v>
      </c>
    </row>
    <row r="26" spans="1:8" ht="20.100000000000001" customHeight="1" x14ac:dyDescent="0.25">
      <c r="A26" s="18" t="s">
        <v>74</v>
      </c>
      <c r="B26" s="17" t="s">
        <v>75</v>
      </c>
      <c r="C26" s="17" t="s">
        <v>76</v>
      </c>
    </row>
    <row r="27" spans="1:8" ht="20.100000000000001" customHeight="1" x14ac:dyDescent="0.25">
      <c r="A27" s="18" t="s">
        <v>77</v>
      </c>
      <c r="B27" s="17" t="s">
        <v>78</v>
      </c>
      <c r="C27" s="17" t="s">
        <v>79</v>
      </c>
    </row>
    <row r="28" spans="1:8" ht="20.100000000000001" customHeight="1" x14ac:dyDescent="0.25">
      <c r="A28" s="18" t="s">
        <v>80</v>
      </c>
      <c r="B28" s="17" t="s">
        <v>81</v>
      </c>
      <c r="C28" s="17" t="s">
        <v>82</v>
      </c>
    </row>
    <row r="29" spans="1:8" ht="20.100000000000001" customHeight="1" x14ac:dyDescent="0.25">
      <c r="A29" s="18" t="s">
        <v>83</v>
      </c>
      <c r="B29" s="17" t="s">
        <v>84</v>
      </c>
      <c r="C29" s="17" t="s">
        <v>85</v>
      </c>
    </row>
    <row r="30" spans="1:8" ht="20.100000000000001" customHeight="1" x14ac:dyDescent="0.25">
      <c r="A30" s="18" t="s">
        <v>86</v>
      </c>
      <c r="B30" s="17" t="s">
        <v>87</v>
      </c>
      <c r="C30" s="17" t="s">
        <v>88</v>
      </c>
    </row>
    <row r="31" spans="1:8" ht="20.100000000000001" customHeight="1" x14ac:dyDescent="0.25">
      <c r="A31" s="18" t="s">
        <v>89</v>
      </c>
      <c r="B31" s="17" t="s">
        <v>90</v>
      </c>
      <c r="C31" s="17" t="s">
        <v>91</v>
      </c>
    </row>
    <row r="32" spans="1:8" ht="20.100000000000001" customHeight="1" x14ac:dyDescent="0.25">
      <c r="A32" s="18" t="s">
        <v>92</v>
      </c>
      <c r="B32" s="17" t="s">
        <v>93</v>
      </c>
      <c r="C32" s="17" t="s">
        <v>94</v>
      </c>
    </row>
    <row r="33" spans="1:3" ht="20.100000000000001" customHeight="1" x14ac:dyDescent="0.25">
      <c r="A33" s="18" t="s">
        <v>95</v>
      </c>
      <c r="B33" s="17" t="s">
        <v>96</v>
      </c>
      <c r="C33" s="17" t="s">
        <v>97</v>
      </c>
    </row>
    <row r="34" spans="1:3" ht="20.100000000000001" customHeight="1" x14ac:dyDescent="0.25">
      <c r="A34" s="18" t="s">
        <v>98</v>
      </c>
      <c r="B34" s="17" t="s">
        <v>99</v>
      </c>
      <c r="C34" s="17" t="s">
        <v>100</v>
      </c>
    </row>
    <row r="35" spans="1:3" ht="20.100000000000001" customHeight="1" x14ac:dyDescent="0.25">
      <c r="A35" s="18" t="s">
        <v>101</v>
      </c>
      <c r="B35" s="17" t="s">
        <v>102</v>
      </c>
      <c r="C35" s="17" t="s">
        <v>103</v>
      </c>
    </row>
    <row r="36" spans="1:3" ht="20.100000000000001" customHeight="1" x14ac:dyDescent="0.25">
      <c r="A36" s="18" t="s">
        <v>104</v>
      </c>
      <c r="B36" s="17" t="s">
        <v>105</v>
      </c>
      <c r="C36" s="17" t="s">
        <v>106</v>
      </c>
    </row>
    <row r="37" spans="1:3" ht="20.100000000000001" customHeight="1" x14ac:dyDescent="0.25">
      <c r="A37" s="18" t="s">
        <v>107</v>
      </c>
      <c r="B37" s="17" t="s">
        <v>108</v>
      </c>
      <c r="C37" s="17" t="s">
        <v>109</v>
      </c>
    </row>
    <row r="38" spans="1:3" ht="20.100000000000001" customHeight="1" x14ac:dyDescent="0.25">
      <c r="A38" s="18" t="s">
        <v>110</v>
      </c>
      <c r="B38" s="17" t="s">
        <v>111</v>
      </c>
      <c r="C38" s="17" t="s">
        <v>112</v>
      </c>
    </row>
    <row r="39" spans="1:3" ht="20.100000000000001" customHeight="1" x14ac:dyDescent="0.25">
      <c r="A39" s="18" t="s">
        <v>113</v>
      </c>
      <c r="B39" s="17" t="s">
        <v>114</v>
      </c>
      <c r="C39" s="17" t="s">
        <v>115</v>
      </c>
    </row>
    <row r="40" spans="1:3" ht="20.100000000000001" customHeight="1" x14ac:dyDescent="0.25">
      <c r="A40" s="18" t="s">
        <v>116</v>
      </c>
      <c r="B40" s="17" t="s">
        <v>117</v>
      </c>
      <c r="C40" s="17" t="s">
        <v>118</v>
      </c>
    </row>
    <row r="41" spans="1:3" ht="20.100000000000001" customHeight="1" x14ac:dyDescent="0.25">
      <c r="A41" s="18" t="s">
        <v>119</v>
      </c>
      <c r="B41" s="17" t="s">
        <v>120</v>
      </c>
      <c r="C41" s="17" t="s">
        <v>121</v>
      </c>
    </row>
    <row r="42" spans="1:3" ht="20.100000000000001" customHeight="1" x14ac:dyDescent="0.25">
      <c r="A42" s="18" t="s">
        <v>122</v>
      </c>
      <c r="B42" s="17" t="s">
        <v>123</v>
      </c>
      <c r="C42" s="17" t="s">
        <v>124</v>
      </c>
    </row>
    <row r="43" spans="1:3" ht="20.100000000000001" customHeight="1" x14ac:dyDescent="0.25">
      <c r="A43" s="18" t="s">
        <v>125</v>
      </c>
      <c r="B43" s="17" t="s">
        <v>126</v>
      </c>
      <c r="C43" s="17" t="s">
        <v>127</v>
      </c>
    </row>
    <row r="44" spans="1:3" ht="20.100000000000001" customHeight="1" x14ac:dyDescent="0.25">
      <c r="A44" s="18" t="s">
        <v>128</v>
      </c>
      <c r="B44" s="17" t="s">
        <v>129</v>
      </c>
      <c r="C44" s="17" t="s">
        <v>130</v>
      </c>
    </row>
    <row r="45" spans="1:3" ht="20.100000000000001" customHeight="1" x14ac:dyDescent="0.25">
      <c r="A45" s="18" t="s">
        <v>131</v>
      </c>
      <c r="B45" s="17" t="s">
        <v>132</v>
      </c>
      <c r="C45" s="17" t="s">
        <v>133</v>
      </c>
    </row>
    <row r="46" spans="1:3" ht="20.100000000000001" customHeight="1" x14ac:dyDescent="0.25">
      <c r="A46" s="18" t="s">
        <v>134</v>
      </c>
      <c r="B46" s="17" t="s">
        <v>135</v>
      </c>
      <c r="C46" s="17" t="s">
        <v>136</v>
      </c>
    </row>
    <row r="47" spans="1:3" ht="20.100000000000001" customHeight="1" x14ac:dyDescent="0.25">
      <c r="A47" s="18" t="s">
        <v>137</v>
      </c>
      <c r="B47" s="17" t="s">
        <v>138</v>
      </c>
      <c r="C47" s="17" t="s">
        <v>139</v>
      </c>
    </row>
    <row r="48" spans="1:3" ht="20.100000000000001" customHeight="1" x14ac:dyDescent="0.25">
      <c r="A48" s="18" t="s">
        <v>140</v>
      </c>
      <c r="B48" s="17" t="s">
        <v>141</v>
      </c>
      <c r="C48" s="17" t="s">
        <v>142</v>
      </c>
    </row>
    <row r="49" spans="1:3" ht="20.100000000000001" customHeight="1" x14ac:dyDescent="0.25">
      <c r="A49" s="18" t="s">
        <v>143</v>
      </c>
      <c r="B49" s="17" t="s">
        <v>144</v>
      </c>
      <c r="C49" s="17" t="s">
        <v>145</v>
      </c>
    </row>
    <row r="50" spans="1:3" ht="20.100000000000001" customHeight="1" x14ac:dyDescent="0.25">
      <c r="A50" s="18" t="s">
        <v>146</v>
      </c>
      <c r="B50" s="17" t="s">
        <v>147</v>
      </c>
      <c r="C50" s="17" t="s">
        <v>148</v>
      </c>
    </row>
    <row r="51" spans="1:3" ht="20.100000000000001" customHeight="1" x14ac:dyDescent="0.25">
      <c r="A51" s="18" t="s">
        <v>149</v>
      </c>
      <c r="B51" s="17" t="s">
        <v>150</v>
      </c>
      <c r="C51" s="17" t="s">
        <v>151</v>
      </c>
    </row>
    <row r="52" spans="1:3" ht="20.100000000000001" customHeight="1" x14ac:dyDescent="0.25">
      <c r="A52" s="18" t="s">
        <v>152</v>
      </c>
      <c r="B52" s="17" t="s">
        <v>153</v>
      </c>
      <c r="C52" s="17" t="s">
        <v>154</v>
      </c>
    </row>
    <row r="53" spans="1:3" ht="20.100000000000001" customHeight="1" x14ac:dyDescent="0.25">
      <c r="A53" s="18" t="s">
        <v>155</v>
      </c>
      <c r="B53" s="17" t="s">
        <v>156</v>
      </c>
      <c r="C53" s="17" t="s">
        <v>157</v>
      </c>
    </row>
    <row r="54" spans="1:3" ht="20.100000000000001" customHeight="1" x14ac:dyDescent="0.25">
      <c r="A54" s="18" t="s">
        <v>158</v>
      </c>
      <c r="B54" s="17" t="s">
        <v>159</v>
      </c>
      <c r="C54" s="17" t="s">
        <v>160</v>
      </c>
    </row>
    <row r="55" spans="1:3" ht="20.100000000000001" customHeight="1" x14ac:dyDescent="0.25">
      <c r="A55" s="18" t="s">
        <v>161</v>
      </c>
      <c r="B55" s="17" t="s">
        <v>162</v>
      </c>
      <c r="C55" s="17" t="s">
        <v>163</v>
      </c>
    </row>
    <row r="56" spans="1:3" ht="20.100000000000001" customHeight="1" x14ac:dyDescent="0.25">
      <c r="A56" s="18" t="s">
        <v>164</v>
      </c>
      <c r="B56" s="17" t="s">
        <v>165</v>
      </c>
      <c r="C56" s="17" t="s">
        <v>166</v>
      </c>
    </row>
    <row r="57" spans="1:3" ht="20.100000000000001" customHeight="1" x14ac:dyDescent="0.25">
      <c r="A57" s="18" t="s">
        <v>167</v>
      </c>
      <c r="B57" s="17" t="s">
        <v>168</v>
      </c>
      <c r="C57" s="17" t="s">
        <v>169</v>
      </c>
    </row>
    <row r="58" spans="1:3" ht="20.100000000000001" customHeight="1" x14ac:dyDescent="0.25">
      <c r="A58" s="18" t="s">
        <v>170</v>
      </c>
      <c r="B58" s="17" t="s">
        <v>171</v>
      </c>
      <c r="C58" s="17" t="s">
        <v>172</v>
      </c>
    </row>
    <row r="59" spans="1:3" ht="20.100000000000001" customHeight="1" x14ac:dyDescent="0.25">
      <c r="A59" s="18" t="s">
        <v>173</v>
      </c>
      <c r="B59" s="17" t="s">
        <v>174</v>
      </c>
      <c r="C59" s="17" t="s">
        <v>175</v>
      </c>
    </row>
    <row r="60" spans="1:3" ht="20.100000000000001" customHeight="1" x14ac:dyDescent="0.25">
      <c r="A60" s="18" t="s">
        <v>176</v>
      </c>
      <c r="B60" s="17" t="s">
        <v>177</v>
      </c>
      <c r="C60" s="17" t="s">
        <v>178</v>
      </c>
    </row>
    <row r="61" spans="1:3" ht="20.100000000000001" customHeight="1" x14ac:dyDescent="0.25">
      <c r="A61" s="18" t="s">
        <v>179</v>
      </c>
      <c r="B61" s="17" t="s">
        <v>180</v>
      </c>
      <c r="C61" s="17" t="s">
        <v>181</v>
      </c>
    </row>
    <row r="62" spans="1:3" ht="20.100000000000001" customHeight="1" x14ac:dyDescent="0.25">
      <c r="A62" s="18" t="s">
        <v>182</v>
      </c>
      <c r="B62" s="17" t="s">
        <v>183</v>
      </c>
      <c r="C62" s="17" t="s">
        <v>184</v>
      </c>
    </row>
    <row r="63" spans="1:3" ht="20.100000000000001" customHeight="1" x14ac:dyDescent="0.25">
      <c r="A63" s="18" t="s">
        <v>185</v>
      </c>
      <c r="B63" s="17" t="s">
        <v>186</v>
      </c>
      <c r="C63" s="17" t="s">
        <v>187</v>
      </c>
    </row>
    <row r="64" spans="1:3" ht="20.100000000000001" customHeight="1" x14ac:dyDescent="0.25">
      <c r="A64" s="18" t="s">
        <v>188</v>
      </c>
      <c r="B64" s="17" t="s">
        <v>189</v>
      </c>
      <c r="C64" s="17" t="s">
        <v>190</v>
      </c>
    </row>
    <row r="65" spans="1:3" ht="20.100000000000001" customHeight="1" x14ac:dyDescent="0.25">
      <c r="A65" s="18" t="s">
        <v>191</v>
      </c>
      <c r="B65" s="17" t="s">
        <v>192</v>
      </c>
      <c r="C65" s="17" t="s">
        <v>193</v>
      </c>
    </row>
    <row r="66" spans="1:3" ht="20.100000000000001" customHeight="1" x14ac:dyDescent="0.25">
      <c r="A66" s="18" t="s">
        <v>194</v>
      </c>
      <c r="B66" s="17" t="s">
        <v>195</v>
      </c>
      <c r="C66" s="17" t="s">
        <v>196</v>
      </c>
    </row>
    <row r="67" spans="1:3" ht="20.100000000000001" customHeight="1" x14ac:dyDescent="0.25">
      <c r="A67" s="18" t="s">
        <v>197</v>
      </c>
      <c r="B67" s="17" t="s">
        <v>198</v>
      </c>
      <c r="C67" s="17" t="s">
        <v>199</v>
      </c>
    </row>
    <row r="68" spans="1:3" ht="20.100000000000001" customHeight="1" x14ac:dyDescent="0.25">
      <c r="A68" s="18" t="s">
        <v>200</v>
      </c>
      <c r="B68" s="17" t="s">
        <v>201</v>
      </c>
      <c r="C68" s="17" t="s">
        <v>202</v>
      </c>
    </row>
    <row r="69" spans="1:3" ht="20.100000000000001" customHeight="1" x14ac:dyDescent="0.25">
      <c r="A69" s="18" t="s">
        <v>203</v>
      </c>
      <c r="B69" s="17" t="s">
        <v>204</v>
      </c>
      <c r="C69" s="17" t="s">
        <v>205</v>
      </c>
    </row>
    <row r="70" spans="1:3" ht="20.100000000000001" customHeight="1" x14ac:dyDescent="0.25">
      <c r="A70" s="18" t="s">
        <v>206</v>
      </c>
      <c r="B70" s="17" t="s">
        <v>207</v>
      </c>
      <c r="C70" s="17" t="s">
        <v>208</v>
      </c>
    </row>
    <row r="71" spans="1:3" ht="20.100000000000001" customHeight="1" x14ac:dyDescent="0.25">
      <c r="A71" s="18" t="s">
        <v>209</v>
      </c>
      <c r="B71" s="17" t="s">
        <v>210</v>
      </c>
      <c r="C71" s="17" t="s">
        <v>211</v>
      </c>
    </row>
    <row r="72" spans="1:3" ht="20.100000000000001" customHeight="1" x14ac:dyDescent="0.25">
      <c r="A72" s="18" t="s">
        <v>212</v>
      </c>
      <c r="B72" s="17" t="s">
        <v>213</v>
      </c>
      <c r="C72" s="17" t="s">
        <v>214</v>
      </c>
    </row>
    <row r="73" spans="1:3" ht="20.100000000000001" customHeight="1" x14ac:dyDescent="0.25">
      <c r="A73" s="18" t="s">
        <v>215</v>
      </c>
      <c r="B73" s="17" t="s">
        <v>216</v>
      </c>
      <c r="C73" s="17" t="s">
        <v>217</v>
      </c>
    </row>
    <row r="74" spans="1:3" ht="20.100000000000001" customHeight="1" x14ac:dyDescent="0.25">
      <c r="A74" s="18" t="s">
        <v>218</v>
      </c>
      <c r="B74" s="17" t="s">
        <v>219</v>
      </c>
      <c r="C74" s="17" t="s">
        <v>220</v>
      </c>
    </row>
    <row r="75" spans="1:3" ht="20.100000000000001" customHeight="1" x14ac:dyDescent="0.25">
      <c r="A75" s="18" t="s">
        <v>221</v>
      </c>
      <c r="B75" s="17" t="s">
        <v>222</v>
      </c>
      <c r="C75" s="17" t="s">
        <v>223</v>
      </c>
    </row>
    <row r="76" spans="1:3" ht="20.100000000000001" customHeight="1" x14ac:dyDescent="0.25">
      <c r="A76" s="18" t="s">
        <v>224</v>
      </c>
      <c r="B76" s="17" t="s">
        <v>225</v>
      </c>
      <c r="C76" s="17" t="s">
        <v>226</v>
      </c>
    </row>
    <row r="77" spans="1:3" ht="20.100000000000001" customHeight="1" x14ac:dyDescent="0.25">
      <c r="A77" s="18" t="s">
        <v>227</v>
      </c>
      <c r="B77" s="17" t="s">
        <v>228</v>
      </c>
      <c r="C77" s="17" t="s">
        <v>229</v>
      </c>
    </row>
    <row r="78" spans="1:3" ht="20.100000000000001" customHeight="1" x14ac:dyDescent="0.25">
      <c r="A78" s="18" t="s">
        <v>230</v>
      </c>
      <c r="B78" s="17" t="s">
        <v>231</v>
      </c>
      <c r="C78" s="17" t="s">
        <v>232</v>
      </c>
    </row>
    <row r="79" spans="1:3" ht="20.100000000000001" customHeight="1" x14ac:dyDescent="0.25">
      <c r="A79" s="18" t="s">
        <v>233</v>
      </c>
      <c r="B79" s="17" t="s">
        <v>234</v>
      </c>
      <c r="C79" s="17" t="s">
        <v>235</v>
      </c>
    </row>
    <row r="80" spans="1:3" ht="20.100000000000001" customHeight="1" x14ac:dyDescent="0.25">
      <c r="A80" s="18" t="s">
        <v>236</v>
      </c>
      <c r="B80" s="17" t="s">
        <v>237</v>
      </c>
      <c r="C80" s="17" t="s">
        <v>238</v>
      </c>
    </row>
    <row r="81" spans="1:3" ht="20.100000000000001" customHeight="1" x14ac:dyDescent="0.25">
      <c r="A81" s="18" t="s">
        <v>239</v>
      </c>
      <c r="B81" s="17" t="s">
        <v>240</v>
      </c>
      <c r="C81" s="17" t="s">
        <v>241</v>
      </c>
    </row>
    <row r="82" spans="1:3" ht="20.100000000000001" customHeight="1" x14ac:dyDescent="0.25">
      <c r="A82" s="18" t="s">
        <v>242</v>
      </c>
      <c r="B82" s="17" t="s">
        <v>243</v>
      </c>
      <c r="C82" s="17" t="s">
        <v>244</v>
      </c>
    </row>
    <row r="83" spans="1:3" ht="20.100000000000001" customHeight="1" x14ac:dyDescent="0.25">
      <c r="A83" s="18" t="s">
        <v>245</v>
      </c>
      <c r="B83" s="17" t="s">
        <v>246</v>
      </c>
      <c r="C83" s="17" t="s">
        <v>247</v>
      </c>
    </row>
    <row r="84" spans="1:3" ht="20.100000000000001" customHeight="1" x14ac:dyDescent="0.25">
      <c r="A84" s="18" t="s">
        <v>248</v>
      </c>
      <c r="B84" s="17" t="s">
        <v>249</v>
      </c>
      <c r="C84" s="17" t="s">
        <v>250</v>
      </c>
    </row>
    <row r="85" spans="1:3" ht="20.100000000000001" customHeight="1" x14ac:dyDescent="0.25">
      <c r="A85" s="18" t="s">
        <v>251</v>
      </c>
      <c r="B85" s="17" t="s">
        <v>252</v>
      </c>
      <c r="C85" s="17" t="s">
        <v>253</v>
      </c>
    </row>
    <row r="86" spans="1:3" ht="20.100000000000001" customHeight="1" x14ac:dyDescent="0.25">
      <c r="A86" s="18" t="s">
        <v>254</v>
      </c>
      <c r="B86" s="17" t="s">
        <v>255</v>
      </c>
      <c r="C86" s="17" t="s">
        <v>256</v>
      </c>
    </row>
    <row r="87" spans="1:3" ht="20.100000000000001" customHeight="1" x14ac:dyDescent="0.25">
      <c r="A87" s="18" t="s">
        <v>257</v>
      </c>
      <c r="B87" s="17" t="s">
        <v>258</v>
      </c>
      <c r="C87" s="17" t="s">
        <v>259</v>
      </c>
    </row>
    <row r="88" spans="1:3" ht="20.100000000000001" customHeight="1" x14ac:dyDescent="0.25">
      <c r="A88" s="18" t="s">
        <v>260</v>
      </c>
      <c r="B88" s="17" t="s">
        <v>261</v>
      </c>
      <c r="C88" s="17" t="s">
        <v>262</v>
      </c>
    </row>
    <row r="89" spans="1:3" ht="20.100000000000001" customHeight="1" x14ac:dyDescent="0.25">
      <c r="A89" s="18" t="s">
        <v>263</v>
      </c>
      <c r="B89" s="17" t="s">
        <v>264</v>
      </c>
      <c r="C89" s="17" t="s">
        <v>265</v>
      </c>
    </row>
    <row r="90" spans="1:3" ht="20.100000000000001" customHeight="1" x14ac:dyDescent="0.25">
      <c r="A90" s="18" t="s">
        <v>266</v>
      </c>
      <c r="B90" s="17" t="s">
        <v>267</v>
      </c>
      <c r="C90" s="17" t="s">
        <v>268</v>
      </c>
    </row>
    <row r="91" spans="1:3" ht="20.100000000000001" customHeight="1" x14ac:dyDescent="0.25">
      <c r="A91" s="18" t="s">
        <v>269</v>
      </c>
      <c r="B91" s="17" t="s">
        <v>270</v>
      </c>
      <c r="C91" s="17" t="s">
        <v>271</v>
      </c>
    </row>
    <row r="92" spans="1:3" ht="20.100000000000001" customHeight="1" x14ac:dyDescent="0.25">
      <c r="A92" s="18" t="s">
        <v>272</v>
      </c>
      <c r="B92" s="17" t="s">
        <v>273</v>
      </c>
      <c r="C92" s="17" t="s">
        <v>274</v>
      </c>
    </row>
    <row r="93" spans="1:3" ht="20.100000000000001" customHeight="1" x14ac:dyDescent="0.25">
      <c r="A93" s="18" t="s">
        <v>275</v>
      </c>
      <c r="B93" s="17" t="s">
        <v>276</v>
      </c>
      <c r="C93" s="17" t="s">
        <v>277</v>
      </c>
    </row>
    <row r="94" spans="1:3" ht="20.100000000000001" customHeight="1" x14ac:dyDescent="0.25">
      <c r="A94" s="18" t="s">
        <v>278</v>
      </c>
      <c r="B94" s="17" t="s">
        <v>279</v>
      </c>
      <c r="C94" s="17" t="s">
        <v>280</v>
      </c>
    </row>
    <row r="95" spans="1:3" ht="20.100000000000001" customHeight="1" x14ac:dyDescent="0.25">
      <c r="A95" s="18" t="s">
        <v>281</v>
      </c>
      <c r="B95" s="17" t="s">
        <v>282</v>
      </c>
      <c r="C95" s="17" t="s">
        <v>283</v>
      </c>
    </row>
    <row r="96" spans="1:3" ht="20.100000000000001" customHeight="1" x14ac:dyDescent="0.25">
      <c r="A96" s="18" t="s">
        <v>284</v>
      </c>
      <c r="B96" s="17" t="s">
        <v>285</v>
      </c>
      <c r="C96" s="17" t="s">
        <v>286</v>
      </c>
    </row>
    <row r="97" spans="1:3" ht="20.100000000000001" customHeight="1" x14ac:dyDescent="0.25">
      <c r="A97" s="18" t="s">
        <v>287</v>
      </c>
      <c r="B97" s="17" t="s">
        <v>288</v>
      </c>
      <c r="C97" s="17" t="s">
        <v>289</v>
      </c>
    </row>
    <row r="98" spans="1:3" ht="20.100000000000001" customHeight="1" x14ac:dyDescent="0.25">
      <c r="A98" s="18" t="s">
        <v>290</v>
      </c>
      <c r="B98" s="17" t="s">
        <v>291</v>
      </c>
      <c r="C98" s="17" t="s">
        <v>292</v>
      </c>
    </row>
    <row r="99" spans="1:3" ht="20.100000000000001" customHeight="1" thickBot="1" x14ac:dyDescent="0.3">
      <c r="A99" s="19" t="s">
        <v>293</v>
      </c>
      <c r="B99" s="20" t="s">
        <v>294</v>
      </c>
      <c r="C99" s="20" t="s">
        <v>295</v>
      </c>
    </row>
    <row r="100" spans="1:3" ht="20.100000000000001" customHeight="1" x14ac:dyDescent="0.25"/>
    <row r="101" spans="1:3" ht="20.100000000000001" customHeight="1" x14ac:dyDescent="0.25"/>
    <row r="102" spans="1:3" ht="20.100000000000001" customHeight="1" x14ac:dyDescent="0.25"/>
    <row r="103" spans="1:3" ht="20.100000000000001" customHeight="1" x14ac:dyDescent="0.25"/>
    <row r="104" spans="1:3" ht="20.100000000000001" customHeight="1" x14ac:dyDescent="0.25"/>
    <row r="105" spans="1:3" ht="20.100000000000001" customHeight="1" x14ac:dyDescent="0.25"/>
    <row r="106" spans="1:3" ht="20.100000000000001" customHeight="1" x14ac:dyDescent="0.25"/>
    <row r="107" spans="1:3" ht="20.100000000000001" customHeight="1" x14ac:dyDescent="0.25"/>
    <row r="108" spans="1:3" ht="20.100000000000001" customHeight="1" x14ac:dyDescent="0.25"/>
    <row r="109" spans="1:3" ht="20.100000000000001" customHeight="1" x14ac:dyDescent="0.25"/>
    <row r="110" spans="1:3" ht="20.100000000000001" customHeight="1" x14ac:dyDescent="0.25"/>
    <row r="111" spans="1:3" ht="20.100000000000001" customHeight="1" x14ac:dyDescent="0.25"/>
    <row r="112" spans="1:3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</sheetData>
  <conditionalFormatting sqref="G6:G7 G2:G4 G10">
    <cfRule type="expression" dxfId="27" priority="55" stopIfTrue="1">
      <formula>"une ligne sur deux"</formula>
    </cfRule>
  </conditionalFormatting>
  <conditionalFormatting sqref="D2:F2">
    <cfRule type="expression" dxfId="26" priority="51" stopIfTrue="1">
      <formula>"une ligne sur deux"</formula>
    </cfRule>
  </conditionalFormatting>
  <conditionalFormatting sqref="D3:D7">
    <cfRule type="expression" dxfId="25" priority="39" stopIfTrue="1">
      <formula>"une ligne sur deux"</formula>
    </cfRule>
  </conditionalFormatting>
  <conditionalFormatting sqref="D10 F10">
    <cfRule type="expression" dxfId="24" priority="38" stopIfTrue="1">
      <formula>"une ligne sur deux"</formula>
    </cfRule>
  </conditionalFormatting>
  <conditionalFormatting sqref="G5">
    <cfRule type="expression" dxfId="23" priority="37" stopIfTrue="1">
      <formula>"une ligne sur deux"</formula>
    </cfRule>
  </conditionalFormatting>
  <conditionalFormatting sqref="H6:H7 H3:H4 H10">
    <cfRule type="expression" dxfId="22" priority="36" stopIfTrue="1">
      <formula>"une ligne sur deux"</formula>
    </cfRule>
  </conditionalFormatting>
  <conditionalFormatting sqref="H5">
    <cfRule type="expression" dxfId="21" priority="35" stopIfTrue="1">
      <formula>"une ligne sur deux"</formula>
    </cfRule>
  </conditionalFormatting>
  <conditionalFormatting sqref="H2">
    <cfRule type="expression" dxfId="20" priority="34" stopIfTrue="1">
      <formula>"une ligne sur deux"</formula>
    </cfRule>
  </conditionalFormatting>
  <conditionalFormatting sqref="F3:F4">
    <cfRule type="expression" dxfId="19" priority="33" stopIfTrue="1">
      <formula>"une ligne sur deux"</formula>
    </cfRule>
  </conditionalFormatting>
  <conditionalFormatting sqref="E3:E7">
    <cfRule type="expression" dxfId="18" priority="32" stopIfTrue="1">
      <formula>"une ligne sur deux"</formula>
    </cfRule>
  </conditionalFormatting>
  <conditionalFormatting sqref="E10">
    <cfRule type="expression" dxfId="17" priority="31" stopIfTrue="1">
      <formula>"une ligne sur deux"</formula>
    </cfRule>
  </conditionalFormatting>
  <conditionalFormatting sqref="F5:F7">
    <cfRule type="expression" dxfId="16" priority="29" stopIfTrue="1">
      <formula>"une ligne sur deux"</formula>
    </cfRule>
  </conditionalFormatting>
  <conditionalFormatting sqref="G8:G9">
    <cfRule type="expression" dxfId="15" priority="28" stopIfTrue="1">
      <formula>"une ligne sur deux"</formula>
    </cfRule>
  </conditionalFormatting>
  <conditionalFormatting sqref="D8:D9">
    <cfRule type="expression" dxfId="14" priority="27" stopIfTrue="1">
      <formula>"une ligne sur deux"</formula>
    </cfRule>
  </conditionalFormatting>
  <conditionalFormatting sqref="H8:H9">
    <cfRule type="expression" dxfId="13" priority="26" stopIfTrue="1">
      <formula>"une ligne sur deux"</formula>
    </cfRule>
  </conditionalFormatting>
  <conditionalFormatting sqref="F8:F9">
    <cfRule type="expression" dxfId="12" priority="24" stopIfTrue="1">
      <formula>"une ligne sur deux"</formula>
    </cfRule>
  </conditionalFormatting>
  <conditionalFormatting sqref="E8:E9">
    <cfRule type="expression" dxfId="11" priority="23" stopIfTrue="1">
      <formula>"une ligne sur deux"</formula>
    </cfRule>
  </conditionalFormatting>
  <conditionalFormatting sqref="G14">
    <cfRule type="expression" dxfId="10" priority="20" stopIfTrue="1">
      <formula>"une ligne sur deux"</formula>
    </cfRule>
  </conditionalFormatting>
  <conditionalFormatting sqref="G13">
    <cfRule type="expression" dxfId="9" priority="19" stopIfTrue="1">
      <formula>"une ligne sur deux"</formula>
    </cfRule>
  </conditionalFormatting>
  <conditionalFormatting sqref="G15">
    <cfRule type="expression" dxfId="8" priority="18" stopIfTrue="1">
      <formula>"une ligne sur deux"</formula>
    </cfRule>
  </conditionalFormatting>
  <conditionalFormatting sqref="G16">
    <cfRule type="expression" dxfId="7" priority="17" stopIfTrue="1">
      <formula>"une ligne sur deux"</formula>
    </cfRule>
  </conditionalFormatting>
  <conditionalFormatting sqref="G17 G19">
    <cfRule type="expression" dxfId="6" priority="16" stopIfTrue="1">
      <formula>"une ligne sur deux"</formula>
    </cfRule>
  </conditionalFormatting>
  <conditionalFormatting sqref="D13:D17 D19">
    <cfRule type="expression" dxfId="5" priority="8" stopIfTrue="1">
      <formula>"une ligne sur deux"</formula>
    </cfRule>
  </conditionalFormatting>
  <conditionalFormatting sqref="D12">
    <cfRule type="expression" dxfId="4" priority="7" stopIfTrue="1">
      <formula>"une ligne sur deux"</formula>
    </cfRule>
  </conditionalFormatting>
  <conditionalFormatting sqref="D21">
    <cfRule type="expression" dxfId="3" priority="6" stopIfTrue="1">
      <formula>"une ligne sur deux"</formula>
    </cfRule>
  </conditionalFormatting>
  <conditionalFormatting sqref="E12:F12">
    <cfRule type="expression" dxfId="2" priority="5" stopIfTrue="1">
      <formula>"une ligne sur deux"</formula>
    </cfRule>
  </conditionalFormatting>
  <conditionalFormatting sqref="D18">
    <cfRule type="expression" dxfId="1" priority="2" stopIfTrue="1">
      <formula>"une ligne sur deux"</formula>
    </cfRule>
  </conditionalFormatting>
  <conditionalFormatting sqref="F18:G18">
    <cfRule type="expression" dxfId="0" priority="1" stopIfTrue="1">
      <formula>"une ligne sur deux"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D5FC-41F6-4E30-A273-2C84DD6AC950}">
  <dimension ref="A1:J27"/>
  <sheetViews>
    <sheetView workbookViewId="0">
      <selection activeCell="B27" sqref="B27"/>
    </sheetView>
  </sheetViews>
  <sheetFormatPr baseColWidth="10" defaultRowHeight="15" x14ac:dyDescent="0.25"/>
  <cols>
    <col min="1" max="1" width="48.85546875" customWidth="1"/>
    <col min="2" max="2" width="31" customWidth="1"/>
    <col min="9" max="9" width="18.5703125" customWidth="1"/>
  </cols>
  <sheetData>
    <row r="1" spans="1:10" x14ac:dyDescent="0.25">
      <c r="A1" t="s">
        <v>500</v>
      </c>
      <c r="B1" t="s">
        <v>501</v>
      </c>
      <c r="C1" t="s">
        <v>502</v>
      </c>
      <c r="D1" t="s">
        <v>503</v>
      </c>
      <c r="E1" t="s">
        <v>503</v>
      </c>
      <c r="F1" t="s">
        <v>504</v>
      </c>
      <c r="G1" t="s">
        <v>505</v>
      </c>
      <c r="I1" t="s">
        <v>506</v>
      </c>
    </row>
    <row r="2" spans="1:10" x14ac:dyDescent="0.25">
      <c r="A2" t="s">
        <v>480</v>
      </c>
      <c r="B2" t="s">
        <v>481</v>
      </c>
      <c r="C2" t="s">
        <v>482</v>
      </c>
      <c r="D2" s="47">
        <v>44197</v>
      </c>
      <c r="E2" s="47">
        <v>44561</v>
      </c>
      <c r="F2">
        <v>912.6</v>
      </c>
      <c r="G2">
        <v>0</v>
      </c>
      <c r="H2">
        <v>912.6</v>
      </c>
      <c r="I2">
        <f>F2/7.8</f>
        <v>117</v>
      </c>
      <c r="J2" t="s">
        <v>483</v>
      </c>
    </row>
    <row r="3" spans="1:10" x14ac:dyDescent="0.25">
      <c r="A3" t="s">
        <v>480</v>
      </c>
      <c r="B3" t="s">
        <v>484</v>
      </c>
      <c r="C3" t="s">
        <v>482</v>
      </c>
      <c r="D3" s="47">
        <v>44197</v>
      </c>
      <c r="E3" s="47">
        <v>44561</v>
      </c>
      <c r="F3">
        <v>156</v>
      </c>
      <c r="G3">
        <v>0</v>
      </c>
      <c r="H3">
        <v>156</v>
      </c>
      <c r="I3">
        <f t="shared" ref="I3:I11" si="0">F3/7.8</f>
        <v>20</v>
      </c>
      <c r="J3" t="s">
        <v>483</v>
      </c>
    </row>
    <row r="4" spans="1:10" x14ac:dyDescent="0.25">
      <c r="A4" t="s">
        <v>485</v>
      </c>
      <c r="B4" t="s">
        <v>486</v>
      </c>
      <c r="C4" t="s">
        <v>487</v>
      </c>
      <c r="D4" s="47">
        <v>44562</v>
      </c>
      <c r="E4" s="47">
        <v>44926</v>
      </c>
      <c r="F4">
        <v>23.4</v>
      </c>
      <c r="G4">
        <v>0</v>
      </c>
      <c r="H4">
        <v>23.4</v>
      </c>
      <c r="I4">
        <f t="shared" si="0"/>
        <v>3</v>
      </c>
      <c r="J4" t="s">
        <v>488</v>
      </c>
    </row>
    <row r="5" spans="1:10" x14ac:dyDescent="0.25">
      <c r="A5" t="s">
        <v>489</v>
      </c>
      <c r="B5" t="s">
        <v>490</v>
      </c>
      <c r="C5" t="s">
        <v>487</v>
      </c>
      <c r="D5" s="47">
        <v>44562</v>
      </c>
      <c r="E5" s="47">
        <v>44926</v>
      </c>
      <c r="F5">
        <v>100</v>
      </c>
      <c r="G5">
        <v>0</v>
      </c>
      <c r="H5">
        <v>100</v>
      </c>
      <c r="I5">
        <f t="shared" si="0"/>
        <v>12.820512820512821</v>
      </c>
      <c r="J5" t="s">
        <v>483</v>
      </c>
    </row>
    <row r="6" spans="1:10" x14ac:dyDescent="0.25">
      <c r="A6" t="s">
        <v>491</v>
      </c>
      <c r="B6" t="s">
        <v>481</v>
      </c>
      <c r="C6" t="s">
        <v>487</v>
      </c>
      <c r="D6" s="47">
        <v>44197</v>
      </c>
      <c r="E6" s="47">
        <v>44561</v>
      </c>
      <c r="F6">
        <v>58.5</v>
      </c>
      <c r="G6">
        <v>0</v>
      </c>
      <c r="H6">
        <v>58.5</v>
      </c>
      <c r="I6">
        <f t="shared" si="0"/>
        <v>7.5</v>
      </c>
      <c r="J6" t="s">
        <v>483</v>
      </c>
    </row>
    <row r="7" spans="1:10" x14ac:dyDescent="0.25">
      <c r="A7" t="s">
        <v>492</v>
      </c>
      <c r="B7" t="s">
        <v>481</v>
      </c>
      <c r="C7" t="s">
        <v>493</v>
      </c>
      <c r="D7" s="47">
        <v>44197</v>
      </c>
      <c r="E7" s="47">
        <v>44561</v>
      </c>
      <c r="F7">
        <v>15.6</v>
      </c>
      <c r="G7">
        <v>0</v>
      </c>
      <c r="H7">
        <v>15.6</v>
      </c>
      <c r="I7">
        <f t="shared" si="0"/>
        <v>2</v>
      </c>
      <c r="J7" t="s">
        <v>483</v>
      </c>
    </row>
    <row r="8" spans="1:10" x14ac:dyDescent="0.25">
      <c r="A8" t="s">
        <v>492</v>
      </c>
      <c r="B8" t="s">
        <v>494</v>
      </c>
      <c r="C8" t="s">
        <v>493</v>
      </c>
      <c r="D8" s="47">
        <v>44197</v>
      </c>
      <c r="E8" s="47">
        <v>44561</v>
      </c>
      <c r="F8">
        <v>23.4</v>
      </c>
      <c r="G8">
        <v>0</v>
      </c>
      <c r="H8">
        <v>23.4</v>
      </c>
      <c r="I8">
        <f t="shared" si="0"/>
        <v>3</v>
      </c>
      <c r="J8" t="s">
        <v>483</v>
      </c>
    </row>
    <row r="9" spans="1:10" x14ac:dyDescent="0.25">
      <c r="A9" t="s">
        <v>495</v>
      </c>
      <c r="B9" t="s">
        <v>494</v>
      </c>
      <c r="C9" t="s">
        <v>493</v>
      </c>
      <c r="D9" s="47">
        <v>44562</v>
      </c>
      <c r="E9" s="47">
        <v>44926</v>
      </c>
      <c r="F9">
        <v>23</v>
      </c>
      <c r="G9">
        <v>0</v>
      </c>
      <c r="H9">
        <v>23</v>
      </c>
      <c r="I9">
        <f t="shared" si="0"/>
        <v>2.9487179487179489</v>
      </c>
      <c r="J9" t="s">
        <v>483</v>
      </c>
    </row>
    <row r="10" spans="1:10" x14ac:dyDescent="0.25">
      <c r="A10" t="s">
        <v>496</v>
      </c>
      <c r="B10" t="s">
        <v>497</v>
      </c>
      <c r="C10" t="s">
        <v>487</v>
      </c>
      <c r="D10" s="47">
        <v>44197</v>
      </c>
      <c r="E10" s="47">
        <v>44561</v>
      </c>
      <c r="F10">
        <v>78</v>
      </c>
      <c r="G10">
        <v>0</v>
      </c>
      <c r="H10">
        <v>78</v>
      </c>
      <c r="I10">
        <f t="shared" si="0"/>
        <v>10</v>
      </c>
      <c r="J10" t="s">
        <v>483</v>
      </c>
    </row>
    <row r="11" spans="1:10" x14ac:dyDescent="0.25">
      <c r="A11" t="s">
        <v>498</v>
      </c>
      <c r="B11" t="s">
        <v>499</v>
      </c>
      <c r="C11" t="s">
        <v>487</v>
      </c>
      <c r="D11" s="47">
        <v>44197</v>
      </c>
      <c r="E11" s="47">
        <v>44561</v>
      </c>
      <c r="F11">
        <v>179.4</v>
      </c>
      <c r="G11">
        <v>1</v>
      </c>
      <c r="H11">
        <v>178.4</v>
      </c>
      <c r="I11">
        <f t="shared" si="0"/>
        <v>23</v>
      </c>
      <c r="J11" t="s">
        <v>483</v>
      </c>
    </row>
    <row r="12" spans="1:10" x14ac:dyDescent="0.25">
      <c r="F12">
        <f>SUM(F2:F11)</f>
        <v>1569.9</v>
      </c>
      <c r="G12">
        <f>F12/7.8</f>
        <v>201.26923076923077</v>
      </c>
      <c r="I12">
        <f>SUM(I2:I11)</f>
        <v>201.26923076923077</v>
      </c>
    </row>
    <row r="13" spans="1:10" x14ac:dyDescent="0.25">
      <c r="A13" s="48" t="s">
        <v>565</v>
      </c>
      <c r="B13" t="s">
        <v>567</v>
      </c>
    </row>
    <row r="14" spans="1:10" x14ac:dyDescent="0.25">
      <c r="A14" s="49" t="s">
        <v>7</v>
      </c>
      <c r="B14" s="50">
        <v>157</v>
      </c>
    </row>
    <row r="15" spans="1:10" x14ac:dyDescent="0.25">
      <c r="A15" s="49" t="s">
        <v>318</v>
      </c>
      <c r="B15" s="50">
        <v>326</v>
      </c>
    </row>
    <row r="16" spans="1:10" x14ac:dyDescent="0.25">
      <c r="A16" s="49" t="s">
        <v>324</v>
      </c>
      <c r="B16" s="50">
        <v>147</v>
      </c>
    </row>
    <row r="17" spans="1:2" x14ac:dyDescent="0.25">
      <c r="A17" s="49" t="s">
        <v>322</v>
      </c>
      <c r="B17" s="50">
        <v>1051</v>
      </c>
    </row>
    <row r="18" spans="1:2" x14ac:dyDescent="0.25">
      <c r="A18" s="49" t="s">
        <v>319</v>
      </c>
      <c r="B18" s="50">
        <v>78</v>
      </c>
    </row>
    <row r="19" spans="1:2" x14ac:dyDescent="0.25">
      <c r="A19" s="49" t="s">
        <v>314</v>
      </c>
      <c r="B19" s="50">
        <v>9</v>
      </c>
    </row>
    <row r="20" spans="1:2" x14ac:dyDescent="0.25">
      <c r="A20" s="49" t="s">
        <v>298</v>
      </c>
      <c r="B20" s="50">
        <v>107</v>
      </c>
    </row>
    <row r="21" spans="1:2" x14ac:dyDescent="0.25">
      <c r="A21" s="49" t="s">
        <v>316</v>
      </c>
      <c r="B21" s="50">
        <v>119</v>
      </c>
    </row>
    <row r="22" spans="1:2" x14ac:dyDescent="0.25">
      <c r="A22" s="49" t="s">
        <v>523</v>
      </c>
      <c r="B22" s="50">
        <v>27</v>
      </c>
    </row>
    <row r="23" spans="1:2" x14ac:dyDescent="0.25">
      <c r="A23" s="49" t="s">
        <v>566</v>
      </c>
      <c r="B23" s="50">
        <v>2021</v>
      </c>
    </row>
    <row r="24" spans="1:2" x14ac:dyDescent="0.25">
      <c r="B24">
        <f>GETPIVOTDATA("8",$A$13)-GETPIVOTDATA("8",$A$13,"INFORMATIQUE 2021","ABSENCES ( CONGES, RTT, AUTRES…)")</f>
        <v>1695</v>
      </c>
    </row>
    <row r="26" spans="1:2" x14ac:dyDescent="0.25">
      <c r="B26">
        <f>GETPIVOTDATA("8",$A$13,"INFORMATIQUE 2021","ABSENCES ( CONGES, RTT, AUTRES…)")/7.8</f>
        <v>41.794871794871796</v>
      </c>
    </row>
    <row r="27" spans="1:2" x14ac:dyDescent="0.25">
      <c r="B27">
        <f>8*7.8</f>
        <v>62.4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Fiche de saisie informatique</vt:lpstr>
      <vt:lpstr>Thésaurus projets</vt:lpstr>
      <vt:lpstr>projets2021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</dc:creator>
  <cp:lastModifiedBy>WX-PCP-MR</cp:lastModifiedBy>
  <cp:lastPrinted>2020-02-05T14:30:57Z</cp:lastPrinted>
  <dcterms:created xsi:type="dcterms:W3CDTF">2015-03-06T10:43:09Z</dcterms:created>
  <dcterms:modified xsi:type="dcterms:W3CDTF">2022-04-11T00:43:18Z</dcterms:modified>
</cp:coreProperties>
</file>