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WX-PCP-MR\Desktop\"/>
    </mc:Choice>
  </mc:AlternateContent>
  <xr:revisionPtr revIDLastSave="0" documentId="8_{F257178F-13E7-4AE4-BF34-BB1B7E6B8CD1}" xr6:coauthVersionLast="36" xr6:coauthVersionMax="36" xr10:uidLastSave="{00000000-0000-0000-0000-000000000000}"/>
  <bookViews>
    <workbookView xWindow="0" yWindow="0" windowWidth="28800" windowHeight="11025" tabRatio="628" activeTab="3" xr2:uid="{00000000-000D-0000-FFFF-FFFF00000000}"/>
  </bookViews>
  <sheets>
    <sheet name="Fiche de saisie informatique" sheetId="4" r:id="rId1"/>
    <sheet name="Thésaurus projets" sheetId="1" r:id="rId2"/>
    <sheet name="previ" sheetId="7" r:id="rId3"/>
    <sheet name="import_progecen" sheetId="8" r:id="rId4"/>
    <sheet name="projets2021" sheetId="5" r:id="rId5"/>
  </sheets>
  <definedNames>
    <definedName name="_xlnm._FilterDatabase" localSheetId="0" hidden="1">'Fiche de saisie informatique'!$A$1:$I$429</definedName>
    <definedName name="liste_aesn">#REF!</definedName>
    <definedName name="liste_aesn_2">#REF!</definedName>
  </definedNames>
  <calcPr calcId="191029"/>
  <pivotCaches>
    <pivotCache cacheId="8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9" i="4" l="1"/>
  <c r="G387" i="4"/>
  <c r="G321" i="4"/>
  <c r="G21" i="4"/>
  <c r="I10" i="7"/>
  <c r="F11" i="7"/>
  <c r="G318" i="4"/>
  <c r="G308" i="4"/>
  <c r="G290" i="4"/>
  <c r="G274" i="4"/>
  <c r="G264" i="4"/>
  <c r="G251" i="4"/>
  <c r="G229" i="4"/>
  <c r="G218" i="4"/>
  <c r="G208" i="4"/>
  <c r="G103" i="4"/>
  <c r="G77" i="4"/>
  <c r="G59" i="4"/>
  <c r="G60" i="4"/>
  <c r="G51" i="4"/>
  <c r="G186" i="4"/>
  <c r="G170" i="4"/>
  <c r="G161" i="4"/>
  <c r="E2" i="4" l="1"/>
  <c r="R12" i="1"/>
  <c r="R11" i="1"/>
  <c r="R10" i="1"/>
  <c r="R9" i="1"/>
  <c r="R8" i="1"/>
  <c r="R7" i="1"/>
  <c r="R6" i="1"/>
  <c r="R5" i="1"/>
  <c r="R4" i="1"/>
  <c r="R3" i="1"/>
  <c r="L4" i="7"/>
  <c r="L7" i="7"/>
  <c r="L8" i="7"/>
  <c r="L5" i="7"/>
  <c r="L2" i="7"/>
  <c r="L9" i="7"/>
  <c r="L3" i="7"/>
  <c r="M2" i="7" l="1"/>
  <c r="I401" i="4"/>
  <c r="I393" i="4"/>
  <c r="I429" i="4"/>
  <c r="I384" i="4"/>
  <c r="I408" i="4"/>
  <c r="I415" i="4"/>
  <c r="I422" i="4"/>
  <c r="I377" i="4"/>
  <c r="G373" i="4"/>
  <c r="G352" i="4"/>
  <c r="G12" i="5"/>
  <c r="F12" i="5"/>
  <c r="G330" i="4"/>
  <c r="G326" i="4" l="1"/>
  <c r="G316" i="4"/>
  <c r="G319" i="4" l="1"/>
  <c r="G391" i="4"/>
  <c r="G310" i="4" l="1"/>
  <c r="G306" i="4"/>
  <c r="G288" i="4"/>
  <c r="G272" i="4"/>
  <c r="G227" i="4"/>
  <c r="G216" i="4"/>
  <c r="I12" i="5"/>
  <c r="I3" i="5"/>
  <c r="I4" i="5"/>
  <c r="I5" i="5"/>
  <c r="I6" i="5"/>
  <c r="I7" i="5"/>
  <c r="I8" i="5"/>
  <c r="I9" i="5"/>
  <c r="I10" i="5"/>
  <c r="I11" i="5"/>
  <c r="I2" i="5"/>
  <c r="G135" i="4" l="1"/>
  <c r="G50" i="4" l="1"/>
  <c r="G48" i="4"/>
  <c r="G47" i="4"/>
  <c r="G33" i="4"/>
  <c r="G173" i="4"/>
  <c r="G167" i="4"/>
  <c r="G398" i="4" l="1"/>
  <c r="G87" i="4" l="1"/>
  <c r="G84" i="4"/>
  <c r="G82" i="4"/>
  <c r="G53" i="4"/>
  <c r="G38" i="4"/>
  <c r="G40" i="4"/>
  <c r="G31" i="4"/>
  <c r="G15" i="4"/>
  <c r="G13" i="4"/>
  <c r="G3" i="4" l="1"/>
  <c r="G11" i="4"/>
  <c r="G293" i="4" l="1"/>
  <c r="G294" i="4"/>
  <c r="G181" i="4" l="1"/>
  <c r="G221" i="4"/>
  <c r="G193" i="4"/>
  <c r="G169" i="4"/>
  <c r="G159" i="4"/>
  <c r="G151" i="4"/>
  <c r="G143" i="4"/>
  <c r="G130" i="4"/>
  <c r="G126" i="4"/>
  <c r="G119" i="4"/>
  <c r="G117" i="4"/>
  <c r="G109" i="4"/>
  <c r="G95" i="4"/>
  <c r="I98" i="4"/>
  <c r="G91" i="4"/>
  <c r="I369" i="4" l="1"/>
  <c r="I362" i="4"/>
  <c r="I354" i="4"/>
  <c r="I346" i="4"/>
  <c r="I339" i="4"/>
  <c r="I332" i="4"/>
  <c r="I323" i="4"/>
  <c r="I313" i="4"/>
  <c r="I303" i="4"/>
  <c r="I296" i="4"/>
  <c r="I285" i="4"/>
  <c r="I278" i="4"/>
  <c r="I269" i="4"/>
  <c r="I261" i="4"/>
  <c r="I254" i="4"/>
  <c r="I246" i="4"/>
  <c r="I239" i="4"/>
  <c r="I232" i="4"/>
  <c r="I223" i="4"/>
  <c r="I213" i="4"/>
  <c r="I205" i="4"/>
  <c r="I198" i="4"/>
  <c r="I190" i="4"/>
  <c r="I182" i="4"/>
  <c r="I175" i="4"/>
  <c r="I165" i="4"/>
  <c r="I156" i="4"/>
  <c r="I148" i="4"/>
  <c r="I140" i="4"/>
  <c r="I132" i="4"/>
  <c r="I123" i="4"/>
  <c r="I114" i="4"/>
  <c r="I106" i="4"/>
  <c r="I89" i="4"/>
  <c r="I79" i="4"/>
  <c r="I71" i="4"/>
  <c r="I64" i="4"/>
  <c r="I56" i="4"/>
  <c r="I44" i="4"/>
  <c r="I35" i="4"/>
  <c r="I26" i="4"/>
  <c r="I18" i="4"/>
  <c r="I8" i="4"/>
  <c r="H21" i="1"/>
  <c r="G413" i="4" l="1"/>
  <c r="G428" i="4"/>
  <c r="G370" i="4"/>
  <c r="G417" i="4"/>
  <c r="G402" i="4"/>
  <c r="G390" i="4"/>
  <c r="G382" i="4"/>
  <c r="G374" i="4"/>
  <c r="G348" i="4"/>
  <c r="G357" i="4"/>
  <c r="G346" i="4"/>
  <c r="G339" i="4"/>
  <c r="G335" i="4"/>
  <c r="G275" i="4"/>
  <c r="G331" i="4"/>
  <c r="G327" i="4"/>
  <c r="G323" i="4"/>
  <c r="G297" i="4"/>
  <c r="G295" i="4"/>
  <c r="G289" i="4"/>
  <c r="G267" i="4"/>
  <c r="G266" i="4"/>
  <c r="G263" i="4"/>
  <c r="G262" i="4"/>
  <c r="G258" i="4"/>
  <c r="G253" i="4"/>
  <c r="G250" i="4"/>
  <c r="G248" i="4"/>
  <c r="G242" i="4"/>
  <c r="G241" i="4"/>
  <c r="G197" i="4"/>
  <c r="G238" i="4"/>
  <c r="G230" i="4"/>
  <c r="G220" i="4"/>
  <c r="G209" i="4"/>
  <c r="G205" i="4"/>
  <c r="G198" i="4"/>
  <c r="G189" i="4"/>
  <c r="G187" i="4"/>
  <c r="G178" i="4"/>
  <c r="G139" i="4"/>
  <c r="G175" i="4"/>
  <c r="G174" i="4"/>
  <c r="G153" i="4"/>
  <c r="G148" i="4"/>
  <c r="G144" i="4"/>
  <c r="G125" i="4"/>
  <c r="G133" i="4"/>
  <c r="G123" i="4"/>
  <c r="G121" i="4"/>
  <c r="G108" i="4"/>
  <c r="G99" i="4"/>
  <c r="G102" i="4"/>
  <c r="G85" i="4" l="1"/>
  <c r="G69" i="4"/>
  <c r="G36" i="4"/>
  <c r="G67" i="4"/>
  <c r="G22" i="4"/>
  <c r="G14" i="4"/>
  <c r="G10" i="4"/>
  <c r="G8" i="4"/>
  <c r="G322" i="4"/>
  <c r="G393" i="4" l="1"/>
  <c r="G217" i="4"/>
  <c r="G200" i="4"/>
  <c r="G184" i="4"/>
  <c r="G112" i="4"/>
  <c r="G96" i="4"/>
  <c r="G57" i="4"/>
  <c r="G43" i="4"/>
  <c r="G26" i="4"/>
  <c r="G110" i="4"/>
  <c r="G52" i="4"/>
  <c r="G384" i="4" l="1"/>
  <c r="G179" i="4" l="1"/>
  <c r="G180" i="4"/>
  <c r="G166" i="4"/>
  <c r="G427" i="4" l="1"/>
  <c r="G426" i="4"/>
  <c r="G425" i="4"/>
  <c r="G424" i="4"/>
  <c r="G423" i="4"/>
  <c r="G422" i="4"/>
  <c r="G421" i="4"/>
  <c r="G420" i="4"/>
  <c r="G419" i="4"/>
  <c r="G418" i="4"/>
  <c r="G416" i="4"/>
  <c r="G415" i="4"/>
  <c r="G414" i="4"/>
  <c r="G412" i="4"/>
  <c r="G411" i="4"/>
  <c r="G410" i="4"/>
  <c r="G409" i="4"/>
  <c r="G408" i="4"/>
  <c r="G407" i="4"/>
  <c r="G406" i="4"/>
  <c r="G405" i="4"/>
  <c r="G404" i="4"/>
  <c r="G403" i="4"/>
  <c r="G401" i="4"/>
  <c r="G400" i="4"/>
  <c r="G399" i="4"/>
  <c r="G397" i="4"/>
  <c r="G396" i="4"/>
  <c r="G395" i="4"/>
  <c r="G394" i="4"/>
  <c r="G392" i="4"/>
  <c r="G389" i="4"/>
  <c r="G388" i="4"/>
  <c r="G386" i="4"/>
  <c r="G385" i="4"/>
  <c r="G383" i="4"/>
  <c r="G381" i="4"/>
  <c r="G380" i="4"/>
  <c r="G379" i="4"/>
  <c r="G378" i="4"/>
  <c r="G377" i="4"/>
  <c r="G376" i="4"/>
  <c r="G375" i="4"/>
  <c r="G372" i="4"/>
  <c r="G371" i="4"/>
  <c r="G369" i="4"/>
  <c r="G368" i="4"/>
  <c r="G367" i="4"/>
  <c r="G366" i="4"/>
  <c r="G365" i="4"/>
  <c r="G364" i="4"/>
  <c r="G363" i="4"/>
  <c r="G362" i="4"/>
  <c r="G361" i="4"/>
  <c r="G360" i="4"/>
  <c r="G358" i="4"/>
  <c r="G356" i="4"/>
  <c r="G355" i="4"/>
  <c r="G354" i="4"/>
  <c r="G353" i="4"/>
  <c r="G351" i="4"/>
  <c r="G350" i="4"/>
  <c r="G349" i="4"/>
  <c r="G347" i="4"/>
  <c r="G345" i="4"/>
  <c r="G344" i="4"/>
  <c r="G343" i="4"/>
  <c r="G342" i="4"/>
  <c r="G341" i="4"/>
  <c r="G340" i="4"/>
  <c r="G338" i="4"/>
  <c r="G337" i="4"/>
  <c r="G336" i="4"/>
  <c r="G334" i="4"/>
  <c r="G333" i="4"/>
  <c r="G332" i="4"/>
  <c r="G329" i="4"/>
  <c r="G328" i="4"/>
  <c r="G325" i="4"/>
  <c r="G324" i="4"/>
  <c r="G320" i="4"/>
  <c r="G317" i="4"/>
  <c r="G315" i="4"/>
  <c r="G314" i="4"/>
  <c r="G313" i="4"/>
  <c r="G312" i="4"/>
  <c r="G311" i="4"/>
  <c r="G309" i="4"/>
  <c r="G307" i="4"/>
  <c r="G305" i="4"/>
  <c r="G304" i="4"/>
  <c r="G303" i="4"/>
  <c r="G302" i="4"/>
  <c r="G301" i="4"/>
  <c r="G300" i="4"/>
  <c r="G299" i="4"/>
  <c r="G298" i="4"/>
  <c r="G296" i="4"/>
  <c r="G292" i="4"/>
  <c r="G291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3" i="4"/>
  <c r="G271" i="4"/>
  <c r="G270" i="4"/>
  <c r="G269" i="4"/>
  <c r="G268" i="4"/>
  <c r="G265" i="4"/>
  <c r="G261" i="4"/>
  <c r="G260" i="4"/>
  <c r="G259" i="4"/>
  <c r="G257" i="4"/>
  <c r="G256" i="4"/>
  <c r="G255" i="4"/>
  <c r="G254" i="4"/>
  <c r="G252" i="4"/>
  <c r="G249" i="4"/>
  <c r="G247" i="4"/>
  <c r="G246" i="4"/>
  <c r="G245" i="4"/>
  <c r="G244" i="4"/>
  <c r="G243" i="4"/>
  <c r="G240" i="4"/>
  <c r="G239" i="4"/>
  <c r="G237" i="4"/>
  <c r="G236" i="4"/>
  <c r="G235" i="4"/>
  <c r="G234" i="4"/>
  <c r="G233" i="4"/>
  <c r="G232" i="4"/>
  <c r="G231" i="4"/>
  <c r="G228" i="4"/>
  <c r="G226" i="4"/>
  <c r="G225" i="4"/>
  <c r="G224" i="4"/>
  <c r="G223" i="4"/>
  <c r="G222" i="4"/>
  <c r="G219" i="4"/>
  <c r="G215" i="4"/>
  <c r="G214" i="4"/>
  <c r="G213" i="4"/>
  <c r="G212" i="4"/>
  <c r="G211" i="4"/>
  <c r="G210" i="4"/>
  <c r="G207" i="4"/>
  <c r="G206" i="4"/>
  <c r="G204" i="4"/>
  <c r="G203" i="4"/>
  <c r="G202" i="4"/>
  <c r="G201" i="4"/>
  <c r="G199" i="4"/>
  <c r="G196" i="4"/>
  <c r="G195" i="4"/>
  <c r="G194" i="4"/>
  <c r="G192" i="4"/>
  <c r="G191" i="4"/>
  <c r="G190" i="4"/>
  <c r="G188" i="4"/>
  <c r="G185" i="4"/>
  <c r="G183" i="4"/>
  <c r="G182" i="4"/>
  <c r="G177" i="4"/>
  <c r="G176" i="4"/>
  <c r="G172" i="4"/>
  <c r="G171" i="4"/>
  <c r="G168" i="4"/>
  <c r="G165" i="4"/>
  <c r="G164" i="4"/>
  <c r="G163" i="4"/>
  <c r="G162" i="4"/>
  <c r="G160" i="4"/>
  <c r="G158" i="4"/>
  <c r="G157" i="4"/>
  <c r="G156" i="4"/>
  <c r="G155" i="4"/>
  <c r="G154" i="4"/>
  <c r="G152" i="4"/>
  <c r="G150" i="4"/>
  <c r="G149" i="4"/>
  <c r="G147" i="4"/>
  <c r="G146" i="4"/>
  <c r="G145" i="4"/>
  <c r="G142" i="4"/>
  <c r="G141" i="4"/>
  <c r="G140" i="4"/>
  <c r="G138" i="4"/>
  <c r="G137" i="4"/>
  <c r="G136" i="4"/>
  <c r="G134" i="4"/>
  <c r="G132" i="4"/>
  <c r="G131" i="4"/>
  <c r="G129" i="4"/>
  <c r="G128" i="4"/>
  <c r="G127" i="4"/>
  <c r="G124" i="4"/>
  <c r="G122" i="4"/>
  <c r="G120" i="4"/>
  <c r="G118" i="4"/>
  <c r="G116" i="4"/>
  <c r="G115" i="4"/>
  <c r="G114" i="4"/>
  <c r="G113" i="4"/>
  <c r="G111" i="4"/>
  <c r="G107" i="4"/>
  <c r="G106" i="4"/>
  <c r="G105" i="4"/>
  <c r="G104" i="4"/>
  <c r="G101" i="4"/>
  <c r="G100" i="4"/>
  <c r="G98" i="4"/>
  <c r="G97" i="4"/>
  <c r="G94" i="4"/>
  <c r="G93" i="4"/>
  <c r="G92" i="4"/>
  <c r="G90" i="4"/>
  <c r="G89" i="4"/>
  <c r="G88" i="4"/>
  <c r="G86" i="4"/>
  <c r="G83" i="4"/>
  <c r="G81" i="4"/>
  <c r="G80" i="4"/>
  <c r="G79" i="4"/>
  <c r="G78" i="4"/>
  <c r="G76" i="4"/>
  <c r="G75" i="4"/>
  <c r="G74" i="4"/>
  <c r="G73" i="4"/>
  <c r="G72" i="4"/>
  <c r="G71" i="4"/>
  <c r="G70" i="4"/>
  <c r="G68" i="4"/>
  <c r="G66" i="4"/>
  <c r="G65" i="4"/>
  <c r="G64" i="4"/>
  <c r="G63" i="4"/>
  <c r="G62" i="4"/>
  <c r="G61" i="4"/>
  <c r="G58" i="4"/>
  <c r="G56" i="4"/>
  <c r="G55" i="4"/>
  <c r="G54" i="4"/>
  <c r="G49" i="4"/>
  <c r="G46" i="4"/>
  <c r="G45" i="4"/>
  <c r="G44" i="4"/>
  <c r="G42" i="4"/>
  <c r="G41" i="4"/>
  <c r="G39" i="4"/>
  <c r="G37" i="4"/>
  <c r="G35" i="4"/>
  <c r="G34" i="4"/>
  <c r="G32" i="4"/>
  <c r="G30" i="4"/>
  <c r="G29" i="4"/>
  <c r="G28" i="4"/>
  <c r="G27" i="4"/>
  <c r="G25" i="4"/>
  <c r="G24" i="4"/>
  <c r="G23" i="4"/>
  <c r="G20" i="4"/>
  <c r="G19" i="4"/>
  <c r="G18" i="4"/>
  <c r="G17" i="4"/>
  <c r="G16" i="4"/>
  <c r="G12" i="4"/>
  <c r="G9" i="4"/>
  <c r="G7" i="4"/>
  <c r="G6" i="4"/>
  <c r="G5" i="4"/>
  <c r="G4" i="4"/>
  <c r="G2" i="4"/>
</calcChain>
</file>

<file path=xl/sharedStrings.xml><?xml version="1.0" encoding="utf-8"?>
<sst xmlns="http://schemas.openxmlformats.org/spreadsheetml/2006/main" count="2562" uniqueCount="626">
  <si>
    <t xml:space="preserve">Nb. heures </t>
  </si>
  <si>
    <t>Nb. Jours</t>
  </si>
  <si>
    <r>
      <t xml:space="preserve">Date </t>
    </r>
    <r>
      <rPr>
        <sz val="12"/>
        <color indexed="17"/>
        <rFont val="Comic Sans MS"/>
        <family val="4"/>
      </rPr>
      <t>jj/mm/AAAA</t>
    </r>
  </si>
  <si>
    <r>
      <t xml:space="preserve">Précisions </t>
    </r>
    <r>
      <rPr>
        <sz val="12"/>
        <color indexed="17"/>
        <rFont val="Comic Sans MS"/>
        <family val="4"/>
      </rPr>
      <t>(champ libre)</t>
    </r>
  </si>
  <si>
    <t>AESN/AELB</t>
  </si>
  <si>
    <t>AESN</t>
  </si>
  <si>
    <t>THESAURUS PROJET</t>
  </si>
  <si>
    <t>----</t>
  </si>
  <si>
    <t>id_site</t>
  </si>
  <si>
    <t>nomsite</t>
  </si>
  <si>
    <t>Concat</t>
  </si>
  <si>
    <t>0001_014</t>
  </si>
  <si>
    <t>COTEAU DES MONTS DE RYES</t>
  </si>
  <si>
    <t>COTEAU DES MONTS DE RYES  -  (0001_014)</t>
  </si>
  <si>
    <t>0002_014</t>
  </si>
  <si>
    <t>COTEAU DU MONT CAVALIER</t>
  </si>
  <si>
    <t>COTEAU DU MONT CAVALIER  -  (0002_014)</t>
  </si>
  <si>
    <t>0003_014</t>
  </si>
  <si>
    <t>MARE DE L'EGLISE DE RYES</t>
  </si>
  <si>
    <t>MARE DE L'EGLISE DE RYES  -  (0003_014)</t>
  </si>
  <si>
    <t>0005_014</t>
  </si>
  <si>
    <t>CAVITES DES HOULETTES</t>
  </si>
  <si>
    <t>CAVITES DES HOULETTES  -  (0005_014)</t>
  </si>
  <si>
    <t>0006_014</t>
  </si>
  <si>
    <t>COTEAU DES COSTILS</t>
  </si>
  <si>
    <t>COTEAU DES COSTILS  -  (0006_014)</t>
  </si>
  <si>
    <t>0007_014</t>
  </si>
  <si>
    <t>CAVITE D'AUBIGNY</t>
  </si>
  <si>
    <t>CAVITE D'AUBIGNY  -  (0007_014)</t>
  </si>
  <si>
    <t>0022_014</t>
  </si>
  <si>
    <t>CAVITES DE LA BUTTE</t>
  </si>
  <si>
    <t>CAVITES DE LA BUTTE  -  (0022_014)</t>
  </si>
  <si>
    <t>0023_014</t>
  </si>
  <si>
    <t>ANCIENNES CARRIERES D'ORIVAL</t>
  </si>
  <si>
    <t>ANCIENNES CARRIERES D'ORIVAL  -  (0023_014)</t>
  </si>
  <si>
    <t>0024_014</t>
  </si>
  <si>
    <t>COTEAU ET MARAIS DU CAMP ROMAIN</t>
  </si>
  <si>
    <t>COTEAU ET MARAIS DU CAMP ROMAIN  -  (0024_014)</t>
  </si>
  <si>
    <t>0025_014</t>
  </si>
  <si>
    <t>CAVITES DE REVIERS</t>
  </si>
  <si>
    <t>CAVITES DE REVIERS  -  (0025_014)</t>
  </si>
  <si>
    <t>0026_014</t>
  </si>
  <si>
    <t>COMBLES DU CHATEAU DE REVIERS</t>
  </si>
  <si>
    <t>COMBLES DU CHATEAU DE REVIERS  -  (0026_014)</t>
  </si>
  <si>
    <t>0027_014</t>
  </si>
  <si>
    <t>GRAND MARAIS</t>
  </si>
  <si>
    <t>GRAND MARAIS  -  (0027_014)</t>
  </si>
  <si>
    <t>0028_014</t>
  </si>
  <si>
    <t>MARAIS DE PIERREPONT</t>
  </si>
  <si>
    <t>MARAIS DE PIERREPONT  -  (0028_014)</t>
  </si>
  <si>
    <t>0030_014</t>
  </si>
  <si>
    <t>PRAIRIES DU GABION ET DU GOULET</t>
  </si>
  <si>
    <t>PRAIRIES DU GABION ET DU GOULET  -  (0030_014)</t>
  </si>
  <si>
    <t>0031_050</t>
  </si>
  <si>
    <t>MARAIS DE LA SAIGNEE</t>
  </si>
  <si>
    <t>MARAIS DE LA SAIGNEE  -  (0031_050)</t>
  </si>
  <si>
    <t>0032_050</t>
  </si>
  <si>
    <t>MARAIS DU PRE DU COMMUN</t>
  </si>
  <si>
    <t>MARAIS DU PRE DU COMMUN  -  (0032_050)</t>
  </si>
  <si>
    <t>0033_050</t>
  </si>
  <si>
    <t>LANDE DE CHAMP CHEVREL</t>
  </si>
  <si>
    <t>LANDE DE CHAMP CHEVREL  -  (0033_050)</t>
  </si>
  <si>
    <t>0034_050</t>
  </si>
  <si>
    <t>LANDE MOUTON</t>
  </si>
  <si>
    <t>LANDE MOUTON  -  (0034_050)</t>
  </si>
  <si>
    <t>0035_050</t>
  </si>
  <si>
    <t>TOURBIERE DES PONCEAUX</t>
  </si>
  <si>
    <t>TOURBIERE DES PONCEAUX  -  (0035_050)</t>
  </si>
  <si>
    <t>0036_050</t>
  </si>
  <si>
    <t>PRAIRIE DU THOU</t>
  </si>
  <si>
    <t>PRAIRIE DU THOU  -  (0036_050)</t>
  </si>
  <si>
    <t>0037_050</t>
  </si>
  <si>
    <t>PRAIRIES DE LA RASTIERE</t>
  </si>
  <si>
    <t>PRAIRIES DE LA RASTIERE  -  (0037_050)</t>
  </si>
  <si>
    <t>0039_050</t>
  </si>
  <si>
    <t>ANCIENNE POUDRIERE DE LA VALETTE</t>
  </si>
  <si>
    <t>ANCIENNE POUDRIERE DE LA VALETTE  -  (0039_050)</t>
  </si>
  <si>
    <t>0040_050</t>
  </si>
  <si>
    <t>BLANCHE LANDE</t>
  </si>
  <si>
    <t>BLANCHE LANDE  -  (0040_050)</t>
  </si>
  <si>
    <t>0043_050</t>
  </si>
  <si>
    <t>MARAIS DE LE MESNIL-AU-VAL</t>
  </si>
  <si>
    <t>MARAIS DE LE MESNIL-AU-VAL  -  (0043_050)</t>
  </si>
  <si>
    <t>0044_050</t>
  </si>
  <si>
    <t>TUNNEL DE LAYE</t>
  </si>
  <si>
    <t>TUNNEL DE LAYE  -  (0044_050)</t>
  </si>
  <si>
    <t>0045_050</t>
  </si>
  <si>
    <t>LANDE DU FORT DU ROULE</t>
  </si>
  <si>
    <t>LANDE DU FORT DU ROULE  -  (0045_050)</t>
  </si>
  <si>
    <t>0046_050</t>
  </si>
  <si>
    <t>ANCIENNE CARRIERE DES RONCERETS</t>
  </si>
  <si>
    <t>ANCIENNE CARRIERE DES RONCERETS  -  (0046_050)</t>
  </si>
  <si>
    <t>0047_050</t>
  </si>
  <si>
    <t>CARRIERE FAUVEL</t>
  </si>
  <si>
    <t>CARRIERE FAUVEL  -  (0047_050)</t>
  </si>
  <si>
    <t>0048_050</t>
  </si>
  <si>
    <t>COMBLES DE LA MAISON FAMILIALE RURALE DE PERCY</t>
  </si>
  <si>
    <t>COMBLES DE LA MAISON FAMILIALE RURALE DE PERCY  -  (0048_050)</t>
  </si>
  <si>
    <t>0049_050</t>
  </si>
  <si>
    <t>MEGAPHORBIAIE DE LA RENAUDAIS</t>
  </si>
  <si>
    <t>MEGAPHORBIAIE DE LA RENAUDAIS  -  (0049_050)</t>
  </si>
  <si>
    <t>0050_050</t>
  </si>
  <si>
    <t>PREVITAL</t>
  </si>
  <si>
    <t>PREVITAL  -  (0050_050)</t>
  </si>
  <si>
    <t>0051_050</t>
  </si>
  <si>
    <t>PRAIRIE HUMIDE DE LA CARRIERE DU FUT</t>
  </si>
  <si>
    <t>PRAIRIE HUMIDE DE LA CARRIERE DU FUT  -  (0051_050)</t>
  </si>
  <si>
    <t>0052_050</t>
  </si>
  <si>
    <t>PRE DE LA GUETTE</t>
  </si>
  <si>
    <t>PRE DE LA GUETTE  -  (0052_050)</t>
  </si>
  <si>
    <t>0053_050</t>
  </si>
  <si>
    <t>LANDE TOURBEUSE DES CENTS VERGEES</t>
  </si>
  <si>
    <t>LANDE TOURBEUSE DES CENTS VERGEES  -  (0053_050)</t>
  </si>
  <si>
    <t>0054_050</t>
  </si>
  <si>
    <t>TOURBIERE DU PRE MAUDIT</t>
  </si>
  <si>
    <t>TOURBIERE DU PRE MAUDIT  -  (0054_050)</t>
  </si>
  <si>
    <t>0055_050</t>
  </si>
  <si>
    <t>LANDE DE MUNEVILLE</t>
  </si>
  <si>
    <t>LANDE DE MUNEVILLE  -  (0055_050)</t>
  </si>
  <si>
    <t>0056_050</t>
  </si>
  <si>
    <t>MARAIS DE LE MESNIL</t>
  </si>
  <si>
    <t>MARAIS DE LE MESNIL  -  (0056_050)</t>
  </si>
  <si>
    <t>0057_050</t>
  </si>
  <si>
    <t>LANDE DE LA TOURNERIE</t>
  </si>
  <si>
    <t>LANDE DE LA TOURNERIE  -  (0057_050)</t>
  </si>
  <si>
    <t>0058_050</t>
  </si>
  <si>
    <t>FOSSE ARTHOUR</t>
  </si>
  <si>
    <t>FOSSE ARTHOUR  -  (0058_050)</t>
  </si>
  <si>
    <t>0059_050</t>
  </si>
  <si>
    <t>LANDE DU GUE SAFRAY</t>
  </si>
  <si>
    <t>LANDE DU GUE SAFRAY  -  (0059_050)</t>
  </si>
  <si>
    <t>0060_050</t>
  </si>
  <si>
    <t>PRAIRIES DE PRE CORBIN</t>
  </si>
  <si>
    <t>PRAIRIES DE PRE CORBIN  -  (0060_050)</t>
  </si>
  <si>
    <t>0061_061</t>
  </si>
  <si>
    <t>COMBLES DE L'ORATOIRE DE PASSAIS</t>
  </si>
  <si>
    <t>COMBLES DE L'ORATOIRE DE PASSAIS  -  (0061_061)</t>
  </si>
  <si>
    <t>0062_061</t>
  </si>
  <si>
    <t>MARES POTIERES DE LAUNAY</t>
  </si>
  <si>
    <t>MARES POTIERES DE LAUNAY  -  (0062_061)</t>
  </si>
  <si>
    <t>0063_061</t>
  </si>
  <si>
    <t>TOURBIERE DE LA TABLERE</t>
  </si>
  <si>
    <t>TOURBIERE DE LA TABLERE  -  (0063_061)</t>
  </si>
  <si>
    <t>0064_061</t>
  </si>
  <si>
    <t>COTEAU DES BUTTES ET DE LA PETITE GARENNE</t>
  </si>
  <si>
    <t>COTEAU DES BUTTES ET DE LA PETITE GARENNE  -  (0064_061)</t>
  </si>
  <si>
    <t>0065_061</t>
  </si>
  <si>
    <t>HERBAGE CROSE</t>
  </si>
  <si>
    <t>HERBAGE CROSE  -  (0065_061)</t>
  </si>
  <si>
    <t>0066_061</t>
  </si>
  <si>
    <t>PRAIRIES ET COTEAU DU NEUF BOIS</t>
  </si>
  <si>
    <t>PRAIRIES ET COTEAU DU NEUF BOIS  -  (0066_061)</t>
  </si>
  <si>
    <t>0067_061</t>
  </si>
  <si>
    <t>BOIS DE GOULT</t>
  </si>
  <si>
    <t>BOIS DE GOULT  -  (0067_061)</t>
  </si>
  <si>
    <t>0068_061</t>
  </si>
  <si>
    <t>LANDE DE BEAUMAITRE</t>
  </si>
  <si>
    <t>LANDE DE BEAUMAITRE  -  (0068_061)</t>
  </si>
  <si>
    <t>0069_061</t>
  </si>
  <si>
    <t>LANDE DES PRES JEAN</t>
  </si>
  <si>
    <t>LANDE DES PRES JEAN  -  (0069_061)</t>
  </si>
  <si>
    <t>0070_061</t>
  </si>
  <si>
    <t>TERRAIN MILITAIRE DE LA FERME DE L'AUMONE</t>
  </si>
  <si>
    <t>TERRAIN MILITAIRE DE LA FERME DE L'AUMONE  -  (0070_061)</t>
  </si>
  <si>
    <t>0071_061</t>
  </si>
  <si>
    <t>COTEAU DE LA VALMIERE</t>
  </si>
  <si>
    <t>COTEAU DE LA VALMIERE  -  (0071_061)</t>
  </si>
  <si>
    <t>0072_061</t>
  </si>
  <si>
    <t>COTEAU DES PLATIERES</t>
  </si>
  <si>
    <t>COTEAU DES PLATIERES  -  (0072_061)</t>
  </si>
  <si>
    <t>0073_061</t>
  </si>
  <si>
    <t>MEGAPHORBIAIE DE LA JALOUSIE</t>
  </si>
  <si>
    <t>MEGAPHORBIAIE DE LA JALOUSIE  -  (0073_061)</t>
  </si>
  <si>
    <t>0074_061</t>
  </si>
  <si>
    <t>MEGAPHORBIAIE DE LA PIERRE PLATE</t>
  </si>
  <si>
    <t>MEGAPHORBIAIE DE LA PIERRE PLATE  -  (0074_061)</t>
  </si>
  <si>
    <t>0075_061</t>
  </si>
  <si>
    <t>CARRIERE SOUTERRAINE DU CLOS SAINT-MARC</t>
  </si>
  <si>
    <t>CARRIERE SOUTERRAINE DU CLOS SAINT-MARC  -  (0075_061)</t>
  </si>
  <si>
    <t>0076_061</t>
  </si>
  <si>
    <t>CAVITE DE LOISAIL</t>
  </si>
  <si>
    <t>CAVITE DE LOISAIL  -  (0076_061)</t>
  </si>
  <si>
    <t>0077_061</t>
  </si>
  <si>
    <t>COTEAU DE LA BANDONNIERE</t>
  </si>
  <si>
    <t>COTEAU DE LA BANDONNIERE  -  (0077_061)</t>
  </si>
  <si>
    <t>0078_061</t>
  </si>
  <si>
    <t>TOURBIERE DE COMMEAUCHE</t>
  </si>
  <si>
    <t>TOURBIERE DE COMMEAUCHE  -  (0078_061)</t>
  </si>
  <si>
    <t>0079_061</t>
  </si>
  <si>
    <t>CARRIERE DE BELLEAU</t>
  </si>
  <si>
    <t>CARRIERE DE BELLEAU  -  (0079_061)</t>
  </si>
  <si>
    <t>0080_061</t>
  </si>
  <si>
    <t>CAVITE D'HABLOVILLE</t>
  </si>
  <si>
    <t>CAVITE D'HABLOVILLE  -  (0080_061)</t>
  </si>
  <si>
    <t>0081_061</t>
  </si>
  <si>
    <t>MARAIS DES PATURES</t>
  </si>
  <si>
    <t>MARAIS DES PATURES  -  (0081_061)</t>
  </si>
  <si>
    <t>0082_061</t>
  </si>
  <si>
    <t>MEGAPHORBIAIE VALLEE DE LA BAIZE</t>
  </si>
  <si>
    <t>MEGAPHORBIAIE VALLEE DE LA BAIZE  -  (0082_061)</t>
  </si>
  <si>
    <t>0083_061</t>
  </si>
  <si>
    <t>PRAIRIE DE LA FOSSE CORBETTE</t>
  </si>
  <si>
    <t>PRAIRIE DE LA FOSSE CORBETTE  -  (0083_061)</t>
  </si>
  <si>
    <t>0084_061</t>
  </si>
  <si>
    <t>PRAIRIE DU CLOS MENOU</t>
  </si>
  <si>
    <t>PRAIRIE DU CLOS MENOU  -  (0084_061)</t>
  </si>
  <si>
    <t>0085_061</t>
  </si>
  <si>
    <t>CAVITE DU SAPMESLE</t>
  </si>
  <si>
    <t>CAVITE DU SAPMESLE  -  (0085_061)</t>
  </si>
  <si>
    <t>0086_061</t>
  </si>
  <si>
    <t>COMBLE DU PLATIS</t>
  </si>
  <si>
    <t>COMBLE DU PLATIS  -  (0086_061)</t>
  </si>
  <si>
    <t>0087_061</t>
  </si>
  <si>
    <t>COTEAU DE LA BUTTE</t>
  </si>
  <si>
    <t>COTEAU DE LA BUTTE  -  (0087_061)</t>
  </si>
  <si>
    <t>0088_061</t>
  </si>
  <si>
    <t>COTEAU DE LA COUR CUCU</t>
  </si>
  <si>
    <t>COTEAU DE LA COUR CUCU  -  (0088_061)</t>
  </si>
  <si>
    <t>0089_061</t>
  </si>
  <si>
    <t>COTEAU DES CHAMPS GENETS</t>
  </si>
  <si>
    <t>COTEAU DES CHAMPS GENETS  -  (0089_061)</t>
  </si>
  <si>
    <t>0090_061</t>
  </si>
  <si>
    <t>COTEAU DES PRES SAINT DENIS</t>
  </si>
  <si>
    <t>COTEAU DES PRES SAINT DENIS  -  (0090_061)</t>
  </si>
  <si>
    <t>0091_061</t>
  </si>
  <si>
    <t>COTEAU DU CHAMP DU NOYER</t>
  </si>
  <si>
    <t>COTEAU DU CHAMP DU NOYER  -  (0091_061)</t>
  </si>
  <si>
    <t>0092_061</t>
  </si>
  <si>
    <t>COTEAU DU GLAND</t>
  </si>
  <si>
    <t>COTEAU DU GLAND  -  (0092_061)</t>
  </si>
  <si>
    <t>0093_061</t>
  </si>
  <si>
    <t>COTEAU DU MONT CHAUVEL</t>
  </si>
  <si>
    <t>COTEAU DU MONT CHAUVEL  -  (0093_061)</t>
  </si>
  <si>
    <t>0094_061</t>
  </si>
  <si>
    <t>COTEAU DU VAL FORTIN</t>
  </si>
  <si>
    <t>COTEAU DU VAL FORTIN  -  (0094_061)</t>
  </si>
  <si>
    <t>0095_061</t>
  </si>
  <si>
    <t>PRAIRIE HUMIDE DE CAMPIGNY - ROGER BRUN</t>
  </si>
  <si>
    <t>PRAIRIE HUMIDE DE CAMPIGNY - ROGER BRUN  -  (0095_061)</t>
  </si>
  <si>
    <t>0096_061</t>
  </si>
  <si>
    <t>ANCIEN ETANG DE LA FRESNAYE-AU-SAUVAGE</t>
  </si>
  <si>
    <t>ANCIEN ETANG DE LA FRESNAYE-AU-SAUVAGE  -  (0096_061)</t>
  </si>
  <si>
    <t>0097_061</t>
  </si>
  <si>
    <t>CARRIERE DE LA TOURELLE</t>
  </si>
  <si>
    <t>CARRIERE DE LA TOURELLE  -  (0097_061)</t>
  </si>
  <si>
    <t>0098_061</t>
  </si>
  <si>
    <t>CARRIERE DES MONTS</t>
  </si>
  <si>
    <t>CARRIERE DES MONTS  -  (0098_061)</t>
  </si>
  <si>
    <t>0099_061</t>
  </si>
  <si>
    <t>CAVITE DES PETITES HAYES</t>
  </si>
  <si>
    <t>CAVITE DES PETITES HAYES  -  (0099_061)</t>
  </si>
  <si>
    <t>0100_061</t>
  </si>
  <si>
    <t>CHENE DE LA LAMBONNIERE</t>
  </si>
  <si>
    <t>CHENE DE LA LAMBONNIERE  -  (0100_061)</t>
  </si>
  <si>
    <t>0101_061</t>
  </si>
  <si>
    <t>COMBLES DE LA POIDEVINIERE</t>
  </si>
  <si>
    <t>COMBLES DE LA POIDEVINIERE  -  (0101_061)</t>
  </si>
  <si>
    <t>0102_061</t>
  </si>
  <si>
    <t>PRAIRIE DU VIEUX-SAINT-PIERRE</t>
  </si>
  <si>
    <t>PRAIRIE DU VIEUX-SAINT-PIERRE  -  (0102_061)</t>
  </si>
  <si>
    <t>0103_061</t>
  </si>
  <si>
    <t>PRAIRIE DES BLANDINIERES</t>
  </si>
  <si>
    <t>PRAIRIE DES BLANDINIERES  -  (0103_061)</t>
  </si>
  <si>
    <t>0104_061</t>
  </si>
  <si>
    <t>COTEAU DES HOULLES BLANCHES</t>
  </si>
  <si>
    <t>COTEAU DES HOULLES BLANCHES  -  (0104_061)</t>
  </si>
  <si>
    <t>0105_061</t>
  </si>
  <si>
    <t>BUTTE DES ROCS</t>
  </si>
  <si>
    <t>BUTTE DES ROCS  -  (0105_061)</t>
  </si>
  <si>
    <t>0106_061</t>
  </si>
  <si>
    <t>PRAIRIE DE LA FONTE</t>
  </si>
  <si>
    <t>PRAIRIE DE LA FONTE  -  (0106_061)</t>
  </si>
  <si>
    <t>0107_061</t>
  </si>
  <si>
    <t>PRAIRIE DE LA GUIMARDIERE</t>
  </si>
  <si>
    <t>PRAIRIE DE LA GUIMARDIERE  -  (0107_061)</t>
  </si>
  <si>
    <t>0108_061</t>
  </si>
  <si>
    <t>PRAIRIES BASSES DE LA TUILERIE</t>
  </si>
  <si>
    <t>PRAIRIES BASSES DE LA TUILERIE  -  (0108_061)</t>
  </si>
  <si>
    <t>0109_061</t>
  </si>
  <si>
    <t>TOURBIERE DE LA BUNECHE</t>
  </si>
  <si>
    <t>TOURBIERE DE LA BUNECHE  -  (0109_061)</t>
  </si>
  <si>
    <t>0110_061</t>
  </si>
  <si>
    <t>TOURBIERE DU DESERT</t>
  </si>
  <si>
    <t>TOURBIERE DU DESERT  -  (0110_061)</t>
  </si>
  <si>
    <t>0111_014</t>
  </si>
  <si>
    <t>LE BILLOT</t>
  </si>
  <si>
    <t>LE BILLOT  -  (0111_014)</t>
  </si>
  <si>
    <t>0112_014</t>
  </si>
  <si>
    <t>LA LANDE DE LA BLANCHARDIERE</t>
  </si>
  <si>
    <t>LA LANDE DE LA BLANCHARDIERE  -  (0112_014)</t>
  </si>
  <si>
    <t>0120_014</t>
  </si>
  <si>
    <t>MARAIS DE COLLEVILLETTE</t>
  </si>
  <si>
    <t>MARAIS DE COLLEVILLETTE  -  (0120_014)</t>
  </si>
  <si>
    <t>8888_050</t>
  </si>
  <si>
    <t>MARAIS DE GOUVILLE-SUR-MER</t>
  </si>
  <si>
    <t>MARAIS DE GOUVILLE-SUR-MER  -  (8888_050)</t>
  </si>
  <si>
    <t>---</t>
  </si>
  <si>
    <t>FONCTIONNEMENT GENERAL (réunions internes, astreintes, nouveaux projets, formations)</t>
  </si>
  <si>
    <t>PRAM 2020-2021</t>
  </si>
  <si>
    <t xml:space="preserve">PREEE 2020 -2021 </t>
  </si>
  <si>
    <t>Code analytique</t>
  </si>
  <si>
    <t>PROJETS</t>
  </si>
  <si>
    <t>CODE ANALYTIQUE</t>
  </si>
  <si>
    <t xml:space="preserve">AESN </t>
  </si>
  <si>
    <t>INFORMATIQUE 2020</t>
  </si>
  <si>
    <t>PRACOTEAUX 2020- 2021</t>
  </si>
  <si>
    <t>FEADER</t>
  </si>
  <si>
    <t>CONGES/RTT</t>
  </si>
  <si>
    <t>absent ferie</t>
  </si>
  <si>
    <t>absent</t>
  </si>
  <si>
    <t>NOM</t>
  </si>
  <si>
    <t>PRENOM</t>
  </si>
  <si>
    <t>Perceval</t>
  </si>
  <si>
    <t>Benoit</t>
  </si>
  <si>
    <t>PRACOTEAUX 2020-2021</t>
  </si>
  <si>
    <t>PRACOTEAU2021</t>
  </si>
  <si>
    <t>PREEE 2020-2021</t>
  </si>
  <si>
    <t>PREEE2021</t>
  </si>
  <si>
    <t>ABSENCES ( CONGES, RTT, AUTRES…)</t>
  </si>
  <si>
    <t xml:space="preserve">MISSIONS GENERALES </t>
  </si>
  <si>
    <t>DIVECENH20</t>
  </si>
  <si>
    <t>PRAM2021</t>
  </si>
  <si>
    <t>INFORMATIQUE 2021</t>
  </si>
  <si>
    <t>INFORMATIC21</t>
  </si>
  <si>
    <t>DIVETTE</t>
  </si>
  <si>
    <t>DIVETTE_21</t>
  </si>
  <si>
    <t>Teams Activation licence</t>
  </si>
  <si>
    <t>Tests visio + BDD Foncière</t>
  </si>
  <si>
    <t xml:space="preserve">Arborescence Serveur </t>
  </si>
  <si>
    <t>Réunion d'équipe</t>
  </si>
  <si>
    <t>Panne serveur + 
Test prise en main à distance avec Teams</t>
  </si>
  <si>
    <t>Bilan saisies sites 2020 (rattrapage)</t>
  </si>
  <si>
    <t>Réunion Praco</t>
  </si>
  <si>
    <t>Problème VPN Utilisateur</t>
  </si>
  <si>
    <t>Sesssion Utilisateur Panne serveur</t>
  </si>
  <si>
    <t xml:space="preserve">Marais de la Divette Réunion </t>
  </si>
  <si>
    <t>Point Géomatique</t>
  </si>
  <si>
    <t>ODK PRAM BUG</t>
  </si>
  <si>
    <t>Réunion visio</t>
  </si>
  <si>
    <t>Problème accès mail</t>
  </si>
  <si>
    <t>Visio NM Divette (outils et Méthode)</t>
  </si>
  <si>
    <t>Comité de suivi Divette</t>
  </si>
  <si>
    <t>Férié</t>
  </si>
  <si>
    <t>Tests Traitements et délimitation des HGMU</t>
  </si>
  <si>
    <t>CP</t>
  </si>
  <si>
    <t>Absence</t>
  </si>
  <si>
    <t>RTT</t>
  </si>
  <si>
    <t>Divette Choix des indicateurs SIG + 
Images Sentinel peps.cnes.fr</t>
  </si>
  <si>
    <t>Reprise du Jargon télédetection + These Rapinel</t>
  </si>
  <si>
    <t>Test de GWERN + 
Contact Forum Marais Atlantique + outils Télédetection (eCognition)</t>
  </si>
  <si>
    <t>Thèse Rapinel + 
Méthodo DREAL ZH (Origine Données Julien D.) + comparatif masse d'eau IGN / Sandre</t>
  </si>
  <si>
    <t>Recherche outils (google engine / EO Browser) + Données + Récup MNT Lidar</t>
  </si>
  <si>
    <t>MOS + Indicateurs SIG + Délimitation des HGMU (Segmentation A-B-C-D différents seuils)</t>
  </si>
  <si>
    <t>relecture these + test méthodo segmentation A-B-C-D --&gt; Nul</t>
  </si>
  <si>
    <t xml:space="preserve">visio SB Divette discussion Stage </t>
  </si>
  <si>
    <t>Intégrations Chenaux routes</t>
  </si>
  <si>
    <t>Signature electronique + support info</t>
  </si>
  <si>
    <t>Evaluation evolution appli Géomare</t>
  </si>
  <si>
    <t>Mise à jour clef Ign, recup fond wms</t>
  </si>
  <si>
    <t>Maintenance Rio (acces serveur domaine)</t>
  </si>
  <si>
    <t>Finalisation site Preee-normandie.fr</t>
  </si>
  <si>
    <t>Intégration modification preee-normandie</t>
  </si>
  <si>
    <t>Vérification et accès au serveur
Démarrage&amp;arret des services (sudo)</t>
  </si>
  <si>
    <t>Validation des comptes admin / editeurs / …</t>
  </si>
  <si>
    <t>Support informatique signature mail réinitialisation machine</t>
  </si>
  <si>
    <t>Intégration de données en bdd pour génération auto de fichiers</t>
  </si>
  <si>
    <t>Mise à jour des sites en bdd création/modification des vues</t>
  </si>
  <si>
    <t>Cotech PRAM</t>
  </si>
  <si>
    <t>Nouvelles demandes tableau de bord des sites (AESN, sites bassin, etc )</t>
  </si>
  <si>
    <t>Mail Mac + visio pram</t>
  </si>
  <si>
    <t>Sauvegarde test des données sicen (shema observation)</t>
  </si>
  <si>
    <t>Webcam Camille (bouton) + echange Foliateam</t>
  </si>
  <si>
    <t>Cartographie QGIS accès aux données</t>
  </si>
  <si>
    <t>Mise à jour des web-services + clefs IGN</t>
  </si>
  <si>
    <t>Test-visio cotech pram</t>
  </si>
  <si>
    <t>enfant malade</t>
  </si>
  <si>
    <t>Export et intégration de données GMN</t>
  </si>
  <si>
    <t>Mise à jour de la bdd saisie observations externes</t>
  </si>
  <si>
    <t xml:space="preserve">Test visio ZH Divette </t>
  </si>
  <si>
    <t>Réunion</t>
  </si>
  <si>
    <t>Projet mobile qfield présentation des mares</t>
  </si>
  <si>
    <t>Carto Zones Humides / Calage des données</t>
  </si>
  <si>
    <t>Bascule Mail (export/import de fichiers pst)</t>
  </si>
  <si>
    <t>Récupération matériel PC (test machines)</t>
  </si>
  <si>
    <t>Bilan AESN ZH</t>
  </si>
  <si>
    <t>SICEN Bloqué (vue ne marche pas --&gt; déboggage)</t>
  </si>
  <si>
    <t>PC FB / SD + imprimanet réseau</t>
  </si>
  <si>
    <t>Test agenda évènement, interface admin outlook</t>
  </si>
  <si>
    <t>Carto Bilan AESN (liste des sites…)</t>
  </si>
  <si>
    <t>Accès données carto</t>
  </si>
  <si>
    <t>Point Géomatique +
suppport informatique divers</t>
  </si>
  <si>
    <t>test cotech preee</t>
  </si>
  <si>
    <t>Bande passante réunion demande de devis</t>
  </si>
  <si>
    <t>Réunion scientifique besoins collaborateurs</t>
  </si>
  <si>
    <t>Migration Majiic --&gt; Bootstrap5</t>
  </si>
  <si>
    <t>Mise à dispo machine temporaire 
parc informatique</t>
  </si>
  <si>
    <t>Développement indicateur ZH I12 (RHOMEO)</t>
  </si>
  <si>
    <t>Indicateur ZH I12 + teledetection (polution lumineuse)</t>
  </si>
  <si>
    <t>Ligne SDA tel configuration standard</t>
  </si>
  <si>
    <t>Tests configuration standard
+ support PC</t>
  </si>
  <si>
    <t>Teledetection source image normandie NASA</t>
  </si>
  <si>
    <t>Indicateur ZH I12 + teledetection (pollution lumineuse)</t>
  </si>
  <si>
    <t>Tests Traitements et délimitation des HGMU
Traitements toujrous très longs</t>
  </si>
  <si>
    <t>Tests Traitements et délimitation des HGMU
Traitements toujrous très longs (je n'en fini pas)</t>
  </si>
  <si>
    <t>Creation site web Preee
Recherche outil Wordpress vs Ghost
Techno jouable</t>
  </si>
  <si>
    <t>Creation site web Preee
Installation raspberry</t>
  </si>
  <si>
    <t>Creation site web Preee
Installation raspberry suite config + ssl
achat nom de domaine</t>
  </si>
  <si>
    <t>Geopackage avec image satellitaire livraison, pseudo indicateur</t>
  </si>
  <si>
    <t xml:space="preserve"> AESN ZH Cartographie cellule2022 - 2024
Projet</t>
  </si>
  <si>
    <t xml:space="preserve"> AESN ZH Cartographie cellule2022 - 2024
Liste des sites</t>
  </si>
  <si>
    <t>cellule2022 - 2024 - Mis à jour territorrialisation</t>
  </si>
  <si>
    <t xml:space="preserve"> AESN ZH Cartographie cellule2022 - 2024
Création de cartes</t>
  </si>
  <si>
    <t>Migration Majiic --&gt; Bootstrap5
Creation du depot github</t>
  </si>
  <si>
    <t>Mise à jour de la BDD Foncière, liste déroulante de QGIS</t>
  </si>
  <si>
    <t>Support QGIS et gestion problème AD
Mise à jour de la BDD Foncière</t>
  </si>
  <si>
    <t>Support AD contactOneoperator</t>
  </si>
  <si>
    <t>Serveur Aquaray : changement de version majeure.
PHP 8 / PostgreSQL13 --&gt; trop d'erreurs</t>
  </si>
  <si>
    <t>Restauration des BDD PostgreSQL vérification du contenu
suite migration
Demande intégration Tomcat (ODKCollect)</t>
  </si>
  <si>
    <t>Récupération des données Stage Mathilde Billon (cartographie du rapport)</t>
  </si>
  <si>
    <t>Formulaire de saisie Qfield (stage Dolomèdes) 
expression conditionnelle</t>
  </si>
  <si>
    <t>Livraison Projet Qfield avec basemaps gpkg
Mise à jour Rio (Tomcat Odk planté)</t>
  </si>
  <si>
    <t xml:space="preserve">Création de la liste d'indicateur Dolomèdes </t>
  </si>
  <si>
    <t>Resiliation contrat mail aquaray</t>
  </si>
  <si>
    <t>Installation Qgis serveur interne raspbian (installation debian)</t>
  </si>
  <si>
    <t>Modification IP accès aquaray
cellule2022 - 2024 - Mis à jour territorrialisation</t>
  </si>
  <si>
    <t>Récupération des photos n°2 du formulaire ODK (non chargé en BDD)</t>
  </si>
  <si>
    <t>Suivi des ressources animation foncière descriptif CS + CA + …</t>
  </si>
  <si>
    <t>Echange données DDTM50</t>
  </si>
  <si>
    <t>Préparation machine MB disque formatage</t>
  </si>
  <si>
    <t>Récupération contours reservoir praco
Harmonisation des données</t>
  </si>
  <si>
    <t>Web-service de géomare installation crontab</t>
  </si>
  <si>
    <t>Signature mail auto site Caen Rouen</t>
  </si>
  <si>
    <t>Convention d'échange de données mises à jour
RGPD relecture des procédures</t>
  </si>
  <si>
    <t>Signature mail Vœux</t>
  </si>
  <si>
    <t>Support informatique. + contact(INAO)</t>
  </si>
  <si>
    <t>Zotero modification du web service actualisation des références et intégration en bdd</t>
  </si>
  <si>
    <t>Harmonisation des données sites CAEN / ROUEn liste des sites
Données attributaires</t>
  </si>
  <si>
    <t>Resiliation ligne Orange LC (toujours active) et facturation</t>
  </si>
  <si>
    <t>Signatures mails et config VPN. SFR standard non configuré (suite appel)</t>
  </si>
  <si>
    <t>Changement branchement téléphonique
Bande passante salle réunion et support informatique</t>
  </si>
  <si>
    <t>SAFER veille foncière récupération et mise à jour du parcellaire
PCI Vecteur 2021</t>
  </si>
  <si>
    <t>SAFER gestion des alertes qui prévient qui et mail suivi-foncier@cen-normandie.fr</t>
  </si>
  <si>
    <t>Recherche de solutions signature mail mac
Configuration PC CH --&gt;PDR</t>
  </si>
  <si>
    <t>Traitement et import de données externes GRETIA</t>
  </si>
  <si>
    <t>Traitement et import de données externes GMN
Entrepot de données externe SICEN (module export)</t>
  </si>
  <si>
    <t>Mail Suzanne Bloqué Absence Support et réinitialisation pc</t>
  </si>
  <si>
    <t>Support pc configuration Teams sur PCs equipe téléphone
LRR</t>
  </si>
  <si>
    <t>Modifications des geoservices IGN / changement de clef / support qgis</t>
  </si>
  <si>
    <t>Developpement correction problème d'export de fichier intranet</t>
  </si>
  <si>
    <t xml:space="preserve">Configuration nouveaux PC 
Modification des signatures electroniques </t>
  </si>
  <si>
    <t>Support serveur notice création utilisateur</t>
  </si>
  <si>
    <t>Procédure redemarrage imprimante / Adobe</t>
  </si>
  <si>
    <t>Migration php8 bs5 serveur Aquaray
Mise à jour mot de passe et log MAJIIC</t>
  </si>
  <si>
    <t>Securisation MAJIIC suppression users
Dashboard</t>
  </si>
  <si>
    <t>Correction import de mares ODK Collect</t>
  </si>
  <si>
    <t>Export sites reservoir pracoteaux</t>
  </si>
  <si>
    <t>Licences Adobe mise à jour bon de réduction portage Mac PC</t>
  </si>
  <si>
    <t>Installation serveur WMS raspberry pi raspbian</t>
  </si>
  <si>
    <t>Transmission données mam normandie</t>
  </si>
  <si>
    <t>prepa point géomare</t>
  </si>
  <si>
    <t>Formatage PC et station de travail
Tutoriel reservation calendrier véhicule</t>
  </si>
  <si>
    <t>Mise à jour des listes de diffusion
Diffusion données PDR CBN</t>
  </si>
  <si>
    <t>Budget informatique 2021 (licences)</t>
  </si>
  <si>
    <t>Convention de données GMN Atlas
Saisie et correction d'import de données</t>
  </si>
  <si>
    <t>Tableau de bord 2020 (paturage/travaux/suivis/animation)</t>
  </si>
  <si>
    <t>Tableau de bord 2020 Liste site récupération des données sites avec fusion</t>
  </si>
  <si>
    <t>Tableau de bord 2020 
Liste site récupération des données sites avec fusion</t>
  </si>
  <si>
    <t>Tableau de bord fédération 2020 
Liste site récupération des données sites avec fusion</t>
  </si>
  <si>
    <t>Vue FDW sicen irrecupérable --&gt; correction de la vue</t>
  </si>
  <si>
    <t>Cartographie ZH couche dreal MPPZH decoupe par site</t>
  </si>
  <si>
    <t>Mise à jour des stations PREEE + delimitation des sites</t>
  </si>
  <si>
    <t>Mise à jour des stations PREEE (intégration des fiches) + delimitation des sites</t>
  </si>
  <si>
    <t>Mise à jour des stations PREEE  (intégration des fiches) + delimitation des sites</t>
  </si>
  <si>
    <t>TPI --&gt;Topographic Position Index, délimitation des fossés ?
Recherche Cartographique ZH</t>
  </si>
  <si>
    <t xml:space="preserve">Cellule Animation zones humides 2021 </t>
  </si>
  <si>
    <t xml:space="preserve">GEOM_CARTOGRAPHIE </t>
  </si>
  <si>
    <t xml:space="preserve">00AAA </t>
  </si>
  <si>
    <t>Validé</t>
  </si>
  <si>
    <t xml:space="preserve">ADMIN_DIVERS </t>
  </si>
  <si>
    <t xml:space="preserve">DDG Marais de Saint-Fromont / 2022 </t>
  </si>
  <si>
    <t xml:space="preserve">SCIENT_ETUDE </t>
  </si>
  <si>
    <t xml:space="preserve">NaN </t>
  </si>
  <si>
    <t>Prévisionnel</t>
  </si>
  <si>
    <t xml:space="preserve">Divers temporaire </t>
  </si>
  <si>
    <t xml:space="preserve">DIVERS </t>
  </si>
  <si>
    <t xml:space="preserve">Etude divette 2021-2022 </t>
  </si>
  <si>
    <t xml:space="preserve">Gestion RNN Coteau de Mesnil-Soleil </t>
  </si>
  <si>
    <t xml:space="preserve">0011_014 </t>
  </si>
  <si>
    <t xml:space="preserve">GEOM_ADMIN_BDD </t>
  </si>
  <si>
    <t xml:space="preserve">Gestion RNN Mesnil-Soleil 2022 </t>
  </si>
  <si>
    <t xml:space="preserve">PRA Coteaux 2021 </t>
  </si>
  <si>
    <t xml:space="preserve">COORD_PROJET </t>
  </si>
  <si>
    <t xml:space="preserve">PRAM 2021 </t>
  </si>
  <si>
    <t xml:space="preserve">ANIM_TRANSVERSALE </t>
  </si>
  <si>
    <t>Intitule</t>
  </si>
  <si>
    <t>Code Analytique</t>
  </si>
  <si>
    <t>Site</t>
  </si>
  <si>
    <t>Date</t>
  </si>
  <si>
    <t>H previ</t>
  </si>
  <si>
    <t>realise</t>
  </si>
  <si>
    <t>jours réalisés</t>
  </si>
  <si>
    <t>Blocage mail, serveur</t>
  </si>
  <si>
    <t>Gestion des droits AD</t>
  </si>
  <si>
    <t>Extraction d'image satellitaire EOBrower</t>
  </si>
  <si>
    <t>Installation qgis Orfeo Toolbox</t>
  </si>
  <si>
    <t>Changement Disques NAS RiO SSD</t>
  </si>
  <si>
    <t>Analyse de données Avant/après chantiers</t>
  </si>
  <si>
    <t>Réunion Scientifique, outil de saisie de données géonature</t>
  </si>
  <si>
    <t>Changement PC batterie pc VY
HTTPS cen-normandie.fr --&gt; erreur</t>
  </si>
  <si>
    <t>cen-normandie.fr n'est plus valide devis et intégration de cerboot</t>
  </si>
  <si>
    <t>Définition site internet du PRELE projet presta</t>
  </si>
  <si>
    <t>Reinstallation pc domaine AD injoignable
Modèle création d'un utilisateur</t>
  </si>
  <si>
    <t>Discussion gouvernance et portage applications CENs</t>
  </si>
  <si>
    <t>Modification des standard SINP</t>
  </si>
  <si>
    <t>Nettoyage des doublons sur SICEN et mise à jour des secteurs spécifiques</t>
  </si>
  <si>
    <t>RNN Actualisation des transects en BDD</t>
  </si>
  <si>
    <t>RNN</t>
  </si>
  <si>
    <t>GEOM_CARTOGRAPHIE</t>
  </si>
  <si>
    <t>Contact foliateam SDA non-opérationnels</t>
  </si>
  <si>
    <t>MOS BN / BD Carmen</t>
  </si>
  <si>
    <t>Attributions leaflet IGN. Droits photos sur sites web</t>
  </si>
  <si>
    <t>Migration de la gestion des signatures sur AD. Librairie PHP 5... (ldap)</t>
  </si>
  <si>
    <t>Gestion administration site web Wordpress</t>
  </si>
  <si>
    <t>Ajout module suppression de données développement</t>
  </si>
  <si>
    <t>RGPD actualisation des procédures
Vérification des traitements</t>
  </si>
  <si>
    <t>Export de données RNN</t>
  </si>
  <si>
    <t>Gestion du parcellaire + Admin serveur copie archives</t>
  </si>
  <si>
    <t>Copie de dossier dans Archives (liste dossier serveur mise à jour)</t>
  </si>
  <si>
    <t>Saisie des données foncières</t>
  </si>
  <si>
    <t>Répondeur site de Caen / Rouen bascule et message d'absence</t>
  </si>
  <si>
    <t>Liste patrimoniale pour LR Régionale</t>
  </si>
  <si>
    <t>Reservation des véhicules sur calendrier Outlook</t>
  </si>
  <si>
    <t xml:space="preserve">Configuration VPN --&gt; Free problème d'adressage IP serveur </t>
  </si>
  <si>
    <t>LSMSSementation / LSMSSmallRegionMerging / LSMSVectorization</t>
  </si>
  <si>
    <t>Copieur CENNO down --&gt; serveur d'impression injoignable Caen</t>
  </si>
  <si>
    <t>Intégration site Marais de Rouellé</t>
  </si>
  <si>
    <t xml:space="preserve"> ZH + GWERN rapprochement equipe scientifique pour alimentation de la bdd</t>
  </si>
  <si>
    <t>Atlas cartographique et intégration des données</t>
  </si>
  <si>
    <t>Sécurisation accès documents (aquaray)</t>
  </si>
  <si>
    <t>Configuration ODK + mail Android SV</t>
  </si>
  <si>
    <t>Journée du Président</t>
  </si>
  <si>
    <t>Migration Ataraxie récupération modèle, modification affichage</t>
  </si>
  <si>
    <t>Réunion sites (nom de domaine, hébergement)</t>
  </si>
  <si>
    <t>Accès keypass serveur copie fichiers intégration des modifications</t>
  </si>
  <si>
    <t>Backups des serveurs
accès aux restaurations J-1, J-3, J-5</t>
  </si>
  <si>
    <t>Informatique RIO NAS utilisateur VPN supprimés
Transfert des dossiers RIO --&gt; Rouen</t>
  </si>
  <si>
    <t>Configuration des bureaux</t>
  </si>
  <si>
    <t>Réinstallation réseau et téléphonie</t>
  </si>
  <si>
    <t>ZH Vallée de la Seulles (projet qgis + Mails)</t>
  </si>
  <si>
    <t>ZH BDD Foncière GWERN</t>
  </si>
  <si>
    <t>étude indicateurs télédétection ZH</t>
  </si>
  <si>
    <t>Listes de diffusion Exchange</t>
  </si>
  <si>
    <t>Calcul automatique I12 ZH RHOMEO --&gt; découpage par site</t>
  </si>
  <si>
    <t>Cartographie  fosses</t>
  </si>
  <si>
    <t>Protocole BMS intégration formulaire</t>
  </si>
  <si>
    <t>Protocole BMS rattacher les données aux transects</t>
  </si>
  <si>
    <t>Correction bug, mare doublons
Photos 2 de géomare non-récupérée</t>
  </si>
  <si>
    <t>Maj à jour taxref --&gt; recherche des cd_nom évolution des taxons</t>
  </si>
  <si>
    <t>Étiquettes de lignes</t>
  </si>
  <si>
    <t>Total général</t>
  </si>
  <si>
    <t>Correction fond de cartes communes 2022</t>
  </si>
  <si>
    <t>Correction fond de cartes communes 2022
Mise à jour des localisations</t>
  </si>
  <si>
    <t>Création d'un nouvel ID unique --&gt; pluscode script sql</t>
  </si>
  <si>
    <t>Standard téléphonique, liste utilisateurs carte sim
Déblocage code PUK</t>
  </si>
  <si>
    <t>Etude réseau téléphonique Voix + 3G 4G (5G)</t>
  </si>
  <si>
    <t>Serveur echange de données wfs sur raspberry
automatisation des tâches</t>
  </si>
  <si>
    <t>Crons récupérations backups des données 
plantage serveur…</t>
  </si>
  <si>
    <t>Consultation des données DRAAF pour obtention RPG</t>
  </si>
  <si>
    <t>Mise à jour génération photos mares serveur bloqué en écriture</t>
  </si>
  <si>
    <t>Version 2 du script de calculs des réservoirs praco</t>
  </si>
  <si>
    <t>Version 2 du script de calculs des réservoirs praco
--&gt; intégration des nouveaux contours</t>
  </si>
  <si>
    <t>Admin divers conventions + RGPD</t>
  </si>
  <si>
    <t>Recherche materiel informatique usb rj45
Support cartographique général ZH</t>
  </si>
  <si>
    <t>Support cartographique général ZH</t>
  </si>
  <si>
    <t>Numérisation des données sites et atlas cartographique</t>
  </si>
  <si>
    <t>Recherches des surfaces par département Sites CENs acqui + ENS dep</t>
  </si>
  <si>
    <t>Support cartographique général ZH + Stations</t>
  </si>
  <si>
    <t>Calcul de la surface d'intervention sur 2 antennes --&gt; harmonisation des données</t>
  </si>
  <si>
    <t>Bascule harmonisation des données échelle UCG</t>
  </si>
  <si>
    <t>Récupération DDG et définition des UCG
Unités cohérentes de gestion</t>
  </si>
  <si>
    <t>Problème de synchronisation des serveurs + chargement des projets carto trop lourds</t>
  </si>
  <si>
    <t>réorganisation des bureaux --&gt; materiels à recycler</t>
  </si>
  <si>
    <t>Intégration des transects sur l'intranet cenNO
fonctionnement cenHN ? Impossible</t>
  </si>
  <si>
    <t>Harmonisation des données utilisateurs 
site NO / HN</t>
  </si>
  <si>
    <t>Communication sur mise à jour des flux IGN wms
bascule et renouvellement des clefs</t>
  </si>
  <si>
    <t>Attention fevrier --&gt; le fonctionnement par clefs ne sera plus actifs
solutions pour nouveaux accès</t>
  </si>
  <si>
    <t>notice bilan 2021</t>
  </si>
  <si>
    <t>support cartographie</t>
  </si>
  <si>
    <t>ADMIN_DIVERS</t>
  </si>
  <si>
    <t>PRA Coteaux 2021</t>
  </si>
  <si>
    <t>COORD_PROJET</t>
  </si>
  <si>
    <t>PRAM 2021</t>
  </si>
  <si>
    <t>ANIM_TRANSVERSALE</t>
  </si>
  <si>
    <t>Gestion RNN Coteau de Mesnil-Soleil</t>
  </si>
  <si>
    <t>Etude divette 2021-2022</t>
  </si>
  <si>
    <t xml:space="preserve">Somme de Nb. heures </t>
  </si>
  <si>
    <t>DIFF</t>
  </si>
  <si>
    <t>GEOM_ADMIN_BDD</t>
  </si>
  <si>
    <t>REAL</t>
  </si>
  <si>
    <t>Test Outils : Orfeo Tools Box + QGIS + GRASS + GDAL
Images Sentinel peps.cnes.fr pour étude ZH</t>
  </si>
  <si>
    <t>DIVERS</t>
  </si>
  <si>
    <t>Utiliisation des données MPPZH</t>
  </si>
  <si>
    <t>Intégration MPPZH BDD pour mise à disposition des données</t>
  </si>
  <si>
    <t>Chargement/Récupération secteur 1 Cartographie Natura 2000</t>
  </si>
  <si>
    <t>Maintenance PC --&gt; récupération des données LB
PC - Louise</t>
  </si>
  <si>
    <t>Intégration des contours de structure</t>
  </si>
  <si>
    <t>Recherche et nettoyage de données doublons en BDD PRAM</t>
  </si>
  <si>
    <t>Intégration Bootstrap5 pour BDD PRAM ? 
Evolution de l'application</t>
  </si>
  <si>
    <t>Support technique Cotech</t>
  </si>
  <si>
    <t>Traitements de données mares externes + tests géomare</t>
  </si>
  <si>
    <t>Correction affichage des formulaires ODK liste utilisateur</t>
  </si>
  <si>
    <t>Suppression des formulaires ODK non valides et + de 2 ans</t>
  </si>
  <si>
    <t>Mise à jour de données. Ajout logos partenaires en BDD.
PRAM site web nouvelle version</t>
  </si>
  <si>
    <t>Nettoyage BDD et correction du rapatriement des données PRAM (Géomare)</t>
  </si>
  <si>
    <t>Création de vues pour le module analyse de données Mares</t>
  </si>
  <si>
    <t>Modification du fonctionnement du module analyse de données</t>
  </si>
  <si>
    <t>Maintenance application PRAM. Module analyse à migrer sur serveur atarxie</t>
  </si>
  <si>
    <t>Rattachement des observations du PRAM dans SICEN</t>
  </si>
  <si>
    <t>Site CENHN jonction données PRAM cenHN/NO etude</t>
  </si>
  <si>
    <t>ZH BDD Foncière</t>
  </si>
  <si>
    <t>Changement code caracterisation pour actualisation localisations</t>
  </si>
  <si>
    <t>Relecture script actualisation des données
+ Fonctionnement avec Carmen</t>
  </si>
  <si>
    <t>pracoteaux méthodologie de définition cenHN différente
Carto Carmen à actualiser</t>
  </si>
  <si>
    <t>Etude decalage de la couche mppzh lambert93m Inclus / Exclus</t>
  </si>
  <si>
    <t>PRAM correction des formulaire ODK avec code localisation erroné</t>
  </si>
  <si>
    <t>Complétude des données papier &lt;--&gt; ODK &lt;--&gt; géomare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</si>
</sst>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omic Sans MS"/>
      <family val="4"/>
    </font>
    <font>
      <b/>
      <sz val="16"/>
      <color indexed="52"/>
      <name val="Comic Sans MS"/>
      <family val="4"/>
    </font>
    <font>
      <sz val="16"/>
      <color indexed="17"/>
      <name val="Comic Sans MS"/>
      <family val="4"/>
    </font>
    <font>
      <sz val="12"/>
      <color indexed="17"/>
      <name val="Comic Sans MS"/>
      <family val="4"/>
    </font>
    <font>
      <b/>
      <sz val="16"/>
      <color indexed="55"/>
      <name val="Comic Sans MS"/>
      <family val="4"/>
    </font>
    <font>
      <b/>
      <sz val="16"/>
      <color indexed="23"/>
      <name val="Comic Sans MS"/>
      <family val="4"/>
    </font>
    <font>
      <b/>
      <sz val="11"/>
      <name val="Comic Sans MS"/>
      <family val="4"/>
    </font>
    <font>
      <b/>
      <sz val="16"/>
      <name val="Comic Sans MS"/>
      <family val="4"/>
    </font>
    <font>
      <sz val="12"/>
      <color indexed="52"/>
      <name val="Comic Sans MS"/>
      <family val="4"/>
    </font>
    <font>
      <sz val="12"/>
      <color indexed="55"/>
      <name val="Comic Sans MS"/>
      <family val="4"/>
    </font>
    <font>
      <sz val="12"/>
      <color indexed="23"/>
      <name val="Comic Sans MS"/>
      <family val="4"/>
    </font>
    <font>
      <b/>
      <sz val="12"/>
      <name val="Comic Sans MS"/>
      <family val="4"/>
    </font>
    <font>
      <b/>
      <sz val="12"/>
      <color indexed="23"/>
      <name val="Comic Sans MS"/>
      <family val="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4" fillId="0" borderId="0" xfId="0" applyFont="1" applyBorder="1"/>
    <xf numFmtId="0" fontId="14" fillId="0" borderId="2" xfId="0" applyFont="1" applyBorder="1"/>
    <xf numFmtId="0" fontId="14" fillId="0" borderId="5" xfId="0" applyFont="1" applyBorder="1"/>
    <xf numFmtId="0" fontId="14" fillId="0" borderId="6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17" fillId="3" borderId="4" xfId="0" applyFont="1" applyFill="1" applyBorder="1"/>
    <xf numFmtId="0" fontId="17" fillId="3" borderId="4" xfId="0" applyFont="1" applyFill="1" applyBorder="1" applyAlignment="1">
      <alignment vertical="center"/>
    </xf>
    <xf numFmtId="0" fontId="17" fillId="0" borderId="4" xfId="0" applyFont="1" applyBorder="1"/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17" fillId="3" borderId="7" xfId="0" applyFont="1" applyFill="1" applyBorder="1"/>
    <xf numFmtId="0" fontId="17" fillId="0" borderId="4" xfId="0" quotePrefix="1" applyFont="1" applyBorder="1"/>
    <xf numFmtId="0" fontId="4" fillId="0" borderId="0" xfId="0" applyFont="1" applyAlignment="1">
      <alignment horizontal="left" wrapText="1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/>
    </xf>
    <xf numFmtId="0" fontId="19" fillId="3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4" fillId="3" borderId="8" xfId="0" applyFont="1" applyFill="1" applyBorder="1"/>
    <xf numFmtId="0" fontId="14" fillId="0" borderId="8" xfId="0" quotePrefix="1" applyFont="1" applyBorder="1" applyAlignment="1">
      <alignment vertical="center"/>
    </xf>
    <xf numFmtId="0" fontId="19" fillId="3" borderId="4" xfId="0" applyFont="1" applyFill="1" applyBorder="1" applyAlignment="1">
      <alignment horizontal="center" vertical="center" wrapText="1"/>
    </xf>
    <xf numFmtId="0" fontId="14" fillId="3" borderId="4" xfId="0" quotePrefix="1" applyFont="1" applyFill="1" applyBorder="1"/>
    <xf numFmtId="0" fontId="0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" borderId="9" xfId="0" quotePrefix="1" applyFont="1" applyFill="1" applyBorder="1"/>
    <xf numFmtId="0" fontId="14" fillId="4" borderId="4" xfId="0" quotePrefix="1" applyFont="1" applyFill="1" applyBorder="1"/>
    <xf numFmtId="0" fontId="0" fillId="4" borderId="4" xfId="0" applyFill="1" applyBorder="1"/>
    <xf numFmtId="0" fontId="14" fillId="4" borderId="4" xfId="0" quotePrefix="1" applyFont="1" applyFill="1" applyBorder="1" applyAlignment="1">
      <alignment vertical="center"/>
    </xf>
    <xf numFmtId="0" fontId="0" fillId="0" borderId="0" xfId="0" applyAlignment="1">
      <alignment horizontal="left" indent="1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37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05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184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05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12</xdr:row>
      <xdr:rowOff>0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11347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12</xdr:row>
      <xdr:rowOff>0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11347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33</xdr:row>
      <xdr:rowOff>0</xdr:rowOff>
    </xdr:from>
    <xdr:ext cx="184731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AC6E7102-81CD-4D40-9CBD-A367B127F5A2}"/>
            </a:ext>
          </a:extLst>
        </xdr:cNvPr>
        <xdr:cNvSpPr txBox="1"/>
      </xdr:nvSpPr>
      <xdr:spPr>
        <a:xfrm>
          <a:off x="19050" y="2971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33</xdr:row>
      <xdr:rowOff>0</xdr:rowOff>
    </xdr:from>
    <xdr:ext cx="184731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3DDB021-FB7F-4279-AC13-B360A987AA38}"/>
            </a:ext>
          </a:extLst>
        </xdr:cNvPr>
        <xdr:cNvSpPr txBox="1"/>
      </xdr:nvSpPr>
      <xdr:spPr>
        <a:xfrm>
          <a:off x="19050" y="2971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33</xdr:row>
      <xdr:rowOff>0</xdr:rowOff>
    </xdr:from>
    <xdr:ext cx="184731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211AC06-7631-48B8-8E1B-F165BB86008B}"/>
            </a:ext>
          </a:extLst>
        </xdr:cNvPr>
        <xdr:cNvSpPr txBox="1"/>
      </xdr:nvSpPr>
      <xdr:spPr>
        <a:xfrm>
          <a:off x="117443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33</xdr:row>
      <xdr:rowOff>0</xdr:rowOff>
    </xdr:from>
    <xdr:ext cx="184731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108B30E3-176F-4943-BF33-B081D80F4E7C}"/>
            </a:ext>
          </a:extLst>
        </xdr:cNvPr>
        <xdr:cNvSpPr txBox="1"/>
      </xdr:nvSpPr>
      <xdr:spPr>
        <a:xfrm>
          <a:off x="117443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33</xdr:row>
      <xdr:rowOff>0</xdr:rowOff>
    </xdr:from>
    <xdr:ext cx="184731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0B21312C-EBA2-40C9-869A-A6F295DBF49D}"/>
            </a:ext>
          </a:extLst>
        </xdr:cNvPr>
        <xdr:cNvSpPr txBox="1"/>
      </xdr:nvSpPr>
      <xdr:spPr>
        <a:xfrm>
          <a:off x="117443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33</xdr:row>
      <xdr:rowOff>0</xdr:rowOff>
    </xdr:from>
    <xdr:ext cx="184731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42F9076-E81C-4C74-A7A4-6C766BF1BDE8}"/>
            </a:ext>
          </a:extLst>
        </xdr:cNvPr>
        <xdr:cNvSpPr txBox="1"/>
      </xdr:nvSpPr>
      <xdr:spPr>
        <a:xfrm>
          <a:off x="1174432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21</xdr:row>
      <xdr:rowOff>0</xdr:rowOff>
    </xdr:from>
    <xdr:ext cx="184731" cy="264560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C31E78F1-CD83-4396-B418-18BC916DAD5C}"/>
            </a:ext>
          </a:extLst>
        </xdr:cNvPr>
        <xdr:cNvSpPr txBox="1"/>
      </xdr:nvSpPr>
      <xdr:spPr>
        <a:xfrm>
          <a:off x="1905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19050</xdr:colOff>
      <xdr:row>21</xdr:row>
      <xdr:rowOff>0</xdr:rowOff>
    </xdr:from>
    <xdr:ext cx="184731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2DB58D5-8AD0-4020-90D3-6FB5864B6FBB}"/>
            </a:ext>
          </a:extLst>
        </xdr:cNvPr>
        <xdr:cNvSpPr txBox="1"/>
      </xdr:nvSpPr>
      <xdr:spPr>
        <a:xfrm>
          <a:off x="1905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F38E2BC0-92C2-4526-BD5B-64DF5712FD17}"/>
            </a:ext>
          </a:extLst>
        </xdr:cNvPr>
        <xdr:cNvSpPr txBox="1"/>
      </xdr:nvSpPr>
      <xdr:spPr>
        <a:xfrm>
          <a:off x="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14AC70D6-BAD2-4B75-9F3B-4BC0671B882C}"/>
            </a:ext>
          </a:extLst>
        </xdr:cNvPr>
        <xdr:cNvSpPr txBox="1"/>
      </xdr:nvSpPr>
      <xdr:spPr>
        <a:xfrm>
          <a:off x="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5C6CB5AF-1DA6-4AD0-91CA-56CED4251BCE}"/>
            </a:ext>
          </a:extLst>
        </xdr:cNvPr>
        <xdr:cNvSpPr txBox="1"/>
      </xdr:nvSpPr>
      <xdr:spPr>
        <a:xfrm>
          <a:off x="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F35530E4-08BB-4956-B430-D2B03809D1A8}"/>
            </a:ext>
          </a:extLst>
        </xdr:cNvPr>
        <xdr:cNvSpPr txBox="1"/>
      </xdr:nvSpPr>
      <xdr:spPr>
        <a:xfrm>
          <a:off x="0" y="718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X-PCP-MR" refreshedDate="44662.45440289352" createdVersion="6" refreshedVersion="6" minRefreshableVersion="3" recordCount="427" xr:uid="{DB6C6919-1CAE-4DCA-AC1F-773E46B56762}">
  <cacheSource type="worksheet">
    <worksheetSource ref="D1:F428" sheet="Fiche de saisie informatique"/>
  </cacheSource>
  <cacheFields count="3">
    <cacheField name="THESAURUS PROJET" numFmtId="0">
      <sharedItems count="10">
        <s v="Cellule Animation zones humides 2021 "/>
        <s v="PRAM 2021"/>
        <s v="----"/>
        <s v="ABSENCES ( CONGES, RTT, AUTRES…)"/>
        <s v="PRA Coteaux 2021"/>
        <s v="Etude divette 2021-2022"/>
        <s v="Divers temporaire "/>
        <s v="Gestion RNN Coteau de Mesnil-Soleil"/>
        <s v="PRACOTEAUX 2020-2021" u="1"/>
        <s v="PREEE 2020-2021" u="1"/>
      </sharedItems>
    </cacheField>
    <cacheField name="Code analytique" numFmtId="0">
      <sharedItems count="11">
        <s v="GEOM_CARTOGRAPHIE "/>
        <s v="ANIM_TRANSVERSALE"/>
        <s v="---"/>
        <s v="ADMIN_DIVERS"/>
        <s v="COORD_PROJET"/>
        <s v="DIVERS"/>
        <s v="GEOM_CARTOGRAPHIE"/>
        <s v="GEOM_ADMIN_BDD"/>
        <s v="DIVERS " u="1"/>
        <s v="COORD_PROJET " u="1"/>
        <s v="PREEE2021" u="1"/>
      </sharedItems>
    </cacheField>
    <cacheField name="Nb. heures 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n v="8"/>
  </r>
  <r>
    <x v="0"/>
    <x v="0"/>
    <n v="3"/>
  </r>
  <r>
    <x v="1"/>
    <x v="1"/>
    <n v="5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3"/>
    <n v="4"/>
  </r>
  <r>
    <x v="0"/>
    <x v="0"/>
    <n v="4"/>
  </r>
  <r>
    <x v="0"/>
    <x v="0"/>
    <n v="8"/>
  </r>
  <r>
    <x v="0"/>
    <x v="3"/>
    <n v="4"/>
  </r>
  <r>
    <x v="0"/>
    <x v="0"/>
    <n v="4"/>
  </r>
  <r>
    <x v="1"/>
    <x v="1"/>
    <n v="4"/>
  </r>
  <r>
    <x v="0"/>
    <x v="0"/>
    <n v="4"/>
  </r>
  <r>
    <x v="0"/>
    <x v="0"/>
    <n v="7"/>
  </r>
  <r>
    <x v="2"/>
    <x v="2"/>
    <n v="0"/>
  </r>
  <r>
    <x v="2"/>
    <x v="2"/>
    <n v="0"/>
  </r>
  <r>
    <x v="0"/>
    <x v="0"/>
    <n v="4"/>
  </r>
  <r>
    <x v="0"/>
    <x v="0"/>
    <n v="4"/>
  </r>
  <r>
    <x v="0"/>
    <x v="0"/>
    <n v="8"/>
  </r>
  <r>
    <x v="0"/>
    <x v="0"/>
    <n v="8"/>
  </r>
  <r>
    <x v="1"/>
    <x v="1"/>
    <n v="8"/>
  </r>
  <r>
    <x v="3"/>
    <x v="2"/>
    <n v="7"/>
  </r>
  <r>
    <x v="2"/>
    <x v="2"/>
    <n v="0"/>
  </r>
  <r>
    <x v="2"/>
    <x v="2"/>
    <n v="0"/>
  </r>
  <r>
    <x v="0"/>
    <x v="0"/>
    <n v="8"/>
  </r>
  <r>
    <x v="0"/>
    <x v="0"/>
    <n v="8"/>
  </r>
  <r>
    <x v="1"/>
    <x v="1"/>
    <n v="8"/>
  </r>
  <r>
    <x v="0"/>
    <x v="0"/>
    <n v="2"/>
  </r>
  <r>
    <x v="0"/>
    <x v="0"/>
    <n v="6"/>
  </r>
  <r>
    <x v="0"/>
    <x v="0"/>
    <n v="2"/>
  </r>
  <r>
    <x v="0"/>
    <x v="0"/>
    <n v="5"/>
  </r>
  <r>
    <x v="2"/>
    <x v="2"/>
    <n v="0"/>
  </r>
  <r>
    <x v="2"/>
    <x v="2"/>
    <n v="0"/>
  </r>
  <r>
    <x v="0"/>
    <x v="3"/>
    <n v="4"/>
  </r>
  <r>
    <x v="1"/>
    <x v="1"/>
    <n v="4"/>
  </r>
  <r>
    <x v="1"/>
    <x v="1"/>
    <n v="8"/>
  </r>
  <r>
    <x v="0"/>
    <x v="0"/>
    <n v="4"/>
  </r>
  <r>
    <x v="3"/>
    <x v="2"/>
    <n v="4"/>
  </r>
  <r>
    <x v="3"/>
    <x v="2"/>
    <n v="8"/>
  </r>
  <r>
    <x v="3"/>
    <x v="2"/>
    <n v="7"/>
  </r>
  <r>
    <x v="2"/>
    <x v="2"/>
    <n v="0"/>
  </r>
  <r>
    <x v="2"/>
    <x v="2"/>
    <n v="0"/>
  </r>
  <r>
    <x v="0"/>
    <x v="0"/>
    <n v="8"/>
  </r>
  <r>
    <x v="4"/>
    <x v="4"/>
    <n v="2"/>
  </r>
  <r>
    <x v="0"/>
    <x v="0"/>
    <n v="1"/>
  </r>
  <r>
    <x v="0"/>
    <x v="0"/>
    <n v="5"/>
  </r>
  <r>
    <x v="1"/>
    <x v="1"/>
    <n v="5"/>
  </r>
  <r>
    <x v="0"/>
    <x v="0"/>
    <n v="1"/>
  </r>
  <r>
    <x v="0"/>
    <x v="0"/>
    <n v="2"/>
  </r>
  <r>
    <x v="0"/>
    <x v="0"/>
    <n v="3"/>
  </r>
  <r>
    <x v="0"/>
    <x v="0"/>
    <n v="5"/>
  </r>
  <r>
    <x v="0"/>
    <x v="0"/>
    <n v="7"/>
  </r>
  <r>
    <x v="2"/>
    <x v="2"/>
    <n v="0"/>
  </r>
  <r>
    <x v="2"/>
    <x v="2"/>
    <n v="0"/>
  </r>
  <r>
    <x v="0"/>
    <x v="0"/>
    <n v="8"/>
  </r>
  <r>
    <x v="1"/>
    <x v="1"/>
    <n v="7"/>
  </r>
  <r>
    <x v="0"/>
    <x v="3"/>
    <n v="1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3"/>
    <x v="2"/>
    <n v="8"/>
  </r>
  <r>
    <x v="3"/>
    <x v="2"/>
    <n v="7"/>
  </r>
  <r>
    <x v="2"/>
    <x v="2"/>
    <n v="0"/>
  </r>
  <r>
    <x v="2"/>
    <x v="2"/>
    <n v="0"/>
  </r>
  <r>
    <x v="0"/>
    <x v="0"/>
    <n v="8"/>
  </r>
  <r>
    <x v="0"/>
    <x v="3"/>
    <n v="8"/>
  </r>
  <r>
    <x v="0"/>
    <x v="0"/>
    <n v="8"/>
  </r>
  <r>
    <x v="0"/>
    <x v="0"/>
    <n v="8"/>
  </r>
  <r>
    <x v="0"/>
    <x v="0"/>
    <n v="2"/>
  </r>
  <r>
    <x v="1"/>
    <x v="1"/>
    <n v="5"/>
  </r>
  <r>
    <x v="2"/>
    <x v="2"/>
    <n v="0"/>
  </r>
  <r>
    <x v="2"/>
    <x v="2"/>
    <n v="0"/>
  </r>
  <r>
    <x v="0"/>
    <x v="3"/>
    <n v="4"/>
  </r>
  <r>
    <x v="0"/>
    <x v="0"/>
    <n v="4"/>
  </r>
  <r>
    <x v="0"/>
    <x v="3"/>
    <n v="8"/>
  </r>
  <r>
    <x v="0"/>
    <x v="3"/>
    <n v="3"/>
  </r>
  <r>
    <x v="0"/>
    <x v="0"/>
    <n v="5"/>
  </r>
  <r>
    <x v="0"/>
    <x v="3"/>
    <n v="8"/>
  </r>
  <r>
    <x v="0"/>
    <x v="0"/>
    <n v="3"/>
  </r>
  <r>
    <x v="0"/>
    <x v="0"/>
    <n v="4"/>
  </r>
  <r>
    <x v="2"/>
    <x v="2"/>
    <n v="0"/>
  </r>
  <r>
    <x v="2"/>
    <x v="2"/>
    <n v="0"/>
  </r>
  <r>
    <x v="0"/>
    <x v="0"/>
    <n v="2"/>
  </r>
  <r>
    <x v="0"/>
    <x v="0"/>
    <n v="6"/>
  </r>
  <r>
    <x v="0"/>
    <x v="0"/>
    <n v="8"/>
  </r>
  <r>
    <x v="0"/>
    <x v="0"/>
    <n v="8"/>
  </r>
  <r>
    <x v="0"/>
    <x v="3"/>
    <n v="4"/>
  </r>
  <r>
    <x v="0"/>
    <x v="0"/>
    <n v="4"/>
  </r>
  <r>
    <x v="0"/>
    <x v="0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8"/>
  </r>
  <r>
    <x v="1"/>
    <x v="1"/>
    <n v="6"/>
  </r>
  <r>
    <x v="0"/>
    <x v="0"/>
    <n v="2"/>
  </r>
  <r>
    <x v="0"/>
    <x v="0"/>
    <n v="7"/>
  </r>
  <r>
    <x v="2"/>
    <x v="2"/>
    <n v="0"/>
  </r>
  <r>
    <x v="2"/>
    <x v="2"/>
    <n v="0"/>
  </r>
  <r>
    <x v="0"/>
    <x v="0"/>
    <n v="8"/>
  </r>
  <r>
    <x v="4"/>
    <x v="4"/>
    <n v="4"/>
  </r>
  <r>
    <x v="0"/>
    <x v="0"/>
    <n v="4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0"/>
    <n v="8"/>
  </r>
  <r>
    <x v="0"/>
    <x v="3"/>
    <n v="4"/>
  </r>
  <r>
    <x v="0"/>
    <x v="0"/>
    <n v="4"/>
  </r>
  <r>
    <x v="0"/>
    <x v="3"/>
    <n v="7"/>
  </r>
  <r>
    <x v="0"/>
    <x v="0"/>
    <n v="1"/>
  </r>
  <r>
    <x v="0"/>
    <x v="0"/>
    <n v="8"/>
  </r>
  <r>
    <x v="0"/>
    <x v="0"/>
    <n v="7"/>
  </r>
  <r>
    <x v="2"/>
    <x v="2"/>
    <n v="0"/>
  </r>
  <r>
    <x v="2"/>
    <x v="2"/>
    <n v="0"/>
  </r>
  <r>
    <x v="5"/>
    <x v="0"/>
    <n v="3"/>
  </r>
  <r>
    <x v="1"/>
    <x v="1"/>
    <n v="5"/>
  </r>
  <r>
    <x v="0"/>
    <x v="0"/>
    <n v="8"/>
  </r>
  <r>
    <x v="1"/>
    <x v="1"/>
    <n v="8"/>
  </r>
  <r>
    <x v="1"/>
    <x v="1"/>
    <n v="8"/>
  </r>
  <r>
    <x v="0"/>
    <x v="3"/>
    <n v="2"/>
  </r>
  <r>
    <x v="0"/>
    <x v="0"/>
    <n v="5"/>
  </r>
  <r>
    <x v="2"/>
    <x v="2"/>
    <n v="0"/>
  </r>
  <r>
    <x v="2"/>
    <x v="2"/>
    <n v="0"/>
  </r>
  <r>
    <x v="0"/>
    <x v="0"/>
    <n v="8"/>
  </r>
  <r>
    <x v="0"/>
    <x v="0"/>
    <n v="6"/>
  </r>
  <r>
    <x v="1"/>
    <x v="1"/>
    <n v="2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2"/>
    <x v="2"/>
    <n v="8"/>
  </r>
  <r>
    <x v="0"/>
    <x v="3"/>
    <n v="4"/>
  </r>
  <r>
    <x v="1"/>
    <x v="1"/>
    <n v="4"/>
  </r>
  <r>
    <x v="1"/>
    <x v="1"/>
    <n v="8"/>
  </r>
  <r>
    <x v="0"/>
    <x v="0"/>
    <n v="8"/>
  </r>
  <r>
    <x v="0"/>
    <x v="0"/>
    <n v="7"/>
  </r>
  <r>
    <x v="2"/>
    <x v="2"/>
    <n v="0"/>
  </r>
  <r>
    <x v="2"/>
    <x v="2"/>
    <n v="0"/>
  </r>
  <r>
    <x v="6"/>
    <x v="5"/>
    <n v="5"/>
  </r>
  <r>
    <x v="0"/>
    <x v="3"/>
    <n v="3"/>
  </r>
  <r>
    <x v="5"/>
    <x v="0"/>
    <n v="8"/>
  </r>
  <r>
    <x v="4"/>
    <x v="4"/>
    <n v="8"/>
  </r>
  <r>
    <x v="0"/>
    <x v="0"/>
    <n v="8"/>
  </r>
  <r>
    <x v="0"/>
    <x v="0"/>
    <n v="7"/>
  </r>
  <r>
    <x v="2"/>
    <x v="2"/>
    <n v="0"/>
  </r>
  <r>
    <x v="2"/>
    <x v="2"/>
    <n v="0"/>
  </r>
  <r>
    <x v="5"/>
    <x v="0"/>
    <n v="4"/>
  </r>
  <r>
    <x v="6"/>
    <x v="5"/>
    <n v="4"/>
  </r>
  <r>
    <x v="0"/>
    <x v="0"/>
    <n v="8"/>
  </r>
  <r>
    <x v="6"/>
    <x v="5"/>
    <n v="6"/>
  </r>
  <r>
    <x v="0"/>
    <x v="0"/>
    <n v="2"/>
  </r>
  <r>
    <x v="0"/>
    <x v="0"/>
    <n v="8"/>
  </r>
  <r>
    <x v="3"/>
    <x v="2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3"/>
  </r>
  <r>
    <x v="6"/>
    <x v="5"/>
    <n v="4"/>
  </r>
  <r>
    <x v="0"/>
    <x v="0"/>
    <n v="3"/>
  </r>
  <r>
    <x v="0"/>
    <x v="0"/>
    <n v="6"/>
  </r>
  <r>
    <x v="0"/>
    <x v="0"/>
    <n v="1"/>
  </r>
  <r>
    <x v="0"/>
    <x v="3"/>
    <n v="7"/>
  </r>
  <r>
    <x v="2"/>
    <x v="2"/>
    <n v="0"/>
  </r>
  <r>
    <x v="2"/>
    <x v="2"/>
    <n v="0"/>
  </r>
  <r>
    <x v="3"/>
    <x v="2"/>
    <n v="8"/>
  </r>
  <r>
    <x v="6"/>
    <x v="5"/>
    <n v="8"/>
  </r>
  <r>
    <x v="0"/>
    <x v="0"/>
    <n v="8"/>
  </r>
  <r>
    <x v="0"/>
    <x v="0"/>
    <n v="8"/>
  </r>
  <r>
    <x v="5"/>
    <x v="0"/>
    <n v="7"/>
  </r>
  <r>
    <x v="2"/>
    <x v="2"/>
    <n v="0"/>
  </r>
  <r>
    <x v="2"/>
    <x v="2"/>
    <n v="0"/>
  </r>
  <r>
    <x v="0"/>
    <x v="0"/>
    <n v="8"/>
  </r>
  <r>
    <x v="0"/>
    <x v="0"/>
    <n v="8"/>
  </r>
  <r>
    <x v="6"/>
    <x v="5"/>
    <n v="5"/>
  </r>
  <r>
    <x v="0"/>
    <x v="0"/>
    <n v="3"/>
  </r>
  <r>
    <x v="0"/>
    <x v="0"/>
    <n v="8"/>
  </r>
  <r>
    <x v="0"/>
    <x v="3"/>
    <n v="7"/>
  </r>
  <r>
    <x v="2"/>
    <x v="2"/>
    <n v="0"/>
  </r>
  <r>
    <x v="2"/>
    <x v="2"/>
    <n v="0"/>
  </r>
  <r>
    <x v="0"/>
    <x v="3"/>
    <n v="4"/>
  </r>
  <r>
    <x v="0"/>
    <x v="0"/>
    <n v="4"/>
  </r>
  <r>
    <x v="0"/>
    <x v="0"/>
    <n v="8"/>
  </r>
  <r>
    <x v="0"/>
    <x v="0"/>
    <n v="8"/>
  </r>
  <r>
    <x v="6"/>
    <x v="5"/>
    <n v="8"/>
  </r>
  <r>
    <x v="1"/>
    <x v="1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8"/>
  </r>
  <r>
    <x v="3"/>
    <x v="2"/>
    <n v="8"/>
  </r>
  <r>
    <x v="0"/>
    <x v="0"/>
    <n v="7"/>
  </r>
  <r>
    <x v="2"/>
    <x v="2"/>
    <n v="0"/>
  </r>
  <r>
    <x v="2"/>
    <x v="2"/>
    <n v="0"/>
  </r>
  <r>
    <x v="0"/>
    <x v="0"/>
    <n v="8"/>
  </r>
  <r>
    <x v="1"/>
    <x v="1"/>
    <n v="6"/>
  </r>
  <r>
    <x v="0"/>
    <x v="0"/>
    <n v="2"/>
  </r>
  <r>
    <x v="0"/>
    <x v="0"/>
    <n v="8"/>
  </r>
  <r>
    <x v="5"/>
    <x v="0"/>
    <n v="8"/>
  </r>
  <r>
    <x v="0"/>
    <x v="0"/>
    <n v="7"/>
  </r>
  <r>
    <x v="2"/>
    <x v="2"/>
    <n v="0"/>
  </r>
  <r>
    <x v="2"/>
    <x v="2"/>
    <n v="0"/>
  </r>
  <r>
    <x v="0"/>
    <x v="0"/>
    <n v="8"/>
  </r>
  <r>
    <x v="0"/>
    <x v="3"/>
    <n v="1"/>
  </r>
  <r>
    <x v="0"/>
    <x v="0"/>
    <n v="7"/>
  </r>
  <r>
    <x v="1"/>
    <x v="1"/>
    <n v="5"/>
  </r>
  <r>
    <x v="0"/>
    <x v="0"/>
    <n v="3"/>
  </r>
  <r>
    <x v="0"/>
    <x v="3"/>
    <n v="8"/>
  </r>
  <r>
    <x v="0"/>
    <x v="0"/>
    <n v="4"/>
  </r>
  <r>
    <x v="0"/>
    <x v="3"/>
    <n v="3"/>
  </r>
  <r>
    <x v="2"/>
    <x v="2"/>
    <n v="0"/>
  </r>
  <r>
    <x v="2"/>
    <x v="2"/>
    <n v="0"/>
  </r>
  <r>
    <x v="0"/>
    <x v="0"/>
    <n v="8"/>
  </r>
  <r>
    <x v="0"/>
    <x v="0"/>
    <n v="6"/>
  </r>
  <r>
    <x v="0"/>
    <x v="0"/>
    <n v="2"/>
  </r>
  <r>
    <x v="4"/>
    <x v="4"/>
    <n v="8"/>
  </r>
  <r>
    <x v="1"/>
    <x v="1"/>
    <n v="5"/>
  </r>
  <r>
    <x v="5"/>
    <x v="0"/>
    <n v="3"/>
  </r>
  <r>
    <x v="5"/>
    <x v="0"/>
    <n v="7"/>
  </r>
  <r>
    <x v="2"/>
    <x v="2"/>
    <n v="0"/>
  </r>
  <r>
    <x v="2"/>
    <x v="2"/>
    <n v="0"/>
  </r>
  <r>
    <x v="5"/>
    <x v="0"/>
    <n v="8"/>
  </r>
  <r>
    <x v="5"/>
    <x v="0"/>
    <n v="8"/>
  </r>
  <r>
    <x v="2"/>
    <x v="2"/>
    <n v="8"/>
  </r>
  <r>
    <x v="3"/>
    <x v="2"/>
    <n v="8"/>
  </r>
  <r>
    <x v="3"/>
    <x v="2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3"/>
    <x v="2"/>
    <n v="8"/>
  </r>
  <r>
    <x v="3"/>
    <x v="2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1"/>
    <x v="1"/>
    <n v="7"/>
  </r>
  <r>
    <x v="0"/>
    <x v="0"/>
    <n v="1"/>
  </r>
  <r>
    <x v="0"/>
    <x v="0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0"/>
    <n v="8"/>
  </r>
  <r>
    <x v="1"/>
    <x v="0"/>
    <n v="7"/>
  </r>
  <r>
    <x v="0"/>
    <x v="0"/>
    <n v="1"/>
  </r>
  <r>
    <x v="0"/>
    <x v="0"/>
    <n v="8"/>
  </r>
  <r>
    <x v="0"/>
    <x v="0"/>
    <n v="8"/>
  </r>
  <r>
    <x v="0"/>
    <x v="3"/>
    <n v="7"/>
  </r>
  <r>
    <x v="2"/>
    <x v="2"/>
    <n v="0"/>
  </r>
  <r>
    <x v="2"/>
    <x v="2"/>
    <n v="0"/>
  </r>
  <r>
    <x v="0"/>
    <x v="0"/>
    <n v="8"/>
  </r>
  <r>
    <x v="7"/>
    <x v="6"/>
    <n v="2"/>
  </r>
  <r>
    <x v="0"/>
    <x v="0"/>
    <n v="6"/>
  </r>
  <r>
    <x v="0"/>
    <x v="0"/>
    <n v="4"/>
  </r>
  <r>
    <x v="1"/>
    <x v="1"/>
    <n v="4"/>
  </r>
  <r>
    <x v="0"/>
    <x v="0"/>
    <n v="8"/>
  </r>
  <r>
    <x v="7"/>
    <x v="6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3"/>
    <x v="2"/>
    <n v="8"/>
  </r>
  <r>
    <x v="3"/>
    <x v="2"/>
    <n v="7"/>
  </r>
  <r>
    <x v="2"/>
    <x v="2"/>
    <n v="0"/>
  </r>
  <r>
    <x v="2"/>
    <x v="2"/>
    <n v="0"/>
  </r>
  <r>
    <x v="0"/>
    <x v="3"/>
    <n v="4"/>
  </r>
  <r>
    <x v="0"/>
    <x v="0"/>
    <n v="4"/>
  </r>
  <r>
    <x v="0"/>
    <x v="0"/>
    <n v="8"/>
  </r>
  <r>
    <x v="1"/>
    <x v="1"/>
    <n v="7"/>
  </r>
  <r>
    <x v="0"/>
    <x v="0"/>
    <n v="1"/>
  </r>
  <r>
    <x v="5"/>
    <x v="0"/>
    <n v="2"/>
  </r>
  <r>
    <x v="0"/>
    <x v="0"/>
    <n v="6"/>
  </r>
  <r>
    <x v="0"/>
    <x v="0"/>
    <n v="5"/>
  </r>
  <r>
    <x v="5"/>
    <x v="0"/>
    <n v="2"/>
  </r>
  <r>
    <x v="2"/>
    <x v="2"/>
    <n v="0"/>
  </r>
  <r>
    <x v="2"/>
    <x v="2"/>
    <n v="0"/>
  </r>
  <r>
    <x v="6"/>
    <x v="5"/>
    <n v="8"/>
  </r>
  <r>
    <x v="6"/>
    <x v="5"/>
    <n v="8"/>
  </r>
  <r>
    <x v="6"/>
    <x v="5"/>
    <n v="8"/>
  </r>
  <r>
    <x v="6"/>
    <x v="5"/>
    <n v="8"/>
  </r>
  <r>
    <x v="6"/>
    <x v="5"/>
    <n v="7"/>
  </r>
  <r>
    <x v="2"/>
    <x v="2"/>
    <n v="0"/>
  </r>
  <r>
    <x v="2"/>
    <x v="2"/>
    <n v="0"/>
  </r>
  <r>
    <x v="0"/>
    <x v="0"/>
    <n v="8"/>
  </r>
  <r>
    <x v="6"/>
    <x v="5"/>
    <n v="6"/>
  </r>
  <r>
    <x v="7"/>
    <x v="6"/>
    <n v="2"/>
  </r>
  <r>
    <x v="1"/>
    <x v="1"/>
    <n v="5"/>
  </r>
  <r>
    <x v="0"/>
    <x v="0"/>
    <n v="2"/>
  </r>
  <r>
    <x v="0"/>
    <x v="3"/>
    <n v="1"/>
  </r>
  <r>
    <x v="0"/>
    <x v="0"/>
    <n v="8"/>
  </r>
  <r>
    <x v="0"/>
    <x v="3"/>
    <n v="7"/>
  </r>
  <r>
    <x v="2"/>
    <x v="2"/>
    <n v="0"/>
  </r>
  <r>
    <x v="2"/>
    <x v="2"/>
    <n v="0"/>
  </r>
  <r>
    <x v="6"/>
    <x v="5"/>
    <n v="8"/>
  </r>
  <r>
    <x v="0"/>
    <x v="3"/>
    <n v="2"/>
  </r>
  <r>
    <x v="0"/>
    <x v="0"/>
    <n v="6"/>
  </r>
  <r>
    <x v="1"/>
    <x v="1"/>
    <n v="5"/>
  </r>
  <r>
    <x v="0"/>
    <x v="0"/>
    <n v="3"/>
  </r>
  <r>
    <x v="0"/>
    <x v="0"/>
    <n v="8"/>
  </r>
  <r>
    <x v="1"/>
    <x v="1"/>
    <n v="2"/>
  </r>
  <r>
    <x v="0"/>
    <x v="0"/>
    <n v="5"/>
  </r>
  <r>
    <x v="2"/>
    <x v="2"/>
    <n v="0"/>
  </r>
  <r>
    <x v="2"/>
    <x v="2"/>
    <n v="0"/>
  </r>
  <r>
    <x v="6"/>
    <x v="5"/>
    <n v="3"/>
  </r>
  <r>
    <x v="0"/>
    <x v="0"/>
    <n v="5"/>
  </r>
  <r>
    <x v="0"/>
    <x v="0"/>
    <n v="8"/>
  </r>
  <r>
    <x v="7"/>
    <x v="6"/>
    <n v="8"/>
  </r>
  <r>
    <x v="7"/>
    <x v="7"/>
    <n v="8"/>
  </r>
  <r>
    <x v="1"/>
    <x v="1"/>
    <n v="4"/>
  </r>
  <r>
    <x v="0"/>
    <x v="0"/>
    <n v="3"/>
  </r>
  <r>
    <x v="2"/>
    <x v="2"/>
    <n v="0"/>
  </r>
  <r>
    <x v="2"/>
    <x v="2"/>
    <n v="0"/>
  </r>
  <r>
    <x v="1"/>
    <x v="1"/>
    <n v="8"/>
  </r>
  <r>
    <x v="1"/>
    <x v="1"/>
    <n v="8"/>
  </r>
  <r>
    <x v="1"/>
    <x v="1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3"/>
    <n v="8"/>
  </r>
  <r>
    <x v="0"/>
    <x v="3"/>
    <n v="8"/>
  </r>
  <r>
    <x v="0"/>
    <x v="3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0"/>
    <n v="8"/>
  </r>
  <r>
    <x v="0"/>
    <x v="0"/>
    <n v="8"/>
  </r>
  <r>
    <x v="6"/>
    <x v="5"/>
    <n v="8"/>
  </r>
  <r>
    <x v="6"/>
    <x v="5"/>
    <n v="8"/>
  </r>
  <r>
    <x v="0"/>
    <x v="3"/>
    <n v="2"/>
  </r>
  <r>
    <x v="6"/>
    <x v="5"/>
    <n v="5"/>
  </r>
  <r>
    <x v="2"/>
    <x v="2"/>
    <n v="0"/>
  </r>
  <r>
    <x v="2"/>
    <x v="2"/>
    <n v="0"/>
  </r>
  <r>
    <x v="4"/>
    <x v="4"/>
    <n v="8"/>
  </r>
  <r>
    <x v="6"/>
    <x v="5"/>
    <n v="8"/>
  </r>
  <r>
    <x v="6"/>
    <x v="5"/>
    <n v="8"/>
  </r>
  <r>
    <x v="0"/>
    <x v="3"/>
    <n v="3"/>
  </r>
  <r>
    <x v="1"/>
    <x v="1"/>
    <n v="5"/>
  </r>
  <r>
    <x v="0"/>
    <x v="0"/>
    <n v="7"/>
  </r>
  <r>
    <x v="2"/>
    <x v="2"/>
    <n v="0"/>
  </r>
  <r>
    <x v="2"/>
    <x v="2"/>
    <n v="0"/>
  </r>
  <r>
    <x v="0"/>
    <x v="0"/>
    <n v="8"/>
  </r>
  <r>
    <x v="0"/>
    <x v="0"/>
    <n v="8"/>
  </r>
  <r>
    <x v="7"/>
    <x v="6"/>
    <n v="8"/>
  </r>
  <r>
    <x v="0"/>
    <x v="0"/>
    <n v="8"/>
  </r>
  <r>
    <x v="6"/>
    <x v="5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8"/>
  </r>
  <r>
    <x v="0"/>
    <x v="3"/>
    <n v="8"/>
  </r>
  <r>
    <x v="1"/>
    <x v="1"/>
    <n v="8"/>
  </r>
  <r>
    <x v="3"/>
    <x v="2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0"/>
    <x v="0"/>
    <n v="8"/>
  </r>
  <r>
    <x v="0"/>
    <x v="0"/>
    <n v="7"/>
  </r>
  <r>
    <x v="2"/>
    <x v="2"/>
    <n v="0"/>
  </r>
  <r>
    <x v="2"/>
    <x v="2"/>
    <n v="0"/>
  </r>
  <r>
    <x v="0"/>
    <x v="0"/>
    <n v="8"/>
  </r>
  <r>
    <x v="1"/>
    <x v="1"/>
    <n v="6"/>
  </r>
  <r>
    <x v="0"/>
    <x v="0"/>
    <n v="2"/>
  </r>
  <r>
    <x v="0"/>
    <x v="0"/>
    <n v="8"/>
  </r>
  <r>
    <x v="6"/>
    <x v="5"/>
    <n v="8"/>
  </r>
  <r>
    <x v="0"/>
    <x v="3"/>
    <n v="2"/>
  </r>
  <r>
    <x v="0"/>
    <x v="0"/>
    <n v="5"/>
  </r>
  <r>
    <x v="2"/>
    <x v="2"/>
    <n v="0"/>
  </r>
  <r>
    <x v="2"/>
    <x v="2"/>
    <n v="0"/>
  </r>
  <r>
    <x v="0"/>
    <x v="0"/>
    <n v="8"/>
  </r>
  <r>
    <x v="2"/>
    <x v="2"/>
    <n v="8"/>
  </r>
  <r>
    <x v="6"/>
    <x v="5"/>
    <n v="8"/>
  </r>
  <r>
    <x v="6"/>
    <x v="5"/>
    <n v="8"/>
  </r>
  <r>
    <x v="3"/>
    <x v="2"/>
    <n v="4"/>
  </r>
  <r>
    <x v="4"/>
    <x v="4"/>
    <n v="3"/>
  </r>
  <r>
    <x v="2"/>
    <x v="2"/>
    <n v="0"/>
  </r>
  <r>
    <x v="2"/>
    <x v="2"/>
    <n v="0"/>
  </r>
  <r>
    <x v="3"/>
    <x v="2"/>
    <n v="8"/>
  </r>
  <r>
    <x v="0"/>
    <x v="0"/>
    <n v="8"/>
  </r>
  <r>
    <x v="0"/>
    <x v="0"/>
    <n v="8"/>
  </r>
  <r>
    <x v="4"/>
    <x v="4"/>
    <n v="8"/>
  </r>
  <r>
    <x v="4"/>
    <x v="4"/>
    <n v="7"/>
  </r>
  <r>
    <x v="2"/>
    <x v="2"/>
    <n v="0"/>
  </r>
  <r>
    <x v="2"/>
    <x v="2"/>
    <n v="0"/>
  </r>
  <r>
    <x v="0"/>
    <x v="0"/>
    <n v="8"/>
  </r>
  <r>
    <x v="0"/>
    <x v="0"/>
    <n v="8"/>
  </r>
  <r>
    <x v="0"/>
    <x v="0"/>
    <n v="8"/>
  </r>
  <r>
    <x v="0"/>
    <x v="0"/>
    <n v="8"/>
  </r>
  <r>
    <x v="0"/>
    <x v="0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3"/>
    <x v="2"/>
    <n v="8"/>
  </r>
  <r>
    <x v="3"/>
    <x v="2"/>
    <n v="7"/>
  </r>
  <r>
    <x v="2"/>
    <x v="2"/>
    <n v="0"/>
  </r>
  <r>
    <x v="2"/>
    <x v="2"/>
    <n v="0"/>
  </r>
  <r>
    <x v="3"/>
    <x v="2"/>
    <n v="8"/>
  </r>
  <r>
    <x v="3"/>
    <x v="2"/>
    <n v="8"/>
  </r>
  <r>
    <x v="3"/>
    <x v="2"/>
    <n v="8"/>
  </r>
  <r>
    <x v="3"/>
    <x v="2"/>
    <n v="8"/>
  </r>
  <r>
    <x v="3"/>
    <x v="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958E8-704A-4085-996C-7A06DE25B145}" name="Tableau croisé dynamique6" cacheId="8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3:B33" firstHeaderRow="1" firstDataRow="1" firstDataCol="1"/>
  <pivotFields count="3">
    <pivotField axis="axisRow" showAll="0">
      <items count="11">
        <item x="2"/>
        <item x="3"/>
        <item x="0"/>
        <item x="5"/>
        <item x="7"/>
        <item x="4"/>
        <item x="1"/>
        <item m="1" x="9"/>
        <item x="6"/>
        <item m="1" x="8"/>
        <item t="default"/>
      </items>
    </pivotField>
    <pivotField axis="axisRow" showAll="0">
      <items count="12">
        <item x="2"/>
        <item x="3"/>
        <item x="1"/>
        <item x="4"/>
        <item x="6"/>
        <item x="0"/>
        <item m="1" x="10"/>
        <item x="7"/>
        <item x="5"/>
        <item m="1" x="9"/>
        <item m="1" x="8"/>
        <item t="default"/>
      </items>
    </pivotField>
    <pivotField dataField="1" showAll="0"/>
  </pivotFields>
  <rowFields count="2">
    <field x="0"/>
    <field x="1"/>
  </rowFields>
  <rowItems count="20">
    <i>
      <x/>
    </i>
    <i r="1">
      <x/>
    </i>
    <i>
      <x v="1"/>
    </i>
    <i r="1">
      <x/>
    </i>
    <i>
      <x v="2"/>
    </i>
    <i r="1">
      <x v="1"/>
    </i>
    <i r="1">
      <x v="5"/>
    </i>
    <i>
      <x v="3"/>
    </i>
    <i r="1">
      <x v="5"/>
    </i>
    <i>
      <x v="4"/>
    </i>
    <i r="1">
      <x v="4"/>
    </i>
    <i r="1">
      <x v="7"/>
    </i>
    <i>
      <x v="5"/>
    </i>
    <i r="1">
      <x v="3"/>
    </i>
    <i>
      <x v="6"/>
    </i>
    <i r="1">
      <x v="2"/>
    </i>
    <i r="1">
      <x v="5"/>
    </i>
    <i>
      <x v="8"/>
    </i>
    <i r="1">
      <x v="8"/>
    </i>
    <i t="grand">
      <x/>
    </i>
  </rowItems>
  <colItems count="1">
    <i/>
  </colItems>
  <dataFields count="1">
    <dataField name="Somme de Nb. heure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29"/>
  <sheetViews>
    <sheetView zoomScale="85" zoomScaleNormal="85" workbookViewId="0">
      <pane ySplit="1" topLeftCell="A2" activePane="bottomLeft" state="frozenSplit"/>
      <selection pane="bottomLeft" activeCell="D212" sqref="D212"/>
    </sheetView>
  </sheetViews>
  <sheetFormatPr baseColWidth="10" defaultRowHeight="19.5" x14ac:dyDescent="0.4"/>
  <cols>
    <col min="1" max="2" width="27.5703125" style="9" customWidth="1"/>
    <col min="3" max="3" width="18.7109375" style="10" customWidth="1"/>
    <col min="4" max="4" width="47.5703125" style="9" customWidth="1"/>
    <col min="5" max="5" width="33.28515625" style="9" customWidth="1"/>
    <col min="6" max="6" width="10.85546875" style="10" bestFit="1" customWidth="1"/>
    <col min="7" max="7" width="12.140625" style="16" customWidth="1"/>
    <col min="8" max="8" width="77.140625" style="13" customWidth="1"/>
    <col min="9" max="9" width="49" style="12" bestFit="1" customWidth="1"/>
    <col min="10" max="240" width="11.42578125" style="1"/>
    <col min="241" max="241" width="17.42578125" style="1" bestFit="1" customWidth="1"/>
    <col min="242" max="242" width="18.7109375" style="1" customWidth="1"/>
    <col min="243" max="244" width="38.5703125" style="1" customWidth="1"/>
    <col min="245" max="245" width="13.140625" style="1" bestFit="1" customWidth="1"/>
    <col min="246" max="246" width="37.42578125" style="1" customWidth="1"/>
    <col min="247" max="247" width="10.7109375" style="1" bestFit="1" customWidth="1"/>
    <col min="248" max="248" width="12.140625" style="1" customWidth="1"/>
    <col min="249" max="249" width="18" style="1" bestFit="1" customWidth="1"/>
    <col min="250" max="250" width="4.42578125" style="1" customWidth="1"/>
    <col min="251" max="251" width="76.85546875" style="1" customWidth="1"/>
    <col min="252" max="252" width="59.28515625" style="1" bestFit="1" customWidth="1"/>
    <col min="253" max="253" width="19.5703125" style="1" bestFit="1" customWidth="1"/>
    <col min="254" max="254" width="26" style="1" bestFit="1" customWidth="1"/>
    <col min="255" max="263" width="11.42578125" style="1"/>
    <col min="264" max="265" width="49" style="1" bestFit="1" customWidth="1"/>
    <col min="266" max="496" width="11.42578125" style="1"/>
    <col min="497" max="497" width="17.42578125" style="1" bestFit="1" customWidth="1"/>
    <col min="498" max="498" width="18.7109375" style="1" customWidth="1"/>
    <col min="499" max="500" width="38.5703125" style="1" customWidth="1"/>
    <col min="501" max="501" width="13.140625" style="1" bestFit="1" customWidth="1"/>
    <col min="502" max="502" width="37.42578125" style="1" customWidth="1"/>
    <col min="503" max="503" width="10.7109375" style="1" bestFit="1" customWidth="1"/>
    <col min="504" max="504" width="12.140625" style="1" customWidth="1"/>
    <col min="505" max="505" width="18" style="1" bestFit="1" customWidth="1"/>
    <col min="506" max="506" width="4.42578125" style="1" customWidth="1"/>
    <col min="507" max="507" width="76.85546875" style="1" customWidth="1"/>
    <col min="508" max="508" width="59.28515625" style="1" bestFit="1" customWidth="1"/>
    <col min="509" max="509" width="19.5703125" style="1" bestFit="1" customWidth="1"/>
    <col min="510" max="510" width="26" style="1" bestFit="1" customWidth="1"/>
    <col min="511" max="519" width="11.42578125" style="1"/>
    <col min="520" max="521" width="49" style="1" bestFit="1" customWidth="1"/>
    <col min="522" max="752" width="11.42578125" style="1"/>
    <col min="753" max="753" width="17.42578125" style="1" bestFit="1" customWidth="1"/>
    <col min="754" max="754" width="18.7109375" style="1" customWidth="1"/>
    <col min="755" max="756" width="38.5703125" style="1" customWidth="1"/>
    <col min="757" max="757" width="13.140625" style="1" bestFit="1" customWidth="1"/>
    <col min="758" max="758" width="37.42578125" style="1" customWidth="1"/>
    <col min="759" max="759" width="10.7109375" style="1" bestFit="1" customWidth="1"/>
    <col min="760" max="760" width="12.140625" style="1" customWidth="1"/>
    <col min="761" max="761" width="18" style="1" bestFit="1" customWidth="1"/>
    <col min="762" max="762" width="4.42578125" style="1" customWidth="1"/>
    <col min="763" max="763" width="76.85546875" style="1" customWidth="1"/>
    <col min="764" max="764" width="59.28515625" style="1" bestFit="1" customWidth="1"/>
    <col min="765" max="765" width="19.5703125" style="1" bestFit="1" customWidth="1"/>
    <col min="766" max="766" width="26" style="1" bestFit="1" customWidth="1"/>
    <col min="767" max="775" width="11.42578125" style="1"/>
    <col min="776" max="777" width="49" style="1" bestFit="1" customWidth="1"/>
    <col min="778" max="1008" width="11.42578125" style="1"/>
    <col min="1009" max="1009" width="17.42578125" style="1" bestFit="1" customWidth="1"/>
    <col min="1010" max="1010" width="18.7109375" style="1" customWidth="1"/>
    <col min="1011" max="1012" width="38.5703125" style="1" customWidth="1"/>
    <col min="1013" max="1013" width="13.140625" style="1" bestFit="1" customWidth="1"/>
    <col min="1014" max="1014" width="37.42578125" style="1" customWidth="1"/>
    <col min="1015" max="1015" width="10.7109375" style="1" bestFit="1" customWidth="1"/>
    <col min="1016" max="1016" width="12.140625" style="1" customWidth="1"/>
    <col min="1017" max="1017" width="18" style="1" bestFit="1" customWidth="1"/>
    <col min="1018" max="1018" width="4.42578125" style="1" customWidth="1"/>
    <col min="1019" max="1019" width="76.85546875" style="1" customWidth="1"/>
    <col min="1020" max="1020" width="59.28515625" style="1" bestFit="1" customWidth="1"/>
    <col min="1021" max="1021" width="19.5703125" style="1" bestFit="1" customWidth="1"/>
    <col min="1022" max="1022" width="26" style="1" bestFit="1" customWidth="1"/>
    <col min="1023" max="1031" width="11.42578125" style="1"/>
    <col min="1032" max="1033" width="49" style="1" bestFit="1" customWidth="1"/>
    <col min="1034" max="1264" width="11.42578125" style="1"/>
    <col min="1265" max="1265" width="17.42578125" style="1" bestFit="1" customWidth="1"/>
    <col min="1266" max="1266" width="18.7109375" style="1" customWidth="1"/>
    <col min="1267" max="1268" width="38.5703125" style="1" customWidth="1"/>
    <col min="1269" max="1269" width="13.140625" style="1" bestFit="1" customWidth="1"/>
    <col min="1270" max="1270" width="37.42578125" style="1" customWidth="1"/>
    <col min="1271" max="1271" width="10.7109375" style="1" bestFit="1" customWidth="1"/>
    <col min="1272" max="1272" width="12.140625" style="1" customWidth="1"/>
    <col min="1273" max="1273" width="18" style="1" bestFit="1" customWidth="1"/>
    <col min="1274" max="1274" width="4.42578125" style="1" customWidth="1"/>
    <col min="1275" max="1275" width="76.85546875" style="1" customWidth="1"/>
    <col min="1276" max="1276" width="59.28515625" style="1" bestFit="1" customWidth="1"/>
    <col min="1277" max="1277" width="19.5703125" style="1" bestFit="1" customWidth="1"/>
    <col min="1278" max="1278" width="26" style="1" bestFit="1" customWidth="1"/>
    <col min="1279" max="1287" width="11.42578125" style="1"/>
    <col min="1288" max="1289" width="49" style="1" bestFit="1" customWidth="1"/>
    <col min="1290" max="1520" width="11.42578125" style="1"/>
    <col min="1521" max="1521" width="17.42578125" style="1" bestFit="1" customWidth="1"/>
    <col min="1522" max="1522" width="18.7109375" style="1" customWidth="1"/>
    <col min="1523" max="1524" width="38.5703125" style="1" customWidth="1"/>
    <col min="1525" max="1525" width="13.140625" style="1" bestFit="1" customWidth="1"/>
    <col min="1526" max="1526" width="37.42578125" style="1" customWidth="1"/>
    <col min="1527" max="1527" width="10.7109375" style="1" bestFit="1" customWidth="1"/>
    <col min="1528" max="1528" width="12.140625" style="1" customWidth="1"/>
    <col min="1529" max="1529" width="18" style="1" bestFit="1" customWidth="1"/>
    <col min="1530" max="1530" width="4.42578125" style="1" customWidth="1"/>
    <col min="1531" max="1531" width="76.85546875" style="1" customWidth="1"/>
    <col min="1532" max="1532" width="59.28515625" style="1" bestFit="1" customWidth="1"/>
    <col min="1533" max="1533" width="19.5703125" style="1" bestFit="1" customWidth="1"/>
    <col min="1534" max="1534" width="26" style="1" bestFit="1" customWidth="1"/>
    <col min="1535" max="1543" width="11.42578125" style="1"/>
    <col min="1544" max="1545" width="49" style="1" bestFit="1" customWidth="1"/>
    <col min="1546" max="1776" width="11.42578125" style="1"/>
    <col min="1777" max="1777" width="17.42578125" style="1" bestFit="1" customWidth="1"/>
    <col min="1778" max="1778" width="18.7109375" style="1" customWidth="1"/>
    <col min="1779" max="1780" width="38.5703125" style="1" customWidth="1"/>
    <col min="1781" max="1781" width="13.140625" style="1" bestFit="1" customWidth="1"/>
    <col min="1782" max="1782" width="37.42578125" style="1" customWidth="1"/>
    <col min="1783" max="1783" width="10.7109375" style="1" bestFit="1" customWidth="1"/>
    <col min="1784" max="1784" width="12.140625" style="1" customWidth="1"/>
    <col min="1785" max="1785" width="18" style="1" bestFit="1" customWidth="1"/>
    <col min="1786" max="1786" width="4.42578125" style="1" customWidth="1"/>
    <col min="1787" max="1787" width="76.85546875" style="1" customWidth="1"/>
    <col min="1788" max="1788" width="59.28515625" style="1" bestFit="1" customWidth="1"/>
    <col min="1789" max="1789" width="19.5703125" style="1" bestFit="1" customWidth="1"/>
    <col min="1790" max="1790" width="26" style="1" bestFit="1" customWidth="1"/>
    <col min="1791" max="1799" width="11.42578125" style="1"/>
    <col min="1800" max="1801" width="49" style="1" bestFit="1" customWidth="1"/>
    <col min="1802" max="2032" width="11.42578125" style="1"/>
    <col min="2033" max="2033" width="17.42578125" style="1" bestFit="1" customWidth="1"/>
    <col min="2034" max="2034" width="18.7109375" style="1" customWidth="1"/>
    <col min="2035" max="2036" width="38.5703125" style="1" customWidth="1"/>
    <col min="2037" max="2037" width="13.140625" style="1" bestFit="1" customWidth="1"/>
    <col min="2038" max="2038" width="37.42578125" style="1" customWidth="1"/>
    <col min="2039" max="2039" width="10.7109375" style="1" bestFit="1" customWidth="1"/>
    <col min="2040" max="2040" width="12.140625" style="1" customWidth="1"/>
    <col min="2041" max="2041" width="18" style="1" bestFit="1" customWidth="1"/>
    <col min="2042" max="2042" width="4.42578125" style="1" customWidth="1"/>
    <col min="2043" max="2043" width="76.85546875" style="1" customWidth="1"/>
    <col min="2044" max="2044" width="59.28515625" style="1" bestFit="1" customWidth="1"/>
    <col min="2045" max="2045" width="19.5703125" style="1" bestFit="1" customWidth="1"/>
    <col min="2046" max="2046" width="26" style="1" bestFit="1" customWidth="1"/>
    <col min="2047" max="2055" width="11.42578125" style="1"/>
    <col min="2056" max="2057" width="49" style="1" bestFit="1" customWidth="1"/>
    <col min="2058" max="2288" width="11.42578125" style="1"/>
    <col min="2289" max="2289" width="17.42578125" style="1" bestFit="1" customWidth="1"/>
    <col min="2290" max="2290" width="18.7109375" style="1" customWidth="1"/>
    <col min="2291" max="2292" width="38.5703125" style="1" customWidth="1"/>
    <col min="2293" max="2293" width="13.140625" style="1" bestFit="1" customWidth="1"/>
    <col min="2294" max="2294" width="37.42578125" style="1" customWidth="1"/>
    <col min="2295" max="2295" width="10.7109375" style="1" bestFit="1" customWidth="1"/>
    <col min="2296" max="2296" width="12.140625" style="1" customWidth="1"/>
    <col min="2297" max="2297" width="18" style="1" bestFit="1" customWidth="1"/>
    <col min="2298" max="2298" width="4.42578125" style="1" customWidth="1"/>
    <col min="2299" max="2299" width="76.85546875" style="1" customWidth="1"/>
    <col min="2300" max="2300" width="59.28515625" style="1" bestFit="1" customWidth="1"/>
    <col min="2301" max="2301" width="19.5703125" style="1" bestFit="1" customWidth="1"/>
    <col min="2302" max="2302" width="26" style="1" bestFit="1" customWidth="1"/>
    <col min="2303" max="2311" width="11.42578125" style="1"/>
    <col min="2312" max="2313" width="49" style="1" bestFit="1" customWidth="1"/>
    <col min="2314" max="2544" width="11.42578125" style="1"/>
    <col min="2545" max="2545" width="17.42578125" style="1" bestFit="1" customWidth="1"/>
    <col min="2546" max="2546" width="18.7109375" style="1" customWidth="1"/>
    <col min="2547" max="2548" width="38.5703125" style="1" customWidth="1"/>
    <col min="2549" max="2549" width="13.140625" style="1" bestFit="1" customWidth="1"/>
    <col min="2550" max="2550" width="37.42578125" style="1" customWidth="1"/>
    <col min="2551" max="2551" width="10.7109375" style="1" bestFit="1" customWidth="1"/>
    <col min="2552" max="2552" width="12.140625" style="1" customWidth="1"/>
    <col min="2553" max="2553" width="18" style="1" bestFit="1" customWidth="1"/>
    <col min="2554" max="2554" width="4.42578125" style="1" customWidth="1"/>
    <col min="2555" max="2555" width="76.85546875" style="1" customWidth="1"/>
    <col min="2556" max="2556" width="59.28515625" style="1" bestFit="1" customWidth="1"/>
    <col min="2557" max="2557" width="19.5703125" style="1" bestFit="1" customWidth="1"/>
    <col min="2558" max="2558" width="26" style="1" bestFit="1" customWidth="1"/>
    <col min="2559" max="2567" width="11.42578125" style="1"/>
    <col min="2568" max="2569" width="49" style="1" bestFit="1" customWidth="1"/>
    <col min="2570" max="2800" width="11.42578125" style="1"/>
    <col min="2801" max="2801" width="17.42578125" style="1" bestFit="1" customWidth="1"/>
    <col min="2802" max="2802" width="18.7109375" style="1" customWidth="1"/>
    <col min="2803" max="2804" width="38.5703125" style="1" customWidth="1"/>
    <col min="2805" max="2805" width="13.140625" style="1" bestFit="1" customWidth="1"/>
    <col min="2806" max="2806" width="37.42578125" style="1" customWidth="1"/>
    <col min="2807" max="2807" width="10.7109375" style="1" bestFit="1" customWidth="1"/>
    <col min="2808" max="2808" width="12.140625" style="1" customWidth="1"/>
    <col min="2809" max="2809" width="18" style="1" bestFit="1" customWidth="1"/>
    <col min="2810" max="2810" width="4.42578125" style="1" customWidth="1"/>
    <col min="2811" max="2811" width="76.85546875" style="1" customWidth="1"/>
    <col min="2812" max="2812" width="59.28515625" style="1" bestFit="1" customWidth="1"/>
    <col min="2813" max="2813" width="19.5703125" style="1" bestFit="1" customWidth="1"/>
    <col min="2814" max="2814" width="26" style="1" bestFit="1" customWidth="1"/>
    <col min="2815" max="2823" width="11.42578125" style="1"/>
    <col min="2824" max="2825" width="49" style="1" bestFit="1" customWidth="1"/>
    <col min="2826" max="3056" width="11.42578125" style="1"/>
    <col min="3057" max="3057" width="17.42578125" style="1" bestFit="1" customWidth="1"/>
    <col min="3058" max="3058" width="18.7109375" style="1" customWidth="1"/>
    <col min="3059" max="3060" width="38.5703125" style="1" customWidth="1"/>
    <col min="3061" max="3061" width="13.140625" style="1" bestFit="1" customWidth="1"/>
    <col min="3062" max="3062" width="37.42578125" style="1" customWidth="1"/>
    <col min="3063" max="3063" width="10.7109375" style="1" bestFit="1" customWidth="1"/>
    <col min="3064" max="3064" width="12.140625" style="1" customWidth="1"/>
    <col min="3065" max="3065" width="18" style="1" bestFit="1" customWidth="1"/>
    <col min="3066" max="3066" width="4.42578125" style="1" customWidth="1"/>
    <col min="3067" max="3067" width="76.85546875" style="1" customWidth="1"/>
    <col min="3068" max="3068" width="59.28515625" style="1" bestFit="1" customWidth="1"/>
    <col min="3069" max="3069" width="19.5703125" style="1" bestFit="1" customWidth="1"/>
    <col min="3070" max="3070" width="26" style="1" bestFit="1" customWidth="1"/>
    <col min="3071" max="3079" width="11.42578125" style="1"/>
    <col min="3080" max="3081" width="49" style="1" bestFit="1" customWidth="1"/>
    <col min="3082" max="3312" width="11.42578125" style="1"/>
    <col min="3313" max="3313" width="17.42578125" style="1" bestFit="1" customWidth="1"/>
    <col min="3314" max="3314" width="18.7109375" style="1" customWidth="1"/>
    <col min="3315" max="3316" width="38.5703125" style="1" customWidth="1"/>
    <col min="3317" max="3317" width="13.140625" style="1" bestFit="1" customWidth="1"/>
    <col min="3318" max="3318" width="37.42578125" style="1" customWidth="1"/>
    <col min="3319" max="3319" width="10.7109375" style="1" bestFit="1" customWidth="1"/>
    <col min="3320" max="3320" width="12.140625" style="1" customWidth="1"/>
    <col min="3321" max="3321" width="18" style="1" bestFit="1" customWidth="1"/>
    <col min="3322" max="3322" width="4.42578125" style="1" customWidth="1"/>
    <col min="3323" max="3323" width="76.85546875" style="1" customWidth="1"/>
    <col min="3324" max="3324" width="59.28515625" style="1" bestFit="1" customWidth="1"/>
    <col min="3325" max="3325" width="19.5703125" style="1" bestFit="1" customWidth="1"/>
    <col min="3326" max="3326" width="26" style="1" bestFit="1" customWidth="1"/>
    <col min="3327" max="3335" width="11.42578125" style="1"/>
    <col min="3336" max="3337" width="49" style="1" bestFit="1" customWidth="1"/>
    <col min="3338" max="3568" width="11.42578125" style="1"/>
    <col min="3569" max="3569" width="17.42578125" style="1" bestFit="1" customWidth="1"/>
    <col min="3570" max="3570" width="18.7109375" style="1" customWidth="1"/>
    <col min="3571" max="3572" width="38.5703125" style="1" customWidth="1"/>
    <col min="3573" max="3573" width="13.140625" style="1" bestFit="1" customWidth="1"/>
    <col min="3574" max="3574" width="37.42578125" style="1" customWidth="1"/>
    <col min="3575" max="3575" width="10.7109375" style="1" bestFit="1" customWidth="1"/>
    <col min="3576" max="3576" width="12.140625" style="1" customWidth="1"/>
    <col min="3577" max="3577" width="18" style="1" bestFit="1" customWidth="1"/>
    <col min="3578" max="3578" width="4.42578125" style="1" customWidth="1"/>
    <col min="3579" max="3579" width="76.85546875" style="1" customWidth="1"/>
    <col min="3580" max="3580" width="59.28515625" style="1" bestFit="1" customWidth="1"/>
    <col min="3581" max="3581" width="19.5703125" style="1" bestFit="1" customWidth="1"/>
    <col min="3582" max="3582" width="26" style="1" bestFit="1" customWidth="1"/>
    <col min="3583" max="3591" width="11.42578125" style="1"/>
    <col min="3592" max="3593" width="49" style="1" bestFit="1" customWidth="1"/>
    <col min="3594" max="3824" width="11.42578125" style="1"/>
    <col min="3825" max="3825" width="17.42578125" style="1" bestFit="1" customWidth="1"/>
    <col min="3826" max="3826" width="18.7109375" style="1" customWidth="1"/>
    <col min="3827" max="3828" width="38.5703125" style="1" customWidth="1"/>
    <col min="3829" max="3829" width="13.140625" style="1" bestFit="1" customWidth="1"/>
    <col min="3830" max="3830" width="37.42578125" style="1" customWidth="1"/>
    <col min="3831" max="3831" width="10.7109375" style="1" bestFit="1" customWidth="1"/>
    <col min="3832" max="3832" width="12.140625" style="1" customWidth="1"/>
    <col min="3833" max="3833" width="18" style="1" bestFit="1" customWidth="1"/>
    <col min="3834" max="3834" width="4.42578125" style="1" customWidth="1"/>
    <col min="3835" max="3835" width="76.85546875" style="1" customWidth="1"/>
    <col min="3836" max="3836" width="59.28515625" style="1" bestFit="1" customWidth="1"/>
    <col min="3837" max="3837" width="19.5703125" style="1" bestFit="1" customWidth="1"/>
    <col min="3838" max="3838" width="26" style="1" bestFit="1" customWidth="1"/>
    <col min="3839" max="3847" width="11.42578125" style="1"/>
    <col min="3848" max="3849" width="49" style="1" bestFit="1" customWidth="1"/>
    <col min="3850" max="4080" width="11.42578125" style="1"/>
    <col min="4081" max="4081" width="17.42578125" style="1" bestFit="1" customWidth="1"/>
    <col min="4082" max="4082" width="18.7109375" style="1" customWidth="1"/>
    <col min="4083" max="4084" width="38.5703125" style="1" customWidth="1"/>
    <col min="4085" max="4085" width="13.140625" style="1" bestFit="1" customWidth="1"/>
    <col min="4086" max="4086" width="37.42578125" style="1" customWidth="1"/>
    <col min="4087" max="4087" width="10.7109375" style="1" bestFit="1" customWidth="1"/>
    <col min="4088" max="4088" width="12.140625" style="1" customWidth="1"/>
    <col min="4089" max="4089" width="18" style="1" bestFit="1" customWidth="1"/>
    <col min="4090" max="4090" width="4.42578125" style="1" customWidth="1"/>
    <col min="4091" max="4091" width="76.85546875" style="1" customWidth="1"/>
    <col min="4092" max="4092" width="59.28515625" style="1" bestFit="1" customWidth="1"/>
    <col min="4093" max="4093" width="19.5703125" style="1" bestFit="1" customWidth="1"/>
    <col min="4094" max="4094" width="26" style="1" bestFit="1" customWidth="1"/>
    <col min="4095" max="4103" width="11.42578125" style="1"/>
    <col min="4104" max="4105" width="49" style="1" bestFit="1" customWidth="1"/>
    <col min="4106" max="4336" width="11.42578125" style="1"/>
    <col min="4337" max="4337" width="17.42578125" style="1" bestFit="1" customWidth="1"/>
    <col min="4338" max="4338" width="18.7109375" style="1" customWidth="1"/>
    <col min="4339" max="4340" width="38.5703125" style="1" customWidth="1"/>
    <col min="4341" max="4341" width="13.140625" style="1" bestFit="1" customWidth="1"/>
    <col min="4342" max="4342" width="37.42578125" style="1" customWidth="1"/>
    <col min="4343" max="4343" width="10.7109375" style="1" bestFit="1" customWidth="1"/>
    <col min="4344" max="4344" width="12.140625" style="1" customWidth="1"/>
    <col min="4345" max="4345" width="18" style="1" bestFit="1" customWidth="1"/>
    <col min="4346" max="4346" width="4.42578125" style="1" customWidth="1"/>
    <col min="4347" max="4347" width="76.85546875" style="1" customWidth="1"/>
    <col min="4348" max="4348" width="59.28515625" style="1" bestFit="1" customWidth="1"/>
    <col min="4349" max="4349" width="19.5703125" style="1" bestFit="1" customWidth="1"/>
    <col min="4350" max="4350" width="26" style="1" bestFit="1" customWidth="1"/>
    <col min="4351" max="4359" width="11.42578125" style="1"/>
    <col min="4360" max="4361" width="49" style="1" bestFit="1" customWidth="1"/>
    <col min="4362" max="4592" width="11.42578125" style="1"/>
    <col min="4593" max="4593" width="17.42578125" style="1" bestFit="1" customWidth="1"/>
    <col min="4594" max="4594" width="18.7109375" style="1" customWidth="1"/>
    <col min="4595" max="4596" width="38.5703125" style="1" customWidth="1"/>
    <col min="4597" max="4597" width="13.140625" style="1" bestFit="1" customWidth="1"/>
    <col min="4598" max="4598" width="37.42578125" style="1" customWidth="1"/>
    <col min="4599" max="4599" width="10.7109375" style="1" bestFit="1" customWidth="1"/>
    <col min="4600" max="4600" width="12.140625" style="1" customWidth="1"/>
    <col min="4601" max="4601" width="18" style="1" bestFit="1" customWidth="1"/>
    <col min="4602" max="4602" width="4.42578125" style="1" customWidth="1"/>
    <col min="4603" max="4603" width="76.85546875" style="1" customWidth="1"/>
    <col min="4604" max="4604" width="59.28515625" style="1" bestFit="1" customWidth="1"/>
    <col min="4605" max="4605" width="19.5703125" style="1" bestFit="1" customWidth="1"/>
    <col min="4606" max="4606" width="26" style="1" bestFit="1" customWidth="1"/>
    <col min="4607" max="4615" width="11.42578125" style="1"/>
    <col min="4616" max="4617" width="49" style="1" bestFit="1" customWidth="1"/>
    <col min="4618" max="4848" width="11.42578125" style="1"/>
    <col min="4849" max="4849" width="17.42578125" style="1" bestFit="1" customWidth="1"/>
    <col min="4850" max="4850" width="18.7109375" style="1" customWidth="1"/>
    <col min="4851" max="4852" width="38.5703125" style="1" customWidth="1"/>
    <col min="4853" max="4853" width="13.140625" style="1" bestFit="1" customWidth="1"/>
    <col min="4854" max="4854" width="37.42578125" style="1" customWidth="1"/>
    <col min="4855" max="4855" width="10.7109375" style="1" bestFit="1" customWidth="1"/>
    <col min="4856" max="4856" width="12.140625" style="1" customWidth="1"/>
    <col min="4857" max="4857" width="18" style="1" bestFit="1" customWidth="1"/>
    <col min="4858" max="4858" width="4.42578125" style="1" customWidth="1"/>
    <col min="4859" max="4859" width="76.85546875" style="1" customWidth="1"/>
    <col min="4860" max="4860" width="59.28515625" style="1" bestFit="1" customWidth="1"/>
    <col min="4861" max="4861" width="19.5703125" style="1" bestFit="1" customWidth="1"/>
    <col min="4862" max="4862" width="26" style="1" bestFit="1" customWidth="1"/>
    <col min="4863" max="4871" width="11.42578125" style="1"/>
    <col min="4872" max="4873" width="49" style="1" bestFit="1" customWidth="1"/>
    <col min="4874" max="5104" width="11.42578125" style="1"/>
    <col min="5105" max="5105" width="17.42578125" style="1" bestFit="1" customWidth="1"/>
    <col min="5106" max="5106" width="18.7109375" style="1" customWidth="1"/>
    <col min="5107" max="5108" width="38.5703125" style="1" customWidth="1"/>
    <col min="5109" max="5109" width="13.140625" style="1" bestFit="1" customWidth="1"/>
    <col min="5110" max="5110" width="37.42578125" style="1" customWidth="1"/>
    <col min="5111" max="5111" width="10.7109375" style="1" bestFit="1" customWidth="1"/>
    <col min="5112" max="5112" width="12.140625" style="1" customWidth="1"/>
    <col min="5113" max="5113" width="18" style="1" bestFit="1" customWidth="1"/>
    <col min="5114" max="5114" width="4.42578125" style="1" customWidth="1"/>
    <col min="5115" max="5115" width="76.85546875" style="1" customWidth="1"/>
    <col min="5116" max="5116" width="59.28515625" style="1" bestFit="1" customWidth="1"/>
    <col min="5117" max="5117" width="19.5703125" style="1" bestFit="1" customWidth="1"/>
    <col min="5118" max="5118" width="26" style="1" bestFit="1" customWidth="1"/>
    <col min="5119" max="5127" width="11.42578125" style="1"/>
    <col min="5128" max="5129" width="49" style="1" bestFit="1" customWidth="1"/>
    <col min="5130" max="5360" width="11.42578125" style="1"/>
    <col min="5361" max="5361" width="17.42578125" style="1" bestFit="1" customWidth="1"/>
    <col min="5362" max="5362" width="18.7109375" style="1" customWidth="1"/>
    <col min="5363" max="5364" width="38.5703125" style="1" customWidth="1"/>
    <col min="5365" max="5365" width="13.140625" style="1" bestFit="1" customWidth="1"/>
    <col min="5366" max="5366" width="37.42578125" style="1" customWidth="1"/>
    <col min="5367" max="5367" width="10.7109375" style="1" bestFit="1" customWidth="1"/>
    <col min="5368" max="5368" width="12.140625" style="1" customWidth="1"/>
    <col min="5369" max="5369" width="18" style="1" bestFit="1" customWidth="1"/>
    <col min="5370" max="5370" width="4.42578125" style="1" customWidth="1"/>
    <col min="5371" max="5371" width="76.85546875" style="1" customWidth="1"/>
    <col min="5372" max="5372" width="59.28515625" style="1" bestFit="1" customWidth="1"/>
    <col min="5373" max="5373" width="19.5703125" style="1" bestFit="1" customWidth="1"/>
    <col min="5374" max="5374" width="26" style="1" bestFit="1" customWidth="1"/>
    <col min="5375" max="5383" width="11.42578125" style="1"/>
    <col min="5384" max="5385" width="49" style="1" bestFit="1" customWidth="1"/>
    <col min="5386" max="5616" width="11.42578125" style="1"/>
    <col min="5617" max="5617" width="17.42578125" style="1" bestFit="1" customWidth="1"/>
    <col min="5618" max="5618" width="18.7109375" style="1" customWidth="1"/>
    <col min="5619" max="5620" width="38.5703125" style="1" customWidth="1"/>
    <col min="5621" max="5621" width="13.140625" style="1" bestFit="1" customWidth="1"/>
    <col min="5622" max="5622" width="37.42578125" style="1" customWidth="1"/>
    <col min="5623" max="5623" width="10.7109375" style="1" bestFit="1" customWidth="1"/>
    <col min="5624" max="5624" width="12.140625" style="1" customWidth="1"/>
    <col min="5625" max="5625" width="18" style="1" bestFit="1" customWidth="1"/>
    <col min="5626" max="5626" width="4.42578125" style="1" customWidth="1"/>
    <col min="5627" max="5627" width="76.85546875" style="1" customWidth="1"/>
    <col min="5628" max="5628" width="59.28515625" style="1" bestFit="1" customWidth="1"/>
    <col min="5629" max="5629" width="19.5703125" style="1" bestFit="1" customWidth="1"/>
    <col min="5630" max="5630" width="26" style="1" bestFit="1" customWidth="1"/>
    <col min="5631" max="5639" width="11.42578125" style="1"/>
    <col min="5640" max="5641" width="49" style="1" bestFit="1" customWidth="1"/>
    <col min="5642" max="5872" width="11.42578125" style="1"/>
    <col min="5873" max="5873" width="17.42578125" style="1" bestFit="1" customWidth="1"/>
    <col min="5874" max="5874" width="18.7109375" style="1" customWidth="1"/>
    <col min="5875" max="5876" width="38.5703125" style="1" customWidth="1"/>
    <col min="5877" max="5877" width="13.140625" style="1" bestFit="1" customWidth="1"/>
    <col min="5878" max="5878" width="37.42578125" style="1" customWidth="1"/>
    <col min="5879" max="5879" width="10.7109375" style="1" bestFit="1" customWidth="1"/>
    <col min="5880" max="5880" width="12.140625" style="1" customWidth="1"/>
    <col min="5881" max="5881" width="18" style="1" bestFit="1" customWidth="1"/>
    <col min="5882" max="5882" width="4.42578125" style="1" customWidth="1"/>
    <col min="5883" max="5883" width="76.85546875" style="1" customWidth="1"/>
    <col min="5884" max="5884" width="59.28515625" style="1" bestFit="1" customWidth="1"/>
    <col min="5885" max="5885" width="19.5703125" style="1" bestFit="1" customWidth="1"/>
    <col min="5886" max="5886" width="26" style="1" bestFit="1" customWidth="1"/>
    <col min="5887" max="5895" width="11.42578125" style="1"/>
    <col min="5896" max="5897" width="49" style="1" bestFit="1" customWidth="1"/>
    <col min="5898" max="6128" width="11.42578125" style="1"/>
    <col min="6129" max="6129" width="17.42578125" style="1" bestFit="1" customWidth="1"/>
    <col min="6130" max="6130" width="18.7109375" style="1" customWidth="1"/>
    <col min="6131" max="6132" width="38.5703125" style="1" customWidth="1"/>
    <col min="6133" max="6133" width="13.140625" style="1" bestFit="1" customWidth="1"/>
    <col min="6134" max="6134" width="37.42578125" style="1" customWidth="1"/>
    <col min="6135" max="6135" width="10.7109375" style="1" bestFit="1" customWidth="1"/>
    <col min="6136" max="6136" width="12.140625" style="1" customWidth="1"/>
    <col min="6137" max="6137" width="18" style="1" bestFit="1" customWidth="1"/>
    <col min="6138" max="6138" width="4.42578125" style="1" customWidth="1"/>
    <col min="6139" max="6139" width="76.85546875" style="1" customWidth="1"/>
    <col min="6140" max="6140" width="59.28515625" style="1" bestFit="1" customWidth="1"/>
    <col min="6141" max="6141" width="19.5703125" style="1" bestFit="1" customWidth="1"/>
    <col min="6142" max="6142" width="26" style="1" bestFit="1" customWidth="1"/>
    <col min="6143" max="6151" width="11.42578125" style="1"/>
    <col min="6152" max="6153" width="49" style="1" bestFit="1" customWidth="1"/>
    <col min="6154" max="6384" width="11.42578125" style="1"/>
    <col min="6385" max="6385" width="17.42578125" style="1" bestFit="1" customWidth="1"/>
    <col min="6386" max="6386" width="18.7109375" style="1" customWidth="1"/>
    <col min="6387" max="6388" width="38.5703125" style="1" customWidth="1"/>
    <col min="6389" max="6389" width="13.140625" style="1" bestFit="1" customWidth="1"/>
    <col min="6390" max="6390" width="37.42578125" style="1" customWidth="1"/>
    <col min="6391" max="6391" width="10.7109375" style="1" bestFit="1" customWidth="1"/>
    <col min="6392" max="6392" width="12.140625" style="1" customWidth="1"/>
    <col min="6393" max="6393" width="18" style="1" bestFit="1" customWidth="1"/>
    <col min="6394" max="6394" width="4.42578125" style="1" customWidth="1"/>
    <col min="6395" max="6395" width="76.85546875" style="1" customWidth="1"/>
    <col min="6396" max="6396" width="59.28515625" style="1" bestFit="1" customWidth="1"/>
    <col min="6397" max="6397" width="19.5703125" style="1" bestFit="1" customWidth="1"/>
    <col min="6398" max="6398" width="26" style="1" bestFit="1" customWidth="1"/>
    <col min="6399" max="6407" width="11.42578125" style="1"/>
    <col min="6408" max="6409" width="49" style="1" bestFit="1" customWidth="1"/>
    <col min="6410" max="6640" width="11.42578125" style="1"/>
    <col min="6641" max="6641" width="17.42578125" style="1" bestFit="1" customWidth="1"/>
    <col min="6642" max="6642" width="18.7109375" style="1" customWidth="1"/>
    <col min="6643" max="6644" width="38.5703125" style="1" customWidth="1"/>
    <col min="6645" max="6645" width="13.140625" style="1" bestFit="1" customWidth="1"/>
    <col min="6646" max="6646" width="37.42578125" style="1" customWidth="1"/>
    <col min="6647" max="6647" width="10.7109375" style="1" bestFit="1" customWidth="1"/>
    <col min="6648" max="6648" width="12.140625" style="1" customWidth="1"/>
    <col min="6649" max="6649" width="18" style="1" bestFit="1" customWidth="1"/>
    <col min="6650" max="6650" width="4.42578125" style="1" customWidth="1"/>
    <col min="6651" max="6651" width="76.85546875" style="1" customWidth="1"/>
    <col min="6652" max="6652" width="59.28515625" style="1" bestFit="1" customWidth="1"/>
    <col min="6653" max="6653" width="19.5703125" style="1" bestFit="1" customWidth="1"/>
    <col min="6654" max="6654" width="26" style="1" bestFit="1" customWidth="1"/>
    <col min="6655" max="6663" width="11.42578125" style="1"/>
    <col min="6664" max="6665" width="49" style="1" bestFit="1" customWidth="1"/>
    <col min="6666" max="6896" width="11.42578125" style="1"/>
    <col min="6897" max="6897" width="17.42578125" style="1" bestFit="1" customWidth="1"/>
    <col min="6898" max="6898" width="18.7109375" style="1" customWidth="1"/>
    <col min="6899" max="6900" width="38.5703125" style="1" customWidth="1"/>
    <col min="6901" max="6901" width="13.140625" style="1" bestFit="1" customWidth="1"/>
    <col min="6902" max="6902" width="37.42578125" style="1" customWidth="1"/>
    <col min="6903" max="6903" width="10.7109375" style="1" bestFit="1" customWidth="1"/>
    <col min="6904" max="6904" width="12.140625" style="1" customWidth="1"/>
    <col min="6905" max="6905" width="18" style="1" bestFit="1" customWidth="1"/>
    <col min="6906" max="6906" width="4.42578125" style="1" customWidth="1"/>
    <col min="6907" max="6907" width="76.85546875" style="1" customWidth="1"/>
    <col min="6908" max="6908" width="59.28515625" style="1" bestFit="1" customWidth="1"/>
    <col min="6909" max="6909" width="19.5703125" style="1" bestFit="1" customWidth="1"/>
    <col min="6910" max="6910" width="26" style="1" bestFit="1" customWidth="1"/>
    <col min="6911" max="6919" width="11.42578125" style="1"/>
    <col min="6920" max="6921" width="49" style="1" bestFit="1" customWidth="1"/>
    <col min="6922" max="7152" width="11.42578125" style="1"/>
    <col min="7153" max="7153" width="17.42578125" style="1" bestFit="1" customWidth="1"/>
    <col min="7154" max="7154" width="18.7109375" style="1" customWidth="1"/>
    <col min="7155" max="7156" width="38.5703125" style="1" customWidth="1"/>
    <col min="7157" max="7157" width="13.140625" style="1" bestFit="1" customWidth="1"/>
    <col min="7158" max="7158" width="37.42578125" style="1" customWidth="1"/>
    <col min="7159" max="7159" width="10.7109375" style="1" bestFit="1" customWidth="1"/>
    <col min="7160" max="7160" width="12.140625" style="1" customWidth="1"/>
    <col min="7161" max="7161" width="18" style="1" bestFit="1" customWidth="1"/>
    <col min="7162" max="7162" width="4.42578125" style="1" customWidth="1"/>
    <col min="7163" max="7163" width="76.85546875" style="1" customWidth="1"/>
    <col min="7164" max="7164" width="59.28515625" style="1" bestFit="1" customWidth="1"/>
    <col min="7165" max="7165" width="19.5703125" style="1" bestFit="1" customWidth="1"/>
    <col min="7166" max="7166" width="26" style="1" bestFit="1" customWidth="1"/>
    <col min="7167" max="7175" width="11.42578125" style="1"/>
    <col min="7176" max="7177" width="49" style="1" bestFit="1" customWidth="1"/>
    <col min="7178" max="7408" width="11.42578125" style="1"/>
    <col min="7409" max="7409" width="17.42578125" style="1" bestFit="1" customWidth="1"/>
    <col min="7410" max="7410" width="18.7109375" style="1" customWidth="1"/>
    <col min="7411" max="7412" width="38.5703125" style="1" customWidth="1"/>
    <col min="7413" max="7413" width="13.140625" style="1" bestFit="1" customWidth="1"/>
    <col min="7414" max="7414" width="37.42578125" style="1" customWidth="1"/>
    <col min="7415" max="7415" width="10.7109375" style="1" bestFit="1" customWidth="1"/>
    <col min="7416" max="7416" width="12.140625" style="1" customWidth="1"/>
    <col min="7417" max="7417" width="18" style="1" bestFit="1" customWidth="1"/>
    <col min="7418" max="7418" width="4.42578125" style="1" customWidth="1"/>
    <col min="7419" max="7419" width="76.85546875" style="1" customWidth="1"/>
    <col min="7420" max="7420" width="59.28515625" style="1" bestFit="1" customWidth="1"/>
    <col min="7421" max="7421" width="19.5703125" style="1" bestFit="1" customWidth="1"/>
    <col min="7422" max="7422" width="26" style="1" bestFit="1" customWidth="1"/>
    <col min="7423" max="7431" width="11.42578125" style="1"/>
    <col min="7432" max="7433" width="49" style="1" bestFit="1" customWidth="1"/>
    <col min="7434" max="7664" width="11.42578125" style="1"/>
    <col min="7665" max="7665" width="17.42578125" style="1" bestFit="1" customWidth="1"/>
    <col min="7666" max="7666" width="18.7109375" style="1" customWidth="1"/>
    <col min="7667" max="7668" width="38.5703125" style="1" customWidth="1"/>
    <col min="7669" max="7669" width="13.140625" style="1" bestFit="1" customWidth="1"/>
    <col min="7670" max="7670" width="37.42578125" style="1" customWidth="1"/>
    <col min="7671" max="7671" width="10.7109375" style="1" bestFit="1" customWidth="1"/>
    <col min="7672" max="7672" width="12.140625" style="1" customWidth="1"/>
    <col min="7673" max="7673" width="18" style="1" bestFit="1" customWidth="1"/>
    <col min="7674" max="7674" width="4.42578125" style="1" customWidth="1"/>
    <col min="7675" max="7675" width="76.85546875" style="1" customWidth="1"/>
    <col min="7676" max="7676" width="59.28515625" style="1" bestFit="1" customWidth="1"/>
    <col min="7677" max="7677" width="19.5703125" style="1" bestFit="1" customWidth="1"/>
    <col min="7678" max="7678" width="26" style="1" bestFit="1" customWidth="1"/>
    <col min="7679" max="7687" width="11.42578125" style="1"/>
    <col min="7688" max="7689" width="49" style="1" bestFit="1" customWidth="1"/>
    <col min="7690" max="7920" width="11.42578125" style="1"/>
    <col min="7921" max="7921" width="17.42578125" style="1" bestFit="1" customWidth="1"/>
    <col min="7922" max="7922" width="18.7109375" style="1" customWidth="1"/>
    <col min="7923" max="7924" width="38.5703125" style="1" customWidth="1"/>
    <col min="7925" max="7925" width="13.140625" style="1" bestFit="1" customWidth="1"/>
    <col min="7926" max="7926" width="37.42578125" style="1" customWidth="1"/>
    <col min="7927" max="7927" width="10.7109375" style="1" bestFit="1" customWidth="1"/>
    <col min="7928" max="7928" width="12.140625" style="1" customWidth="1"/>
    <col min="7929" max="7929" width="18" style="1" bestFit="1" customWidth="1"/>
    <col min="7930" max="7930" width="4.42578125" style="1" customWidth="1"/>
    <col min="7931" max="7931" width="76.85546875" style="1" customWidth="1"/>
    <col min="7932" max="7932" width="59.28515625" style="1" bestFit="1" customWidth="1"/>
    <col min="7933" max="7933" width="19.5703125" style="1" bestFit="1" customWidth="1"/>
    <col min="7934" max="7934" width="26" style="1" bestFit="1" customWidth="1"/>
    <col min="7935" max="7943" width="11.42578125" style="1"/>
    <col min="7944" max="7945" width="49" style="1" bestFit="1" customWidth="1"/>
    <col min="7946" max="8176" width="11.42578125" style="1"/>
    <col min="8177" max="8177" width="17.42578125" style="1" bestFit="1" customWidth="1"/>
    <col min="8178" max="8178" width="18.7109375" style="1" customWidth="1"/>
    <col min="8179" max="8180" width="38.5703125" style="1" customWidth="1"/>
    <col min="8181" max="8181" width="13.140625" style="1" bestFit="1" customWidth="1"/>
    <col min="8182" max="8182" width="37.42578125" style="1" customWidth="1"/>
    <col min="8183" max="8183" width="10.7109375" style="1" bestFit="1" customWidth="1"/>
    <col min="8184" max="8184" width="12.140625" style="1" customWidth="1"/>
    <col min="8185" max="8185" width="18" style="1" bestFit="1" customWidth="1"/>
    <col min="8186" max="8186" width="4.42578125" style="1" customWidth="1"/>
    <col min="8187" max="8187" width="76.85546875" style="1" customWidth="1"/>
    <col min="8188" max="8188" width="59.28515625" style="1" bestFit="1" customWidth="1"/>
    <col min="8189" max="8189" width="19.5703125" style="1" bestFit="1" customWidth="1"/>
    <col min="8190" max="8190" width="26" style="1" bestFit="1" customWidth="1"/>
    <col min="8191" max="8199" width="11.42578125" style="1"/>
    <col min="8200" max="8201" width="49" style="1" bestFit="1" customWidth="1"/>
    <col min="8202" max="8432" width="11.42578125" style="1"/>
    <col min="8433" max="8433" width="17.42578125" style="1" bestFit="1" customWidth="1"/>
    <col min="8434" max="8434" width="18.7109375" style="1" customWidth="1"/>
    <col min="8435" max="8436" width="38.5703125" style="1" customWidth="1"/>
    <col min="8437" max="8437" width="13.140625" style="1" bestFit="1" customWidth="1"/>
    <col min="8438" max="8438" width="37.42578125" style="1" customWidth="1"/>
    <col min="8439" max="8439" width="10.7109375" style="1" bestFit="1" customWidth="1"/>
    <col min="8440" max="8440" width="12.140625" style="1" customWidth="1"/>
    <col min="8441" max="8441" width="18" style="1" bestFit="1" customWidth="1"/>
    <col min="8442" max="8442" width="4.42578125" style="1" customWidth="1"/>
    <col min="8443" max="8443" width="76.85546875" style="1" customWidth="1"/>
    <col min="8444" max="8444" width="59.28515625" style="1" bestFit="1" customWidth="1"/>
    <col min="8445" max="8445" width="19.5703125" style="1" bestFit="1" customWidth="1"/>
    <col min="8446" max="8446" width="26" style="1" bestFit="1" customWidth="1"/>
    <col min="8447" max="8455" width="11.42578125" style="1"/>
    <col min="8456" max="8457" width="49" style="1" bestFit="1" customWidth="1"/>
    <col min="8458" max="8688" width="11.42578125" style="1"/>
    <col min="8689" max="8689" width="17.42578125" style="1" bestFit="1" customWidth="1"/>
    <col min="8690" max="8690" width="18.7109375" style="1" customWidth="1"/>
    <col min="8691" max="8692" width="38.5703125" style="1" customWidth="1"/>
    <col min="8693" max="8693" width="13.140625" style="1" bestFit="1" customWidth="1"/>
    <col min="8694" max="8694" width="37.42578125" style="1" customWidth="1"/>
    <col min="8695" max="8695" width="10.7109375" style="1" bestFit="1" customWidth="1"/>
    <col min="8696" max="8696" width="12.140625" style="1" customWidth="1"/>
    <col min="8697" max="8697" width="18" style="1" bestFit="1" customWidth="1"/>
    <col min="8698" max="8698" width="4.42578125" style="1" customWidth="1"/>
    <col min="8699" max="8699" width="76.85546875" style="1" customWidth="1"/>
    <col min="8700" max="8700" width="59.28515625" style="1" bestFit="1" customWidth="1"/>
    <col min="8701" max="8701" width="19.5703125" style="1" bestFit="1" customWidth="1"/>
    <col min="8702" max="8702" width="26" style="1" bestFit="1" customWidth="1"/>
    <col min="8703" max="8711" width="11.42578125" style="1"/>
    <col min="8712" max="8713" width="49" style="1" bestFit="1" customWidth="1"/>
    <col min="8714" max="8944" width="11.42578125" style="1"/>
    <col min="8945" max="8945" width="17.42578125" style="1" bestFit="1" customWidth="1"/>
    <col min="8946" max="8946" width="18.7109375" style="1" customWidth="1"/>
    <col min="8947" max="8948" width="38.5703125" style="1" customWidth="1"/>
    <col min="8949" max="8949" width="13.140625" style="1" bestFit="1" customWidth="1"/>
    <col min="8950" max="8950" width="37.42578125" style="1" customWidth="1"/>
    <col min="8951" max="8951" width="10.7109375" style="1" bestFit="1" customWidth="1"/>
    <col min="8952" max="8952" width="12.140625" style="1" customWidth="1"/>
    <col min="8953" max="8953" width="18" style="1" bestFit="1" customWidth="1"/>
    <col min="8954" max="8954" width="4.42578125" style="1" customWidth="1"/>
    <col min="8955" max="8955" width="76.85546875" style="1" customWidth="1"/>
    <col min="8956" max="8956" width="59.28515625" style="1" bestFit="1" customWidth="1"/>
    <col min="8957" max="8957" width="19.5703125" style="1" bestFit="1" customWidth="1"/>
    <col min="8958" max="8958" width="26" style="1" bestFit="1" customWidth="1"/>
    <col min="8959" max="8967" width="11.42578125" style="1"/>
    <col min="8968" max="8969" width="49" style="1" bestFit="1" customWidth="1"/>
    <col min="8970" max="9200" width="11.42578125" style="1"/>
    <col min="9201" max="9201" width="17.42578125" style="1" bestFit="1" customWidth="1"/>
    <col min="9202" max="9202" width="18.7109375" style="1" customWidth="1"/>
    <col min="9203" max="9204" width="38.5703125" style="1" customWidth="1"/>
    <col min="9205" max="9205" width="13.140625" style="1" bestFit="1" customWidth="1"/>
    <col min="9206" max="9206" width="37.42578125" style="1" customWidth="1"/>
    <col min="9207" max="9207" width="10.7109375" style="1" bestFit="1" customWidth="1"/>
    <col min="9208" max="9208" width="12.140625" style="1" customWidth="1"/>
    <col min="9209" max="9209" width="18" style="1" bestFit="1" customWidth="1"/>
    <col min="9210" max="9210" width="4.42578125" style="1" customWidth="1"/>
    <col min="9211" max="9211" width="76.85546875" style="1" customWidth="1"/>
    <col min="9212" max="9212" width="59.28515625" style="1" bestFit="1" customWidth="1"/>
    <col min="9213" max="9213" width="19.5703125" style="1" bestFit="1" customWidth="1"/>
    <col min="9214" max="9214" width="26" style="1" bestFit="1" customWidth="1"/>
    <col min="9215" max="9223" width="11.42578125" style="1"/>
    <col min="9224" max="9225" width="49" style="1" bestFit="1" customWidth="1"/>
    <col min="9226" max="9456" width="11.42578125" style="1"/>
    <col min="9457" max="9457" width="17.42578125" style="1" bestFit="1" customWidth="1"/>
    <col min="9458" max="9458" width="18.7109375" style="1" customWidth="1"/>
    <col min="9459" max="9460" width="38.5703125" style="1" customWidth="1"/>
    <col min="9461" max="9461" width="13.140625" style="1" bestFit="1" customWidth="1"/>
    <col min="9462" max="9462" width="37.42578125" style="1" customWidth="1"/>
    <col min="9463" max="9463" width="10.7109375" style="1" bestFit="1" customWidth="1"/>
    <col min="9464" max="9464" width="12.140625" style="1" customWidth="1"/>
    <col min="9465" max="9465" width="18" style="1" bestFit="1" customWidth="1"/>
    <col min="9466" max="9466" width="4.42578125" style="1" customWidth="1"/>
    <col min="9467" max="9467" width="76.85546875" style="1" customWidth="1"/>
    <col min="9468" max="9468" width="59.28515625" style="1" bestFit="1" customWidth="1"/>
    <col min="9469" max="9469" width="19.5703125" style="1" bestFit="1" customWidth="1"/>
    <col min="9470" max="9470" width="26" style="1" bestFit="1" customWidth="1"/>
    <col min="9471" max="9479" width="11.42578125" style="1"/>
    <col min="9480" max="9481" width="49" style="1" bestFit="1" customWidth="1"/>
    <col min="9482" max="9712" width="11.42578125" style="1"/>
    <col min="9713" max="9713" width="17.42578125" style="1" bestFit="1" customWidth="1"/>
    <col min="9714" max="9714" width="18.7109375" style="1" customWidth="1"/>
    <col min="9715" max="9716" width="38.5703125" style="1" customWidth="1"/>
    <col min="9717" max="9717" width="13.140625" style="1" bestFit="1" customWidth="1"/>
    <col min="9718" max="9718" width="37.42578125" style="1" customWidth="1"/>
    <col min="9719" max="9719" width="10.7109375" style="1" bestFit="1" customWidth="1"/>
    <col min="9720" max="9720" width="12.140625" style="1" customWidth="1"/>
    <col min="9721" max="9721" width="18" style="1" bestFit="1" customWidth="1"/>
    <col min="9722" max="9722" width="4.42578125" style="1" customWidth="1"/>
    <col min="9723" max="9723" width="76.85546875" style="1" customWidth="1"/>
    <col min="9724" max="9724" width="59.28515625" style="1" bestFit="1" customWidth="1"/>
    <col min="9725" max="9725" width="19.5703125" style="1" bestFit="1" customWidth="1"/>
    <col min="9726" max="9726" width="26" style="1" bestFit="1" customWidth="1"/>
    <col min="9727" max="9735" width="11.42578125" style="1"/>
    <col min="9736" max="9737" width="49" style="1" bestFit="1" customWidth="1"/>
    <col min="9738" max="9968" width="11.42578125" style="1"/>
    <col min="9969" max="9969" width="17.42578125" style="1" bestFit="1" customWidth="1"/>
    <col min="9970" max="9970" width="18.7109375" style="1" customWidth="1"/>
    <col min="9971" max="9972" width="38.5703125" style="1" customWidth="1"/>
    <col min="9973" max="9973" width="13.140625" style="1" bestFit="1" customWidth="1"/>
    <col min="9974" max="9974" width="37.42578125" style="1" customWidth="1"/>
    <col min="9975" max="9975" width="10.7109375" style="1" bestFit="1" customWidth="1"/>
    <col min="9976" max="9976" width="12.140625" style="1" customWidth="1"/>
    <col min="9977" max="9977" width="18" style="1" bestFit="1" customWidth="1"/>
    <col min="9978" max="9978" width="4.42578125" style="1" customWidth="1"/>
    <col min="9979" max="9979" width="76.85546875" style="1" customWidth="1"/>
    <col min="9980" max="9980" width="59.28515625" style="1" bestFit="1" customWidth="1"/>
    <col min="9981" max="9981" width="19.5703125" style="1" bestFit="1" customWidth="1"/>
    <col min="9982" max="9982" width="26" style="1" bestFit="1" customWidth="1"/>
    <col min="9983" max="9991" width="11.42578125" style="1"/>
    <col min="9992" max="9993" width="49" style="1" bestFit="1" customWidth="1"/>
    <col min="9994" max="10224" width="11.42578125" style="1"/>
    <col min="10225" max="10225" width="17.42578125" style="1" bestFit="1" customWidth="1"/>
    <col min="10226" max="10226" width="18.7109375" style="1" customWidth="1"/>
    <col min="10227" max="10228" width="38.5703125" style="1" customWidth="1"/>
    <col min="10229" max="10229" width="13.140625" style="1" bestFit="1" customWidth="1"/>
    <col min="10230" max="10230" width="37.42578125" style="1" customWidth="1"/>
    <col min="10231" max="10231" width="10.7109375" style="1" bestFit="1" customWidth="1"/>
    <col min="10232" max="10232" width="12.140625" style="1" customWidth="1"/>
    <col min="10233" max="10233" width="18" style="1" bestFit="1" customWidth="1"/>
    <col min="10234" max="10234" width="4.42578125" style="1" customWidth="1"/>
    <col min="10235" max="10235" width="76.85546875" style="1" customWidth="1"/>
    <col min="10236" max="10236" width="59.28515625" style="1" bestFit="1" customWidth="1"/>
    <col min="10237" max="10237" width="19.5703125" style="1" bestFit="1" customWidth="1"/>
    <col min="10238" max="10238" width="26" style="1" bestFit="1" customWidth="1"/>
    <col min="10239" max="10247" width="11.42578125" style="1"/>
    <col min="10248" max="10249" width="49" style="1" bestFit="1" customWidth="1"/>
    <col min="10250" max="10480" width="11.42578125" style="1"/>
    <col min="10481" max="10481" width="17.42578125" style="1" bestFit="1" customWidth="1"/>
    <col min="10482" max="10482" width="18.7109375" style="1" customWidth="1"/>
    <col min="10483" max="10484" width="38.5703125" style="1" customWidth="1"/>
    <col min="10485" max="10485" width="13.140625" style="1" bestFit="1" customWidth="1"/>
    <col min="10486" max="10486" width="37.42578125" style="1" customWidth="1"/>
    <col min="10487" max="10487" width="10.7109375" style="1" bestFit="1" customWidth="1"/>
    <col min="10488" max="10488" width="12.140625" style="1" customWidth="1"/>
    <col min="10489" max="10489" width="18" style="1" bestFit="1" customWidth="1"/>
    <col min="10490" max="10490" width="4.42578125" style="1" customWidth="1"/>
    <col min="10491" max="10491" width="76.85546875" style="1" customWidth="1"/>
    <col min="10492" max="10492" width="59.28515625" style="1" bestFit="1" customWidth="1"/>
    <col min="10493" max="10493" width="19.5703125" style="1" bestFit="1" customWidth="1"/>
    <col min="10494" max="10494" width="26" style="1" bestFit="1" customWidth="1"/>
    <col min="10495" max="10503" width="11.42578125" style="1"/>
    <col min="10504" max="10505" width="49" style="1" bestFit="1" customWidth="1"/>
    <col min="10506" max="10736" width="11.42578125" style="1"/>
    <col min="10737" max="10737" width="17.42578125" style="1" bestFit="1" customWidth="1"/>
    <col min="10738" max="10738" width="18.7109375" style="1" customWidth="1"/>
    <col min="10739" max="10740" width="38.5703125" style="1" customWidth="1"/>
    <col min="10741" max="10741" width="13.140625" style="1" bestFit="1" customWidth="1"/>
    <col min="10742" max="10742" width="37.42578125" style="1" customWidth="1"/>
    <col min="10743" max="10743" width="10.7109375" style="1" bestFit="1" customWidth="1"/>
    <col min="10744" max="10744" width="12.140625" style="1" customWidth="1"/>
    <col min="10745" max="10745" width="18" style="1" bestFit="1" customWidth="1"/>
    <col min="10746" max="10746" width="4.42578125" style="1" customWidth="1"/>
    <col min="10747" max="10747" width="76.85546875" style="1" customWidth="1"/>
    <col min="10748" max="10748" width="59.28515625" style="1" bestFit="1" customWidth="1"/>
    <col min="10749" max="10749" width="19.5703125" style="1" bestFit="1" customWidth="1"/>
    <col min="10750" max="10750" width="26" style="1" bestFit="1" customWidth="1"/>
    <col min="10751" max="10759" width="11.42578125" style="1"/>
    <col min="10760" max="10761" width="49" style="1" bestFit="1" customWidth="1"/>
    <col min="10762" max="10992" width="11.42578125" style="1"/>
    <col min="10993" max="10993" width="17.42578125" style="1" bestFit="1" customWidth="1"/>
    <col min="10994" max="10994" width="18.7109375" style="1" customWidth="1"/>
    <col min="10995" max="10996" width="38.5703125" style="1" customWidth="1"/>
    <col min="10997" max="10997" width="13.140625" style="1" bestFit="1" customWidth="1"/>
    <col min="10998" max="10998" width="37.42578125" style="1" customWidth="1"/>
    <col min="10999" max="10999" width="10.7109375" style="1" bestFit="1" customWidth="1"/>
    <col min="11000" max="11000" width="12.140625" style="1" customWidth="1"/>
    <col min="11001" max="11001" width="18" style="1" bestFit="1" customWidth="1"/>
    <col min="11002" max="11002" width="4.42578125" style="1" customWidth="1"/>
    <col min="11003" max="11003" width="76.85546875" style="1" customWidth="1"/>
    <col min="11004" max="11004" width="59.28515625" style="1" bestFit="1" customWidth="1"/>
    <col min="11005" max="11005" width="19.5703125" style="1" bestFit="1" customWidth="1"/>
    <col min="11006" max="11006" width="26" style="1" bestFit="1" customWidth="1"/>
    <col min="11007" max="11015" width="11.42578125" style="1"/>
    <col min="11016" max="11017" width="49" style="1" bestFit="1" customWidth="1"/>
    <col min="11018" max="11248" width="11.42578125" style="1"/>
    <col min="11249" max="11249" width="17.42578125" style="1" bestFit="1" customWidth="1"/>
    <col min="11250" max="11250" width="18.7109375" style="1" customWidth="1"/>
    <col min="11251" max="11252" width="38.5703125" style="1" customWidth="1"/>
    <col min="11253" max="11253" width="13.140625" style="1" bestFit="1" customWidth="1"/>
    <col min="11254" max="11254" width="37.42578125" style="1" customWidth="1"/>
    <col min="11255" max="11255" width="10.7109375" style="1" bestFit="1" customWidth="1"/>
    <col min="11256" max="11256" width="12.140625" style="1" customWidth="1"/>
    <col min="11257" max="11257" width="18" style="1" bestFit="1" customWidth="1"/>
    <col min="11258" max="11258" width="4.42578125" style="1" customWidth="1"/>
    <col min="11259" max="11259" width="76.85546875" style="1" customWidth="1"/>
    <col min="11260" max="11260" width="59.28515625" style="1" bestFit="1" customWidth="1"/>
    <col min="11261" max="11261" width="19.5703125" style="1" bestFit="1" customWidth="1"/>
    <col min="11262" max="11262" width="26" style="1" bestFit="1" customWidth="1"/>
    <col min="11263" max="11271" width="11.42578125" style="1"/>
    <col min="11272" max="11273" width="49" style="1" bestFit="1" customWidth="1"/>
    <col min="11274" max="11504" width="11.42578125" style="1"/>
    <col min="11505" max="11505" width="17.42578125" style="1" bestFit="1" customWidth="1"/>
    <col min="11506" max="11506" width="18.7109375" style="1" customWidth="1"/>
    <col min="11507" max="11508" width="38.5703125" style="1" customWidth="1"/>
    <col min="11509" max="11509" width="13.140625" style="1" bestFit="1" customWidth="1"/>
    <col min="11510" max="11510" width="37.42578125" style="1" customWidth="1"/>
    <col min="11511" max="11511" width="10.7109375" style="1" bestFit="1" customWidth="1"/>
    <col min="11512" max="11512" width="12.140625" style="1" customWidth="1"/>
    <col min="11513" max="11513" width="18" style="1" bestFit="1" customWidth="1"/>
    <col min="11514" max="11514" width="4.42578125" style="1" customWidth="1"/>
    <col min="11515" max="11515" width="76.85546875" style="1" customWidth="1"/>
    <col min="11516" max="11516" width="59.28515625" style="1" bestFit="1" customWidth="1"/>
    <col min="11517" max="11517" width="19.5703125" style="1" bestFit="1" customWidth="1"/>
    <col min="11518" max="11518" width="26" style="1" bestFit="1" customWidth="1"/>
    <col min="11519" max="11527" width="11.42578125" style="1"/>
    <col min="11528" max="11529" width="49" style="1" bestFit="1" customWidth="1"/>
    <col min="11530" max="11760" width="11.42578125" style="1"/>
    <col min="11761" max="11761" width="17.42578125" style="1" bestFit="1" customWidth="1"/>
    <col min="11762" max="11762" width="18.7109375" style="1" customWidth="1"/>
    <col min="11763" max="11764" width="38.5703125" style="1" customWidth="1"/>
    <col min="11765" max="11765" width="13.140625" style="1" bestFit="1" customWidth="1"/>
    <col min="11766" max="11766" width="37.42578125" style="1" customWidth="1"/>
    <col min="11767" max="11767" width="10.7109375" style="1" bestFit="1" customWidth="1"/>
    <col min="11768" max="11768" width="12.140625" style="1" customWidth="1"/>
    <col min="11769" max="11769" width="18" style="1" bestFit="1" customWidth="1"/>
    <col min="11770" max="11770" width="4.42578125" style="1" customWidth="1"/>
    <col min="11771" max="11771" width="76.85546875" style="1" customWidth="1"/>
    <col min="11772" max="11772" width="59.28515625" style="1" bestFit="1" customWidth="1"/>
    <col min="11773" max="11773" width="19.5703125" style="1" bestFit="1" customWidth="1"/>
    <col min="11774" max="11774" width="26" style="1" bestFit="1" customWidth="1"/>
    <col min="11775" max="11783" width="11.42578125" style="1"/>
    <col min="11784" max="11785" width="49" style="1" bestFit="1" customWidth="1"/>
    <col min="11786" max="12016" width="11.42578125" style="1"/>
    <col min="12017" max="12017" width="17.42578125" style="1" bestFit="1" customWidth="1"/>
    <col min="12018" max="12018" width="18.7109375" style="1" customWidth="1"/>
    <col min="12019" max="12020" width="38.5703125" style="1" customWidth="1"/>
    <col min="12021" max="12021" width="13.140625" style="1" bestFit="1" customWidth="1"/>
    <col min="12022" max="12022" width="37.42578125" style="1" customWidth="1"/>
    <col min="12023" max="12023" width="10.7109375" style="1" bestFit="1" customWidth="1"/>
    <col min="12024" max="12024" width="12.140625" style="1" customWidth="1"/>
    <col min="12025" max="12025" width="18" style="1" bestFit="1" customWidth="1"/>
    <col min="12026" max="12026" width="4.42578125" style="1" customWidth="1"/>
    <col min="12027" max="12027" width="76.85546875" style="1" customWidth="1"/>
    <col min="12028" max="12028" width="59.28515625" style="1" bestFit="1" customWidth="1"/>
    <col min="12029" max="12029" width="19.5703125" style="1" bestFit="1" customWidth="1"/>
    <col min="12030" max="12030" width="26" style="1" bestFit="1" customWidth="1"/>
    <col min="12031" max="12039" width="11.42578125" style="1"/>
    <col min="12040" max="12041" width="49" style="1" bestFit="1" customWidth="1"/>
    <col min="12042" max="12272" width="11.42578125" style="1"/>
    <col min="12273" max="12273" width="17.42578125" style="1" bestFit="1" customWidth="1"/>
    <col min="12274" max="12274" width="18.7109375" style="1" customWidth="1"/>
    <col min="12275" max="12276" width="38.5703125" style="1" customWidth="1"/>
    <col min="12277" max="12277" width="13.140625" style="1" bestFit="1" customWidth="1"/>
    <col min="12278" max="12278" width="37.42578125" style="1" customWidth="1"/>
    <col min="12279" max="12279" width="10.7109375" style="1" bestFit="1" customWidth="1"/>
    <col min="12280" max="12280" width="12.140625" style="1" customWidth="1"/>
    <col min="12281" max="12281" width="18" style="1" bestFit="1" customWidth="1"/>
    <col min="12282" max="12282" width="4.42578125" style="1" customWidth="1"/>
    <col min="12283" max="12283" width="76.85546875" style="1" customWidth="1"/>
    <col min="12284" max="12284" width="59.28515625" style="1" bestFit="1" customWidth="1"/>
    <col min="12285" max="12285" width="19.5703125" style="1" bestFit="1" customWidth="1"/>
    <col min="12286" max="12286" width="26" style="1" bestFit="1" customWidth="1"/>
    <col min="12287" max="12295" width="11.42578125" style="1"/>
    <col min="12296" max="12297" width="49" style="1" bestFit="1" customWidth="1"/>
    <col min="12298" max="12528" width="11.42578125" style="1"/>
    <col min="12529" max="12529" width="17.42578125" style="1" bestFit="1" customWidth="1"/>
    <col min="12530" max="12530" width="18.7109375" style="1" customWidth="1"/>
    <col min="12531" max="12532" width="38.5703125" style="1" customWidth="1"/>
    <col min="12533" max="12533" width="13.140625" style="1" bestFit="1" customWidth="1"/>
    <col min="12534" max="12534" width="37.42578125" style="1" customWidth="1"/>
    <col min="12535" max="12535" width="10.7109375" style="1" bestFit="1" customWidth="1"/>
    <col min="12536" max="12536" width="12.140625" style="1" customWidth="1"/>
    <col min="12537" max="12537" width="18" style="1" bestFit="1" customWidth="1"/>
    <col min="12538" max="12538" width="4.42578125" style="1" customWidth="1"/>
    <col min="12539" max="12539" width="76.85546875" style="1" customWidth="1"/>
    <col min="12540" max="12540" width="59.28515625" style="1" bestFit="1" customWidth="1"/>
    <col min="12541" max="12541" width="19.5703125" style="1" bestFit="1" customWidth="1"/>
    <col min="12542" max="12542" width="26" style="1" bestFit="1" customWidth="1"/>
    <col min="12543" max="12551" width="11.42578125" style="1"/>
    <col min="12552" max="12553" width="49" style="1" bestFit="1" customWidth="1"/>
    <col min="12554" max="12784" width="11.42578125" style="1"/>
    <col min="12785" max="12785" width="17.42578125" style="1" bestFit="1" customWidth="1"/>
    <col min="12786" max="12786" width="18.7109375" style="1" customWidth="1"/>
    <col min="12787" max="12788" width="38.5703125" style="1" customWidth="1"/>
    <col min="12789" max="12789" width="13.140625" style="1" bestFit="1" customWidth="1"/>
    <col min="12790" max="12790" width="37.42578125" style="1" customWidth="1"/>
    <col min="12791" max="12791" width="10.7109375" style="1" bestFit="1" customWidth="1"/>
    <col min="12792" max="12792" width="12.140625" style="1" customWidth="1"/>
    <col min="12793" max="12793" width="18" style="1" bestFit="1" customWidth="1"/>
    <col min="12794" max="12794" width="4.42578125" style="1" customWidth="1"/>
    <col min="12795" max="12795" width="76.85546875" style="1" customWidth="1"/>
    <col min="12796" max="12796" width="59.28515625" style="1" bestFit="1" customWidth="1"/>
    <col min="12797" max="12797" width="19.5703125" style="1" bestFit="1" customWidth="1"/>
    <col min="12798" max="12798" width="26" style="1" bestFit="1" customWidth="1"/>
    <col min="12799" max="12807" width="11.42578125" style="1"/>
    <col min="12808" max="12809" width="49" style="1" bestFit="1" customWidth="1"/>
    <col min="12810" max="13040" width="11.42578125" style="1"/>
    <col min="13041" max="13041" width="17.42578125" style="1" bestFit="1" customWidth="1"/>
    <col min="13042" max="13042" width="18.7109375" style="1" customWidth="1"/>
    <col min="13043" max="13044" width="38.5703125" style="1" customWidth="1"/>
    <col min="13045" max="13045" width="13.140625" style="1" bestFit="1" customWidth="1"/>
    <col min="13046" max="13046" width="37.42578125" style="1" customWidth="1"/>
    <col min="13047" max="13047" width="10.7109375" style="1" bestFit="1" customWidth="1"/>
    <col min="13048" max="13048" width="12.140625" style="1" customWidth="1"/>
    <col min="13049" max="13049" width="18" style="1" bestFit="1" customWidth="1"/>
    <col min="13050" max="13050" width="4.42578125" style="1" customWidth="1"/>
    <col min="13051" max="13051" width="76.85546875" style="1" customWidth="1"/>
    <col min="13052" max="13052" width="59.28515625" style="1" bestFit="1" customWidth="1"/>
    <col min="13053" max="13053" width="19.5703125" style="1" bestFit="1" customWidth="1"/>
    <col min="13054" max="13054" width="26" style="1" bestFit="1" customWidth="1"/>
    <col min="13055" max="13063" width="11.42578125" style="1"/>
    <col min="13064" max="13065" width="49" style="1" bestFit="1" customWidth="1"/>
    <col min="13066" max="13296" width="11.42578125" style="1"/>
    <col min="13297" max="13297" width="17.42578125" style="1" bestFit="1" customWidth="1"/>
    <col min="13298" max="13298" width="18.7109375" style="1" customWidth="1"/>
    <col min="13299" max="13300" width="38.5703125" style="1" customWidth="1"/>
    <col min="13301" max="13301" width="13.140625" style="1" bestFit="1" customWidth="1"/>
    <col min="13302" max="13302" width="37.42578125" style="1" customWidth="1"/>
    <col min="13303" max="13303" width="10.7109375" style="1" bestFit="1" customWidth="1"/>
    <col min="13304" max="13304" width="12.140625" style="1" customWidth="1"/>
    <col min="13305" max="13305" width="18" style="1" bestFit="1" customWidth="1"/>
    <col min="13306" max="13306" width="4.42578125" style="1" customWidth="1"/>
    <col min="13307" max="13307" width="76.85546875" style="1" customWidth="1"/>
    <col min="13308" max="13308" width="59.28515625" style="1" bestFit="1" customWidth="1"/>
    <col min="13309" max="13309" width="19.5703125" style="1" bestFit="1" customWidth="1"/>
    <col min="13310" max="13310" width="26" style="1" bestFit="1" customWidth="1"/>
    <col min="13311" max="13319" width="11.42578125" style="1"/>
    <col min="13320" max="13321" width="49" style="1" bestFit="1" customWidth="1"/>
    <col min="13322" max="13552" width="11.42578125" style="1"/>
    <col min="13553" max="13553" width="17.42578125" style="1" bestFit="1" customWidth="1"/>
    <col min="13554" max="13554" width="18.7109375" style="1" customWidth="1"/>
    <col min="13555" max="13556" width="38.5703125" style="1" customWidth="1"/>
    <col min="13557" max="13557" width="13.140625" style="1" bestFit="1" customWidth="1"/>
    <col min="13558" max="13558" width="37.42578125" style="1" customWidth="1"/>
    <col min="13559" max="13559" width="10.7109375" style="1" bestFit="1" customWidth="1"/>
    <col min="13560" max="13560" width="12.140625" style="1" customWidth="1"/>
    <col min="13561" max="13561" width="18" style="1" bestFit="1" customWidth="1"/>
    <col min="13562" max="13562" width="4.42578125" style="1" customWidth="1"/>
    <col min="13563" max="13563" width="76.85546875" style="1" customWidth="1"/>
    <col min="13564" max="13564" width="59.28515625" style="1" bestFit="1" customWidth="1"/>
    <col min="13565" max="13565" width="19.5703125" style="1" bestFit="1" customWidth="1"/>
    <col min="13566" max="13566" width="26" style="1" bestFit="1" customWidth="1"/>
    <col min="13567" max="13575" width="11.42578125" style="1"/>
    <col min="13576" max="13577" width="49" style="1" bestFit="1" customWidth="1"/>
    <col min="13578" max="13808" width="11.42578125" style="1"/>
    <col min="13809" max="13809" width="17.42578125" style="1" bestFit="1" customWidth="1"/>
    <col min="13810" max="13810" width="18.7109375" style="1" customWidth="1"/>
    <col min="13811" max="13812" width="38.5703125" style="1" customWidth="1"/>
    <col min="13813" max="13813" width="13.140625" style="1" bestFit="1" customWidth="1"/>
    <col min="13814" max="13814" width="37.42578125" style="1" customWidth="1"/>
    <col min="13815" max="13815" width="10.7109375" style="1" bestFit="1" customWidth="1"/>
    <col min="13816" max="13816" width="12.140625" style="1" customWidth="1"/>
    <col min="13817" max="13817" width="18" style="1" bestFit="1" customWidth="1"/>
    <col min="13818" max="13818" width="4.42578125" style="1" customWidth="1"/>
    <col min="13819" max="13819" width="76.85546875" style="1" customWidth="1"/>
    <col min="13820" max="13820" width="59.28515625" style="1" bestFit="1" customWidth="1"/>
    <col min="13821" max="13821" width="19.5703125" style="1" bestFit="1" customWidth="1"/>
    <col min="13822" max="13822" width="26" style="1" bestFit="1" customWidth="1"/>
    <col min="13823" max="13831" width="11.42578125" style="1"/>
    <col min="13832" max="13833" width="49" style="1" bestFit="1" customWidth="1"/>
    <col min="13834" max="14064" width="11.42578125" style="1"/>
    <col min="14065" max="14065" width="17.42578125" style="1" bestFit="1" customWidth="1"/>
    <col min="14066" max="14066" width="18.7109375" style="1" customWidth="1"/>
    <col min="14067" max="14068" width="38.5703125" style="1" customWidth="1"/>
    <col min="14069" max="14069" width="13.140625" style="1" bestFit="1" customWidth="1"/>
    <col min="14070" max="14070" width="37.42578125" style="1" customWidth="1"/>
    <col min="14071" max="14071" width="10.7109375" style="1" bestFit="1" customWidth="1"/>
    <col min="14072" max="14072" width="12.140625" style="1" customWidth="1"/>
    <col min="14073" max="14073" width="18" style="1" bestFit="1" customWidth="1"/>
    <col min="14074" max="14074" width="4.42578125" style="1" customWidth="1"/>
    <col min="14075" max="14075" width="76.85546875" style="1" customWidth="1"/>
    <col min="14076" max="14076" width="59.28515625" style="1" bestFit="1" customWidth="1"/>
    <col min="14077" max="14077" width="19.5703125" style="1" bestFit="1" customWidth="1"/>
    <col min="14078" max="14078" width="26" style="1" bestFit="1" customWidth="1"/>
    <col min="14079" max="14087" width="11.42578125" style="1"/>
    <col min="14088" max="14089" width="49" style="1" bestFit="1" customWidth="1"/>
    <col min="14090" max="14320" width="11.42578125" style="1"/>
    <col min="14321" max="14321" width="17.42578125" style="1" bestFit="1" customWidth="1"/>
    <col min="14322" max="14322" width="18.7109375" style="1" customWidth="1"/>
    <col min="14323" max="14324" width="38.5703125" style="1" customWidth="1"/>
    <col min="14325" max="14325" width="13.140625" style="1" bestFit="1" customWidth="1"/>
    <col min="14326" max="14326" width="37.42578125" style="1" customWidth="1"/>
    <col min="14327" max="14327" width="10.7109375" style="1" bestFit="1" customWidth="1"/>
    <col min="14328" max="14328" width="12.140625" style="1" customWidth="1"/>
    <col min="14329" max="14329" width="18" style="1" bestFit="1" customWidth="1"/>
    <col min="14330" max="14330" width="4.42578125" style="1" customWidth="1"/>
    <col min="14331" max="14331" width="76.85546875" style="1" customWidth="1"/>
    <col min="14332" max="14332" width="59.28515625" style="1" bestFit="1" customWidth="1"/>
    <col min="14333" max="14333" width="19.5703125" style="1" bestFit="1" customWidth="1"/>
    <col min="14334" max="14334" width="26" style="1" bestFit="1" customWidth="1"/>
    <col min="14335" max="14343" width="11.42578125" style="1"/>
    <col min="14344" max="14345" width="49" style="1" bestFit="1" customWidth="1"/>
    <col min="14346" max="14576" width="11.42578125" style="1"/>
    <col min="14577" max="14577" width="17.42578125" style="1" bestFit="1" customWidth="1"/>
    <col min="14578" max="14578" width="18.7109375" style="1" customWidth="1"/>
    <col min="14579" max="14580" width="38.5703125" style="1" customWidth="1"/>
    <col min="14581" max="14581" width="13.140625" style="1" bestFit="1" customWidth="1"/>
    <col min="14582" max="14582" width="37.42578125" style="1" customWidth="1"/>
    <col min="14583" max="14583" width="10.7109375" style="1" bestFit="1" customWidth="1"/>
    <col min="14584" max="14584" width="12.140625" style="1" customWidth="1"/>
    <col min="14585" max="14585" width="18" style="1" bestFit="1" customWidth="1"/>
    <col min="14586" max="14586" width="4.42578125" style="1" customWidth="1"/>
    <col min="14587" max="14587" width="76.85546875" style="1" customWidth="1"/>
    <col min="14588" max="14588" width="59.28515625" style="1" bestFit="1" customWidth="1"/>
    <col min="14589" max="14589" width="19.5703125" style="1" bestFit="1" customWidth="1"/>
    <col min="14590" max="14590" width="26" style="1" bestFit="1" customWidth="1"/>
    <col min="14591" max="14599" width="11.42578125" style="1"/>
    <col min="14600" max="14601" width="49" style="1" bestFit="1" customWidth="1"/>
    <col min="14602" max="14832" width="11.42578125" style="1"/>
    <col min="14833" max="14833" width="17.42578125" style="1" bestFit="1" customWidth="1"/>
    <col min="14834" max="14834" width="18.7109375" style="1" customWidth="1"/>
    <col min="14835" max="14836" width="38.5703125" style="1" customWidth="1"/>
    <col min="14837" max="14837" width="13.140625" style="1" bestFit="1" customWidth="1"/>
    <col min="14838" max="14838" width="37.42578125" style="1" customWidth="1"/>
    <col min="14839" max="14839" width="10.7109375" style="1" bestFit="1" customWidth="1"/>
    <col min="14840" max="14840" width="12.140625" style="1" customWidth="1"/>
    <col min="14841" max="14841" width="18" style="1" bestFit="1" customWidth="1"/>
    <col min="14842" max="14842" width="4.42578125" style="1" customWidth="1"/>
    <col min="14843" max="14843" width="76.85546875" style="1" customWidth="1"/>
    <col min="14844" max="14844" width="59.28515625" style="1" bestFit="1" customWidth="1"/>
    <col min="14845" max="14845" width="19.5703125" style="1" bestFit="1" customWidth="1"/>
    <col min="14846" max="14846" width="26" style="1" bestFit="1" customWidth="1"/>
    <col min="14847" max="14855" width="11.42578125" style="1"/>
    <col min="14856" max="14857" width="49" style="1" bestFit="1" customWidth="1"/>
    <col min="14858" max="15088" width="11.42578125" style="1"/>
    <col min="15089" max="15089" width="17.42578125" style="1" bestFit="1" customWidth="1"/>
    <col min="15090" max="15090" width="18.7109375" style="1" customWidth="1"/>
    <col min="15091" max="15092" width="38.5703125" style="1" customWidth="1"/>
    <col min="15093" max="15093" width="13.140625" style="1" bestFit="1" customWidth="1"/>
    <col min="15094" max="15094" width="37.42578125" style="1" customWidth="1"/>
    <col min="15095" max="15095" width="10.7109375" style="1" bestFit="1" customWidth="1"/>
    <col min="15096" max="15096" width="12.140625" style="1" customWidth="1"/>
    <col min="15097" max="15097" width="18" style="1" bestFit="1" customWidth="1"/>
    <col min="15098" max="15098" width="4.42578125" style="1" customWidth="1"/>
    <col min="15099" max="15099" width="76.85546875" style="1" customWidth="1"/>
    <col min="15100" max="15100" width="59.28515625" style="1" bestFit="1" customWidth="1"/>
    <col min="15101" max="15101" width="19.5703125" style="1" bestFit="1" customWidth="1"/>
    <col min="15102" max="15102" width="26" style="1" bestFit="1" customWidth="1"/>
    <col min="15103" max="15111" width="11.42578125" style="1"/>
    <col min="15112" max="15113" width="49" style="1" bestFit="1" customWidth="1"/>
    <col min="15114" max="15344" width="11.42578125" style="1"/>
    <col min="15345" max="15345" width="17.42578125" style="1" bestFit="1" customWidth="1"/>
    <col min="15346" max="15346" width="18.7109375" style="1" customWidth="1"/>
    <col min="15347" max="15348" width="38.5703125" style="1" customWidth="1"/>
    <col min="15349" max="15349" width="13.140625" style="1" bestFit="1" customWidth="1"/>
    <col min="15350" max="15350" width="37.42578125" style="1" customWidth="1"/>
    <col min="15351" max="15351" width="10.7109375" style="1" bestFit="1" customWidth="1"/>
    <col min="15352" max="15352" width="12.140625" style="1" customWidth="1"/>
    <col min="15353" max="15353" width="18" style="1" bestFit="1" customWidth="1"/>
    <col min="15354" max="15354" width="4.42578125" style="1" customWidth="1"/>
    <col min="15355" max="15355" width="76.85546875" style="1" customWidth="1"/>
    <col min="15356" max="15356" width="59.28515625" style="1" bestFit="1" customWidth="1"/>
    <col min="15357" max="15357" width="19.5703125" style="1" bestFit="1" customWidth="1"/>
    <col min="15358" max="15358" width="26" style="1" bestFit="1" customWidth="1"/>
    <col min="15359" max="15367" width="11.42578125" style="1"/>
    <col min="15368" max="15369" width="49" style="1" bestFit="1" customWidth="1"/>
    <col min="15370" max="15600" width="11.42578125" style="1"/>
    <col min="15601" max="15601" width="17.42578125" style="1" bestFit="1" customWidth="1"/>
    <col min="15602" max="15602" width="18.7109375" style="1" customWidth="1"/>
    <col min="15603" max="15604" width="38.5703125" style="1" customWidth="1"/>
    <col min="15605" max="15605" width="13.140625" style="1" bestFit="1" customWidth="1"/>
    <col min="15606" max="15606" width="37.42578125" style="1" customWidth="1"/>
    <col min="15607" max="15607" width="10.7109375" style="1" bestFit="1" customWidth="1"/>
    <col min="15608" max="15608" width="12.140625" style="1" customWidth="1"/>
    <col min="15609" max="15609" width="18" style="1" bestFit="1" customWidth="1"/>
    <col min="15610" max="15610" width="4.42578125" style="1" customWidth="1"/>
    <col min="15611" max="15611" width="76.85546875" style="1" customWidth="1"/>
    <col min="15612" max="15612" width="59.28515625" style="1" bestFit="1" customWidth="1"/>
    <col min="15613" max="15613" width="19.5703125" style="1" bestFit="1" customWidth="1"/>
    <col min="15614" max="15614" width="26" style="1" bestFit="1" customWidth="1"/>
    <col min="15615" max="15623" width="11.42578125" style="1"/>
    <col min="15624" max="15625" width="49" style="1" bestFit="1" customWidth="1"/>
    <col min="15626" max="15856" width="11.42578125" style="1"/>
    <col min="15857" max="15857" width="17.42578125" style="1" bestFit="1" customWidth="1"/>
    <col min="15858" max="15858" width="18.7109375" style="1" customWidth="1"/>
    <col min="15859" max="15860" width="38.5703125" style="1" customWidth="1"/>
    <col min="15861" max="15861" width="13.140625" style="1" bestFit="1" customWidth="1"/>
    <col min="15862" max="15862" width="37.42578125" style="1" customWidth="1"/>
    <col min="15863" max="15863" width="10.7109375" style="1" bestFit="1" customWidth="1"/>
    <col min="15864" max="15864" width="12.140625" style="1" customWidth="1"/>
    <col min="15865" max="15865" width="18" style="1" bestFit="1" customWidth="1"/>
    <col min="15866" max="15866" width="4.42578125" style="1" customWidth="1"/>
    <col min="15867" max="15867" width="76.85546875" style="1" customWidth="1"/>
    <col min="15868" max="15868" width="59.28515625" style="1" bestFit="1" customWidth="1"/>
    <col min="15869" max="15869" width="19.5703125" style="1" bestFit="1" customWidth="1"/>
    <col min="15870" max="15870" width="26" style="1" bestFit="1" customWidth="1"/>
    <col min="15871" max="15879" width="11.42578125" style="1"/>
    <col min="15880" max="15881" width="49" style="1" bestFit="1" customWidth="1"/>
    <col min="15882" max="16112" width="11.42578125" style="1"/>
    <col min="16113" max="16113" width="17.42578125" style="1" bestFit="1" customWidth="1"/>
    <col min="16114" max="16114" width="18.7109375" style="1" customWidth="1"/>
    <col min="16115" max="16116" width="38.5703125" style="1" customWidth="1"/>
    <col min="16117" max="16117" width="13.140625" style="1" bestFit="1" customWidth="1"/>
    <col min="16118" max="16118" width="37.42578125" style="1" customWidth="1"/>
    <col min="16119" max="16119" width="10.7109375" style="1" bestFit="1" customWidth="1"/>
    <col min="16120" max="16120" width="12.140625" style="1" customWidth="1"/>
    <col min="16121" max="16121" width="18" style="1" bestFit="1" customWidth="1"/>
    <col min="16122" max="16122" width="4.42578125" style="1" customWidth="1"/>
    <col min="16123" max="16123" width="76.85546875" style="1" customWidth="1"/>
    <col min="16124" max="16124" width="59.28515625" style="1" bestFit="1" customWidth="1"/>
    <col min="16125" max="16125" width="19.5703125" style="1" bestFit="1" customWidth="1"/>
    <col min="16126" max="16126" width="26" style="1" bestFit="1" customWidth="1"/>
    <col min="16127" max="16135" width="11.42578125" style="1"/>
    <col min="16136" max="16137" width="49" style="1" bestFit="1" customWidth="1"/>
    <col min="16138" max="16384" width="11.42578125" style="1"/>
  </cols>
  <sheetData>
    <row r="1" spans="1:9" s="7" customFormat="1" ht="69.75" customHeight="1" x14ac:dyDescent="0.25">
      <c r="A1" s="2" t="s">
        <v>310</v>
      </c>
      <c r="B1" s="2" t="s">
        <v>311</v>
      </c>
      <c r="C1" s="3" t="s">
        <v>2</v>
      </c>
      <c r="D1" s="2" t="s">
        <v>6</v>
      </c>
      <c r="E1" s="2" t="s">
        <v>300</v>
      </c>
      <c r="F1" s="5" t="s">
        <v>0</v>
      </c>
      <c r="G1" s="6" t="s">
        <v>1</v>
      </c>
      <c r="H1" s="4" t="s">
        <v>3</v>
      </c>
      <c r="I1" s="8"/>
    </row>
    <row r="2" spans="1:9" hidden="1" x14ac:dyDescent="0.4">
      <c r="A2" s="9" t="s">
        <v>312</v>
      </c>
      <c r="B2" s="9" t="s">
        <v>313</v>
      </c>
      <c r="C2" s="23">
        <v>44200</v>
      </c>
      <c r="D2" s="29" t="s">
        <v>474</v>
      </c>
      <c r="E2" s="9" t="str">
        <f>VLOOKUP(D2,'Thésaurus projets'!$D$13:$F$31,2,FALSE)</f>
        <v xml:space="preserve">GEOM_CARTOGRAPHIE </v>
      </c>
      <c r="F2" s="10">
        <v>8</v>
      </c>
      <c r="G2" s="11">
        <f>F2/7.8</f>
        <v>1.0256410256410258</v>
      </c>
      <c r="H2" s="13" t="s">
        <v>356</v>
      </c>
    </row>
    <row r="3" spans="1:9" hidden="1" x14ac:dyDescent="0.4">
      <c r="A3" s="9" t="s">
        <v>312</v>
      </c>
      <c r="B3" s="9" t="s">
        <v>313</v>
      </c>
      <c r="C3" s="23">
        <v>44201</v>
      </c>
      <c r="D3" s="29" t="s">
        <v>474</v>
      </c>
      <c r="E3" s="9" t="s">
        <v>475</v>
      </c>
      <c r="F3" s="10">
        <v>3</v>
      </c>
      <c r="G3" s="11">
        <f t="shared" ref="G3" si="0">F3/7.8</f>
        <v>0.38461538461538464</v>
      </c>
      <c r="H3" s="13" t="s">
        <v>358</v>
      </c>
    </row>
    <row r="4" spans="1:9" hidden="1" x14ac:dyDescent="0.4">
      <c r="A4" s="9" t="s">
        <v>312</v>
      </c>
      <c r="B4" s="9" t="s">
        <v>313</v>
      </c>
      <c r="C4" s="23">
        <v>44201</v>
      </c>
      <c r="D4" s="29" t="s">
        <v>591</v>
      </c>
      <c r="E4" s="9" t="s">
        <v>592</v>
      </c>
      <c r="F4" s="10">
        <v>5</v>
      </c>
      <c r="G4" s="11">
        <f t="shared" ref="G4:G101" si="1">F4/7.8</f>
        <v>0.64102564102564108</v>
      </c>
      <c r="H4" s="13" t="s">
        <v>357</v>
      </c>
    </row>
    <row r="5" spans="1:9" hidden="1" x14ac:dyDescent="0.4">
      <c r="A5" s="9" t="s">
        <v>312</v>
      </c>
      <c r="B5" s="9" t="s">
        <v>313</v>
      </c>
      <c r="C5" s="23">
        <v>44202</v>
      </c>
      <c r="D5" s="29" t="s">
        <v>474</v>
      </c>
      <c r="E5" s="9" t="s">
        <v>475</v>
      </c>
      <c r="F5" s="10">
        <v>8</v>
      </c>
      <c r="G5" s="11">
        <f t="shared" si="1"/>
        <v>1.0256410256410258</v>
      </c>
      <c r="H5" s="13" t="s">
        <v>359</v>
      </c>
    </row>
    <row r="6" spans="1:9" hidden="1" x14ac:dyDescent="0.4">
      <c r="A6" s="9" t="s">
        <v>312</v>
      </c>
      <c r="B6" s="9" t="s">
        <v>313</v>
      </c>
      <c r="C6" s="23">
        <v>44203</v>
      </c>
      <c r="D6" s="29" t="s">
        <v>474</v>
      </c>
      <c r="E6" s="9" t="s">
        <v>475</v>
      </c>
      <c r="F6" s="10">
        <v>8</v>
      </c>
      <c r="G6" s="11">
        <f t="shared" si="1"/>
        <v>1.0256410256410258</v>
      </c>
      <c r="H6" s="13" t="s">
        <v>364</v>
      </c>
    </row>
    <row r="7" spans="1:9" hidden="1" x14ac:dyDescent="0.4">
      <c r="A7" s="9" t="s">
        <v>312</v>
      </c>
      <c r="B7" s="9" t="s">
        <v>313</v>
      </c>
      <c r="C7" s="23">
        <v>44204</v>
      </c>
      <c r="D7" s="29" t="s">
        <v>474</v>
      </c>
      <c r="E7" s="9" t="s">
        <v>475</v>
      </c>
      <c r="F7" s="10">
        <v>7</v>
      </c>
      <c r="G7" s="11">
        <f t="shared" si="1"/>
        <v>0.89743589743589747</v>
      </c>
      <c r="H7" s="13" t="s">
        <v>365</v>
      </c>
    </row>
    <row r="8" spans="1:9" hidden="1" x14ac:dyDescent="0.4">
      <c r="A8" s="9" t="s">
        <v>312</v>
      </c>
      <c r="B8" s="9" t="s">
        <v>313</v>
      </c>
      <c r="C8" s="23"/>
      <c r="D8" s="29" t="s">
        <v>7</v>
      </c>
      <c r="E8" s="9" t="s">
        <v>296</v>
      </c>
      <c r="F8" s="10">
        <v>0</v>
      </c>
      <c r="G8" s="11">
        <f t="shared" ref="G8" si="2">F8/7.8</f>
        <v>0</v>
      </c>
      <c r="I8" s="12">
        <f>SUM(F2:F7)</f>
        <v>39</v>
      </c>
    </row>
    <row r="9" spans="1:9" hidden="1" x14ac:dyDescent="0.4">
      <c r="A9" s="9" t="s">
        <v>312</v>
      </c>
      <c r="B9" s="9" t="s">
        <v>313</v>
      </c>
      <c r="C9" s="23"/>
      <c r="D9" s="29" t="s">
        <v>7</v>
      </c>
      <c r="E9" s="9" t="s">
        <v>296</v>
      </c>
      <c r="F9" s="10">
        <v>0</v>
      </c>
      <c r="G9" s="11">
        <f t="shared" si="1"/>
        <v>0</v>
      </c>
    </row>
    <row r="10" spans="1:9" hidden="1" x14ac:dyDescent="0.4">
      <c r="A10" s="9" t="s">
        <v>312</v>
      </c>
      <c r="B10" s="9" t="s">
        <v>313</v>
      </c>
      <c r="C10" s="23">
        <v>44207</v>
      </c>
      <c r="D10" s="29" t="s">
        <v>474</v>
      </c>
      <c r="E10" s="9" t="s">
        <v>588</v>
      </c>
      <c r="F10" s="10">
        <v>4</v>
      </c>
      <c r="G10" s="11">
        <f t="shared" ref="G10:G11" si="3">F10/7.8</f>
        <v>0.51282051282051289</v>
      </c>
      <c r="H10" s="13" t="s">
        <v>329</v>
      </c>
    </row>
    <row r="11" spans="1:9" hidden="1" x14ac:dyDescent="0.4">
      <c r="A11" s="9" t="s">
        <v>312</v>
      </c>
      <c r="B11" s="9" t="s">
        <v>313</v>
      </c>
      <c r="C11" s="23">
        <v>44207</v>
      </c>
      <c r="D11" s="29" t="s">
        <v>474</v>
      </c>
      <c r="E11" s="9" t="s">
        <v>475</v>
      </c>
      <c r="F11" s="10">
        <v>4</v>
      </c>
      <c r="G11" s="11">
        <f t="shared" si="3"/>
        <v>0.51282051282051289</v>
      </c>
      <c r="H11" s="13" t="s">
        <v>369</v>
      </c>
    </row>
    <row r="12" spans="1:9" hidden="1" x14ac:dyDescent="0.4">
      <c r="A12" s="9" t="s">
        <v>312</v>
      </c>
      <c r="B12" s="9" t="s">
        <v>313</v>
      </c>
      <c r="C12" s="23">
        <v>44208</v>
      </c>
      <c r="D12" s="29" t="s">
        <v>474</v>
      </c>
      <c r="E12" s="9" t="s">
        <v>475</v>
      </c>
      <c r="F12" s="10">
        <v>8</v>
      </c>
      <c r="G12" s="11">
        <f t="shared" si="1"/>
        <v>1.0256410256410258</v>
      </c>
      <c r="H12" s="13" t="s">
        <v>370</v>
      </c>
    </row>
    <row r="13" spans="1:9" hidden="1" x14ac:dyDescent="0.4">
      <c r="A13" s="9" t="s">
        <v>312</v>
      </c>
      <c r="B13" s="9" t="s">
        <v>313</v>
      </c>
      <c r="C13" s="23">
        <v>44209</v>
      </c>
      <c r="D13" s="29" t="s">
        <v>474</v>
      </c>
      <c r="E13" s="9" t="s">
        <v>588</v>
      </c>
      <c r="F13" s="10">
        <v>4</v>
      </c>
      <c r="G13" s="11">
        <f t="shared" si="1"/>
        <v>0.51282051282051289</v>
      </c>
      <c r="H13" s="13" t="s">
        <v>336</v>
      </c>
    </row>
    <row r="14" spans="1:9" hidden="1" x14ac:dyDescent="0.4">
      <c r="A14" s="9" t="s">
        <v>312</v>
      </c>
      <c r="B14" s="9" t="s">
        <v>313</v>
      </c>
      <c r="C14" s="23">
        <v>44209</v>
      </c>
      <c r="D14" s="29" t="s">
        <v>474</v>
      </c>
      <c r="E14" s="9" t="s">
        <v>475</v>
      </c>
      <c r="F14" s="10">
        <v>4</v>
      </c>
      <c r="G14" s="11">
        <f t="shared" ref="G14:G15" si="4">F14/7.8</f>
        <v>0.51282051282051289</v>
      </c>
      <c r="H14" s="13" t="s">
        <v>366</v>
      </c>
    </row>
    <row r="15" spans="1:9" hidden="1" x14ac:dyDescent="0.4">
      <c r="A15" s="9" t="s">
        <v>312</v>
      </c>
      <c r="B15" s="9" t="s">
        <v>313</v>
      </c>
      <c r="C15" s="23">
        <v>44210</v>
      </c>
      <c r="D15" s="29" t="s">
        <v>591</v>
      </c>
      <c r="E15" s="9" t="s">
        <v>592</v>
      </c>
      <c r="F15" s="10">
        <v>4</v>
      </c>
      <c r="G15" s="11">
        <f t="shared" si="4"/>
        <v>0.51282051282051289</v>
      </c>
      <c r="H15" s="13" t="s">
        <v>374</v>
      </c>
    </row>
    <row r="16" spans="1:9" hidden="1" x14ac:dyDescent="0.4">
      <c r="A16" s="9" t="s">
        <v>312</v>
      </c>
      <c r="B16" s="9" t="s">
        <v>313</v>
      </c>
      <c r="C16" s="23">
        <v>44210</v>
      </c>
      <c r="D16" s="29" t="s">
        <v>474</v>
      </c>
      <c r="E16" s="9" t="s">
        <v>475</v>
      </c>
      <c r="F16" s="10">
        <v>4</v>
      </c>
      <c r="G16" s="11">
        <f t="shared" si="1"/>
        <v>0.51282051282051289</v>
      </c>
      <c r="H16" s="13" t="s">
        <v>368</v>
      </c>
    </row>
    <row r="17" spans="1:9" hidden="1" x14ac:dyDescent="0.4">
      <c r="A17" s="9" t="s">
        <v>312</v>
      </c>
      <c r="B17" s="9" t="s">
        <v>313</v>
      </c>
      <c r="C17" s="23">
        <v>44211</v>
      </c>
      <c r="D17" s="29" t="s">
        <v>474</v>
      </c>
      <c r="E17" s="9" t="s">
        <v>475</v>
      </c>
      <c r="F17" s="10">
        <v>7</v>
      </c>
      <c r="G17" s="11">
        <f t="shared" si="1"/>
        <v>0.89743589743589747</v>
      </c>
      <c r="H17" s="13" t="s">
        <v>371</v>
      </c>
    </row>
    <row r="18" spans="1:9" hidden="1" x14ac:dyDescent="0.4">
      <c r="A18" s="9" t="s">
        <v>312</v>
      </c>
      <c r="B18" s="9" t="s">
        <v>313</v>
      </c>
      <c r="C18" s="23"/>
      <c r="D18" s="29" t="s">
        <v>7</v>
      </c>
      <c r="E18" s="9" t="s">
        <v>296</v>
      </c>
      <c r="F18" s="10">
        <v>0</v>
      </c>
      <c r="G18" s="11">
        <f t="shared" si="1"/>
        <v>0</v>
      </c>
      <c r="I18" s="12">
        <f>SUM(F10:F17)</f>
        <v>39</v>
      </c>
    </row>
    <row r="19" spans="1:9" hidden="1" x14ac:dyDescent="0.4">
      <c r="A19" s="9" t="s">
        <v>312</v>
      </c>
      <c r="B19" s="9" t="s">
        <v>313</v>
      </c>
      <c r="C19" s="23"/>
      <c r="D19" s="29" t="s">
        <v>7</v>
      </c>
      <c r="E19" s="9" t="s">
        <v>296</v>
      </c>
      <c r="F19" s="10">
        <v>0</v>
      </c>
      <c r="G19" s="11">
        <f t="shared" si="1"/>
        <v>0</v>
      </c>
    </row>
    <row r="20" spans="1:9" hidden="1" x14ac:dyDescent="0.4">
      <c r="A20" s="9" t="s">
        <v>312</v>
      </c>
      <c r="B20" s="9" t="s">
        <v>313</v>
      </c>
      <c r="C20" s="23">
        <v>44214</v>
      </c>
      <c r="D20" s="29" t="s">
        <v>474</v>
      </c>
      <c r="E20" s="9" t="s">
        <v>475</v>
      </c>
      <c r="F20" s="10">
        <v>4</v>
      </c>
      <c r="G20" s="11">
        <f t="shared" si="1"/>
        <v>0.51282051282051289</v>
      </c>
      <c r="H20" s="13" t="s">
        <v>372</v>
      </c>
    </row>
    <row r="21" spans="1:9" hidden="1" x14ac:dyDescent="0.4">
      <c r="A21" s="9" t="s">
        <v>312</v>
      </c>
      <c r="B21" s="9" t="s">
        <v>313</v>
      </c>
      <c r="C21" s="23">
        <v>44214</v>
      </c>
      <c r="D21" s="29" t="s">
        <v>474</v>
      </c>
      <c r="E21" s="9" t="s">
        <v>475</v>
      </c>
      <c r="F21" s="10">
        <v>4</v>
      </c>
      <c r="G21" s="11">
        <f t="shared" ref="G21" si="5">F21/7.8</f>
        <v>0.51282051282051289</v>
      </c>
      <c r="H21" s="13" t="s">
        <v>373</v>
      </c>
    </row>
    <row r="22" spans="1:9" hidden="1" x14ac:dyDescent="0.4">
      <c r="A22" s="9" t="s">
        <v>312</v>
      </c>
      <c r="B22" s="9" t="s">
        <v>313</v>
      </c>
      <c r="C22" s="23">
        <v>44215</v>
      </c>
      <c r="D22" s="29" t="s">
        <v>474</v>
      </c>
      <c r="E22" s="9" t="s">
        <v>475</v>
      </c>
      <c r="F22" s="10">
        <v>8</v>
      </c>
      <c r="G22" s="11">
        <f t="shared" ref="G22" si="6">F22/7.8</f>
        <v>1.0256410256410258</v>
      </c>
      <c r="H22" s="13" t="s">
        <v>376</v>
      </c>
    </row>
    <row r="23" spans="1:9" hidden="1" x14ac:dyDescent="0.4">
      <c r="A23" s="9" t="s">
        <v>312</v>
      </c>
      <c r="B23" s="9" t="s">
        <v>313</v>
      </c>
      <c r="C23" s="23">
        <v>44216</v>
      </c>
      <c r="D23" s="29" t="s">
        <v>474</v>
      </c>
      <c r="E23" s="9" t="s">
        <v>475</v>
      </c>
      <c r="F23" s="10">
        <v>8</v>
      </c>
      <c r="G23" s="11">
        <f t="shared" si="1"/>
        <v>1.0256410256410258</v>
      </c>
      <c r="H23" s="13" t="s">
        <v>377</v>
      </c>
    </row>
    <row r="24" spans="1:9" hidden="1" x14ac:dyDescent="0.4">
      <c r="A24" s="9" t="s">
        <v>312</v>
      </c>
      <c r="B24" s="9" t="s">
        <v>313</v>
      </c>
      <c r="C24" s="23">
        <v>44217</v>
      </c>
      <c r="D24" s="29" t="s">
        <v>591</v>
      </c>
      <c r="E24" s="9" t="s">
        <v>592</v>
      </c>
      <c r="F24" s="10">
        <v>8</v>
      </c>
      <c r="G24" s="11">
        <f t="shared" si="1"/>
        <v>1.0256410256410258</v>
      </c>
      <c r="H24" s="13" t="s">
        <v>367</v>
      </c>
    </row>
    <row r="25" spans="1:9" hidden="1" x14ac:dyDescent="0.4">
      <c r="A25" s="9" t="s">
        <v>312</v>
      </c>
      <c r="B25" s="9" t="s">
        <v>313</v>
      </c>
      <c r="C25" s="23">
        <v>44218</v>
      </c>
      <c r="D25" s="29" t="s">
        <v>318</v>
      </c>
      <c r="E25" s="9" t="s">
        <v>296</v>
      </c>
      <c r="F25" s="10">
        <v>7</v>
      </c>
      <c r="G25" s="11">
        <f t="shared" si="1"/>
        <v>0.89743589743589747</v>
      </c>
      <c r="H25" s="13" t="s">
        <v>375</v>
      </c>
    </row>
    <row r="26" spans="1:9" hidden="1" x14ac:dyDescent="0.4">
      <c r="A26" s="9" t="s">
        <v>312</v>
      </c>
      <c r="B26" s="9" t="s">
        <v>313</v>
      </c>
      <c r="C26" s="23"/>
      <c r="D26" s="29" t="s">
        <v>7</v>
      </c>
      <c r="E26" s="9" t="s">
        <v>296</v>
      </c>
      <c r="F26" s="10">
        <v>0</v>
      </c>
      <c r="G26" s="11">
        <f t="shared" ref="G26" si="7">F26/7.8</f>
        <v>0</v>
      </c>
      <c r="I26" s="12">
        <f>SUM(F20:F25)</f>
        <v>39</v>
      </c>
    </row>
    <row r="27" spans="1:9" hidden="1" x14ac:dyDescent="0.4">
      <c r="A27" s="9" t="s">
        <v>312</v>
      </c>
      <c r="B27" s="9" t="s">
        <v>313</v>
      </c>
      <c r="C27" s="23"/>
      <c r="D27" s="29" t="s">
        <v>7</v>
      </c>
      <c r="E27" s="9" t="s">
        <v>296</v>
      </c>
      <c r="F27" s="10">
        <v>0</v>
      </c>
      <c r="G27" s="11">
        <f t="shared" si="1"/>
        <v>0</v>
      </c>
    </row>
    <row r="28" spans="1:9" ht="39" hidden="1" x14ac:dyDescent="0.4">
      <c r="A28" s="9" t="s">
        <v>312</v>
      </c>
      <c r="B28" s="9" t="s">
        <v>313</v>
      </c>
      <c r="C28" s="23">
        <v>44221</v>
      </c>
      <c r="D28" s="29" t="s">
        <v>474</v>
      </c>
      <c r="E28" s="9" t="s">
        <v>475</v>
      </c>
      <c r="F28" s="10">
        <v>8</v>
      </c>
      <c r="G28" s="11">
        <f t="shared" si="1"/>
        <v>1.0256410256410258</v>
      </c>
      <c r="H28" s="32" t="s">
        <v>416</v>
      </c>
    </row>
    <row r="29" spans="1:9" ht="58.5" hidden="1" x14ac:dyDescent="0.4">
      <c r="A29" s="9" t="s">
        <v>312</v>
      </c>
      <c r="B29" s="9" t="s">
        <v>313</v>
      </c>
      <c r="C29" s="23">
        <v>44222</v>
      </c>
      <c r="D29" s="29" t="s">
        <v>474</v>
      </c>
      <c r="E29" s="9" t="s">
        <v>475</v>
      </c>
      <c r="F29" s="10">
        <v>8</v>
      </c>
      <c r="G29" s="11">
        <f t="shared" si="1"/>
        <v>1.0256410256410258</v>
      </c>
      <c r="H29" s="32" t="s">
        <v>417</v>
      </c>
    </row>
    <row r="30" spans="1:9" hidden="1" x14ac:dyDescent="0.4">
      <c r="A30" s="9" t="s">
        <v>312</v>
      </c>
      <c r="B30" s="9" t="s">
        <v>313</v>
      </c>
      <c r="C30" s="23">
        <v>44223</v>
      </c>
      <c r="D30" s="29" t="s">
        <v>591</v>
      </c>
      <c r="E30" s="9" t="s">
        <v>592</v>
      </c>
      <c r="F30" s="10">
        <v>8</v>
      </c>
      <c r="G30" s="11">
        <f t="shared" si="1"/>
        <v>1.0256410256410258</v>
      </c>
      <c r="H30" s="13" t="s">
        <v>425</v>
      </c>
    </row>
    <row r="31" spans="1:9" hidden="1" x14ac:dyDescent="0.4">
      <c r="A31" s="9" t="s">
        <v>312</v>
      </c>
      <c r="B31" s="9" t="s">
        <v>313</v>
      </c>
      <c r="C31" s="23">
        <v>44224</v>
      </c>
      <c r="D31" s="29" t="s">
        <v>474</v>
      </c>
      <c r="E31" s="9" t="s">
        <v>475</v>
      </c>
      <c r="F31" s="10">
        <v>2</v>
      </c>
      <c r="G31" s="11">
        <f t="shared" ref="G31" si="8">F31/7.8</f>
        <v>0.25641025641025644</v>
      </c>
      <c r="H31" s="13" t="s">
        <v>378</v>
      </c>
    </row>
    <row r="32" spans="1:9" hidden="1" x14ac:dyDescent="0.4">
      <c r="A32" s="9" t="s">
        <v>312</v>
      </c>
      <c r="B32" s="9" t="s">
        <v>313</v>
      </c>
      <c r="C32" s="23">
        <v>44224</v>
      </c>
      <c r="D32" s="29" t="s">
        <v>474</v>
      </c>
      <c r="E32" s="9" t="s">
        <v>475</v>
      </c>
      <c r="F32" s="10">
        <v>6</v>
      </c>
      <c r="G32" s="11">
        <f t="shared" si="1"/>
        <v>0.76923076923076927</v>
      </c>
      <c r="H32" s="13" t="s">
        <v>426</v>
      </c>
    </row>
    <row r="33" spans="1:9" hidden="1" x14ac:dyDescent="0.4">
      <c r="A33" s="9" t="s">
        <v>312</v>
      </c>
      <c r="B33" s="9" t="s">
        <v>313</v>
      </c>
      <c r="C33" s="23">
        <v>44225</v>
      </c>
      <c r="D33" s="29" t="s">
        <v>474</v>
      </c>
      <c r="E33" s="9" t="s">
        <v>475</v>
      </c>
      <c r="F33" s="10">
        <v>2</v>
      </c>
      <c r="G33" s="11">
        <f t="shared" ref="G33" si="9">F33/7.8</f>
        <v>0.25641025641025644</v>
      </c>
      <c r="H33" s="13" t="s">
        <v>427</v>
      </c>
    </row>
    <row r="34" spans="1:9" hidden="1" x14ac:dyDescent="0.4">
      <c r="A34" s="9" t="s">
        <v>312</v>
      </c>
      <c r="B34" s="9" t="s">
        <v>313</v>
      </c>
      <c r="C34" s="23">
        <v>44225</v>
      </c>
      <c r="D34" s="29" t="s">
        <v>474</v>
      </c>
      <c r="E34" s="9" t="s">
        <v>475</v>
      </c>
      <c r="F34" s="10">
        <v>5</v>
      </c>
      <c r="G34" s="11">
        <f t="shared" si="1"/>
        <v>0.64102564102564108</v>
      </c>
      <c r="H34" s="13" t="s">
        <v>428</v>
      </c>
    </row>
    <row r="35" spans="1:9" hidden="1" x14ac:dyDescent="0.4">
      <c r="C35" s="23"/>
      <c r="D35" s="29" t="s">
        <v>7</v>
      </c>
      <c r="E35" s="9" t="s">
        <v>296</v>
      </c>
      <c r="F35" s="10">
        <v>0</v>
      </c>
      <c r="G35" s="11">
        <f t="shared" si="1"/>
        <v>0</v>
      </c>
      <c r="I35" s="12">
        <f>SUM(F28:F34)</f>
        <v>39</v>
      </c>
    </row>
    <row r="36" spans="1:9" s="14" customFormat="1" hidden="1" x14ac:dyDescent="0.4">
      <c r="A36" s="9"/>
      <c r="B36" s="9"/>
      <c r="C36" s="23"/>
      <c r="D36" s="29" t="s">
        <v>7</v>
      </c>
      <c r="E36" s="9" t="s">
        <v>296</v>
      </c>
      <c r="F36" s="10">
        <v>0</v>
      </c>
      <c r="G36" s="11">
        <f t="shared" ref="G36" si="10">F36/7.8</f>
        <v>0</v>
      </c>
      <c r="H36" s="13"/>
      <c r="I36" s="12"/>
    </row>
    <row r="37" spans="1:9" s="14" customFormat="1" hidden="1" x14ac:dyDescent="0.4">
      <c r="A37" s="9" t="s">
        <v>312</v>
      </c>
      <c r="B37" s="9" t="s">
        <v>313</v>
      </c>
      <c r="C37" s="23">
        <v>44228</v>
      </c>
      <c r="D37" s="29" t="s">
        <v>474</v>
      </c>
      <c r="E37" s="9" t="s">
        <v>588</v>
      </c>
      <c r="F37" s="10">
        <v>4</v>
      </c>
      <c r="G37" s="11">
        <f t="shared" si="1"/>
        <v>0.51282051282051289</v>
      </c>
      <c r="H37" s="13" t="s">
        <v>379</v>
      </c>
      <c r="I37" s="12"/>
    </row>
    <row r="38" spans="1:9" hidden="1" x14ac:dyDescent="0.4">
      <c r="A38" s="9" t="s">
        <v>312</v>
      </c>
      <c r="B38" s="9" t="s">
        <v>313</v>
      </c>
      <c r="C38" s="23">
        <v>44228</v>
      </c>
      <c r="D38" s="29" t="s">
        <v>591</v>
      </c>
      <c r="E38" s="9" t="s">
        <v>592</v>
      </c>
      <c r="F38" s="10">
        <v>4</v>
      </c>
      <c r="G38" s="11">
        <f t="shared" ref="G38" si="11">F38/7.8</f>
        <v>0.51282051282051289</v>
      </c>
      <c r="H38" s="13" t="s">
        <v>430</v>
      </c>
    </row>
    <row r="39" spans="1:9" hidden="1" x14ac:dyDescent="0.4">
      <c r="A39" s="9" t="s">
        <v>312</v>
      </c>
      <c r="B39" s="9" t="s">
        <v>313</v>
      </c>
      <c r="C39" s="23">
        <v>44229</v>
      </c>
      <c r="D39" s="29" t="s">
        <v>591</v>
      </c>
      <c r="E39" s="9" t="s">
        <v>592</v>
      </c>
      <c r="F39" s="10">
        <v>8</v>
      </c>
      <c r="G39" s="11">
        <f t="shared" si="1"/>
        <v>1.0256410256410258</v>
      </c>
      <c r="H39" s="13" t="s">
        <v>380</v>
      </c>
    </row>
    <row r="40" spans="1:9" s="14" customFormat="1" hidden="1" x14ac:dyDescent="0.4">
      <c r="A40" s="9" t="s">
        <v>312</v>
      </c>
      <c r="B40" s="9" t="s">
        <v>313</v>
      </c>
      <c r="C40" s="23">
        <v>44230</v>
      </c>
      <c r="D40" s="29" t="s">
        <v>474</v>
      </c>
      <c r="E40" s="9" t="s">
        <v>475</v>
      </c>
      <c r="F40" s="10">
        <v>4</v>
      </c>
      <c r="G40" s="11">
        <f t="shared" ref="G40" si="12">F40/7.8</f>
        <v>0.51282051282051289</v>
      </c>
      <c r="H40" s="13" t="s">
        <v>431</v>
      </c>
      <c r="I40" s="15"/>
    </row>
    <row r="41" spans="1:9" s="14" customFormat="1" hidden="1" x14ac:dyDescent="0.4">
      <c r="A41" s="9" t="s">
        <v>312</v>
      </c>
      <c r="B41" s="9" t="s">
        <v>313</v>
      </c>
      <c r="C41" s="23">
        <v>44230</v>
      </c>
      <c r="D41" s="29" t="s">
        <v>318</v>
      </c>
      <c r="E41" s="9" t="s">
        <v>296</v>
      </c>
      <c r="F41" s="10">
        <v>4</v>
      </c>
      <c r="G41" s="11">
        <f t="shared" si="1"/>
        <v>0.51282051282051289</v>
      </c>
      <c r="H41" s="13" t="s">
        <v>345</v>
      </c>
      <c r="I41" s="15"/>
    </row>
    <row r="42" spans="1:9" hidden="1" x14ac:dyDescent="0.4">
      <c r="A42" s="9" t="s">
        <v>312</v>
      </c>
      <c r="B42" s="9" t="s">
        <v>313</v>
      </c>
      <c r="C42" s="23">
        <v>44231</v>
      </c>
      <c r="D42" s="29" t="s">
        <v>318</v>
      </c>
      <c r="E42" s="9" t="s">
        <v>296</v>
      </c>
      <c r="F42" s="10">
        <v>8</v>
      </c>
      <c r="G42" s="11">
        <f t="shared" si="1"/>
        <v>1.0256410256410258</v>
      </c>
      <c r="H42" s="13" t="s">
        <v>345</v>
      </c>
    </row>
    <row r="43" spans="1:9" hidden="1" x14ac:dyDescent="0.4">
      <c r="A43" s="9" t="s">
        <v>312</v>
      </c>
      <c r="B43" s="9" t="s">
        <v>313</v>
      </c>
      <c r="C43" s="23">
        <v>44232</v>
      </c>
      <c r="D43" s="29" t="s">
        <v>318</v>
      </c>
      <c r="E43" s="9" t="s">
        <v>296</v>
      </c>
      <c r="F43" s="10">
        <v>7</v>
      </c>
      <c r="G43" s="11">
        <f t="shared" ref="G43" si="13">F43/7.8</f>
        <v>0.89743589743589747</v>
      </c>
      <c r="H43" s="13" t="s">
        <v>345</v>
      </c>
    </row>
    <row r="44" spans="1:9" hidden="1" x14ac:dyDescent="0.4">
      <c r="A44" s="9" t="s">
        <v>312</v>
      </c>
      <c r="B44" s="9" t="s">
        <v>313</v>
      </c>
      <c r="C44" s="23"/>
      <c r="D44" s="29" t="s">
        <v>7</v>
      </c>
      <c r="E44" s="9" t="s">
        <v>296</v>
      </c>
      <c r="F44" s="10">
        <v>0</v>
      </c>
      <c r="G44" s="11">
        <f t="shared" si="1"/>
        <v>0</v>
      </c>
      <c r="I44" s="12">
        <f>SUM(F37:F43)</f>
        <v>39</v>
      </c>
    </row>
    <row r="45" spans="1:9" hidden="1" x14ac:dyDescent="0.4">
      <c r="A45" s="9" t="s">
        <v>312</v>
      </c>
      <c r="B45" s="9" t="s">
        <v>313</v>
      </c>
      <c r="C45" s="23"/>
      <c r="D45" s="29" t="s">
        <v>7</v>
      </c>
      <c r="E45" s="9" t="s">
        <v>296</v>
      </c>
      <c r="F45" s="10">
        <v>0</v>
      </c>
      <c r="G45" s="11">
        <f t="shared" si="1"/>
        <v>0</v>
      </c>
    </row>
    <row r="46" spans="1:9" s="14" customFormat="1" ht="39" hidden="1" x14ac:dyDescent="0.4">
      <c r="A46" s="9" t="s">
        <v>312</v>
      </c>
      <c r="B46" s="9" t="s">
        <v>313</v>
      </c>
      <c r="C46" s="23">
        <v>44235</v>
      </c>
      <c r="D46" s="29" t="s">
        <v>474</v>
      </c>
      <c r="E46" s="9" t="s">
        <v>475</v>
      </c>
      <c r="F46" s="10">
        <v>8</v>
      </c>
      <c r="G46" s="11">
        <f t="shared" si="1"/>
        <v>1.0256410256410258</v>
      </c>
      <c r="H46" s="32" t="s">
        <v>432</v>
      </c>
      <c r="I46" s="15"/>
    </row>
    <row r="47" spans="1:9" ht="39" hidden="1" x14ac:dyDescent="0.4">
      <c r="A47" s="9" t="s">
        <v>312</v>
      </c>
      <c r="B47" s="9" t="s">
        <v>313</v>
      </c>
      <c r="C47" s="23">
        <v>44236</v>
      </c>
      <c r="D47" s="29" t="s">
        <v>589</v>
      </c>
      <c r="E47" s="9" t="s">
        <v>590</v>
      </c>
      <c r="F47" s="10">
        <v>2</v>
      </c>
      <c r="G47" s="11">
        <f t="shared" ref="G47:G48" si="14">F47/7.8</f>
        <v>0.25641025641025644</v>
      </c>
      <c r="H47" s="32" t="s">
        <v>429</v>
      </c>
    </row>
    <row r="48" spans="1:9" hidden="1" x14ac:dyDescent="0.4">
      <c r="A48" s="9" t="s">
        <v>312</v>
      </c>
      <c r="B48" s="9" t="s">
        <v>313</v>
      </c>
      <c r="C48" s="23">
        <v>44236</v>
      </c>
      <c r="D48" s="29" t="s">
        <v>474</v>
      </c>
      <c r="E48" s="9" t="s">
        <v>475</v>
      </c>
      <c r="F48" s="10">
        <v>1</v>
      </c>
      <c r="G48" s="11">
        <f t="shared" si="14"/>
        <v>0.12820512820512822</v>
      </c>
      <c r="H48" s="13" t="s">
        <v>433</v>
      </c>
    </row>
    <row r="49" spans="1:9" hidden="1" x14ac:dyDescent="0.4">
      <c r="A49" s="9" t="s">
        <v>312</v>
      </c>
      <c r="B49" s="9" t="s">
        <v>313</v>
      </c>
      <c r="C49" s="23">
        <v>44236</v>
      </c>
      <c r="D49" s="29" t="s">
        <v>474</v>
      </c>
      <c r="E49" s="9" t="s">
        <v>475</v>
      </c>
      <c r="F49" s="10">
        <v>5</v>
      </c>
      <c r="G49" s="11">
        <f t="shared" si="1"/>
        <v>0.64102564102564108</v>
      </c>
      <c r="H49" s="13" t="s">
        <v>434</v>
      </c>
    </row>
    <row r="50" spans="1:9" hidden="1" x14ac:dyDescent="0.4">
      <c r="A50" s="9" t="s">
        <v>312</v>
      </c>
      <c r="B50" s="9" t="s">
        <v>313</v>
      </c>
      <c r="C50" s="23">
        <v>44237</v>
      </c>
      <c r="D50" s="29" t="s">
        <v>591</v>
      </c>
      <c r="E50" s="9" t="s">
        <v>592</v>
      </c>
      <c r="F50" s="10">
        <v>5</v>
      </c>
      <c r="G50" s="11">
        <f t="shared" si="1"/>
        <v>0.64102564102564108</v>
      </c>
      <c r="H50" s="32" t="s">
        <v>605</v>
      </c>
    </row>
    <row r="51" spans="1:9" ht="39" hidden="1" x14ac:dyDescent="0.4">
      <c r="A51" s="9" t="s">
        <v>312</v>
      </c>
      <c r="B51" s="9" t="s">
        <v>313</v>
      </c>
      <c r="C51" s="23">
        <v>44237</v>
      </c>
      <c r="D51" s="29" t="s">
        <v>474</v>
      </c>
      <c r="E51" s="9" t="s">
        <v>475</v>
      </c>
      <c r="F51" s="10">
        <v>1</v>
      </c>
      <c r="G51" s="11">
        <f t="shared" si="1"/>
        <v>0.12820512820512822</v>
      </c>
      <c r="H51" s="32" t="s">
        <v>449</v>
      </c>
    </row>
    <row r="52" spans="1:9" ht="39" hidden="1" x14ac:dyDescent="0.4">
      <c r="A52" s="9" t="s">
        <v>312</v>
      </c>
      <c r="B52" s="9" t="s">
        <v>313</v>
      </c>
      <c r="C52" s="23">
        <v>44237</v>
      </c>
      <c r="D52" s="29" t="s">
        <v>474</v>
      </c>
      <c r="E52" s="9" t="s">
        <v>475</v>
      </c>
      <c r="F52" s="10">
        <v>2</v>
      </c>
      <c r="G52" s="11">
        <f t="shared" ref="G52:G53" si="15">F52/7.8</f>
        <v>0.25641025641025644</v>
      </c>
      <c r="H52" s="32" t="s">
        <v>449</v>
      </c>
    </row>
    <row r="53" spans="1:9" hidden="1" x14ac:dyDescent="0.4">
      <c r="A53" s="9" t="s">
        <v>312</v>
      </c>
      <c r="B53" s="9" t="s">
        <v>313</v>
      </c>
      <c r="C53" s="23">
        <v>44238</v>
      </c>
      <c r="D53" s="29" t="s">
        <v>474</v>
      </c>
      <c r="E53" s="9" t="s">
        <v>475</v>
      </c>
      <c r="F53" s="10">
        <v>3</v>
      </c>
      <c r="G53" s="11">
        <f t="shared" si="15"/>
        <v>0.38461538461538464</v>
      </c>
      <c r="H53" s="13" t="s">
        <v>381</v>
      </c>
    </row>
    <row r="54" spans="1:9" hidden="1" x14ac:dyDescent="0.4">
      <c r="A54" s="9" t="s">
        <v>312</v>
      </c>
      <c r="B54" s="9" t="s">
        <v>313</v>
      </c>
      <c r="C54" s="23">
        <v>44238</v>
      </c>
      <c r="D54" s="29" t="s">
        <v>474</v>
      </c>
      <c r="E54" s="9" t="s">
        <v>475</v>
      </c>
      <c r="F54" s="10">
        <v>5</v>
      </c>
      <c r="G54" s="11">
        <f t="shared" si="1"/>
        <v>0.64102564102564108</v>
      </c>
      <c r="H54" s="13" t="s">
        <v>382</v>
      </c>
    </row>
    <row r="55" spans="1:9" s="14" customFormat="1" hidden="1" x14ac:dyDescent="0.4">
      <c r="A55" s="9" t="s">
        <v>312</v>
      </c>
      <c r="B55" s="9" t="s">
        <v>313</v>
      </c>
      <c r="C55" s="23">
        <v>44239</v>
      </c>
      <c r="D55" s="29" t="s">
        <v>474</v>
      </c>
      <c r="E55" s="9" t="s">
        <v>475</v>
      </c>
      <c r="F55" s="10">
        <v>7</v>
      </c>
      <c r="G55" s="11">
        <f t="shared" si="1"/>
        <v>0.89743589743589747</v>
      </c>
      <c r="H55" s="13" t="s">
        <v>435</v>
      </c>
      <c r="I55" s="15"/>
    </row>
    <row r="56" spans="1:9" hidden="1" x14ac:dyDescent="0.4">
      <c r="A56" s="9" t="s">
        <v>312</v>
      </c>
      <c r="B56" s="9" t="s">
        <v>313</v>
      </c>
      <c r="C56" s="23"/>
      <c r="D56" s="29" t="s">
        <v>7</v>
      </c>
      <c r="E56" s="9" t="s">
        <v>296</v>
      </c>
      <c r="F56" s="10">
        <v>0</v>
      </c>
      <c r="G56" s="11">
        <f t="shared" si="1"/>
        <v>0</v>
      </c>
      <c r="I56" s="12">
        <f>SUM(F46:F55)</f>
        <v>39</v>
      </c>
    </row>
    <row r="57" spans="1:9" hidden="1" x14ac:dyDescent="0.4">
      <c r="A57" s="9" t="s">
        <v>312</v>
      </c>
      <c r="B57" s="9" t="s">
        <v>313</v>
      </c>
      <c r="C57" s="23"/>
      <c r="D57" s="29" t="s">
        <v>7</v>
      </c>
      <c r="E57" s="9" t="s">
        <v>296</v>
      </c>
      <c r="F57" s="10">
        <v>0</v>
      </c>
      <c r="G57" s="11">
        <f t="shared" ref="G57" si="16">F57/7.8</f>
        <v>0</v>
      </c>
    </row>
    <row r="58" spans="1:9" ht="39" hidden="1" x14ac:dyDescent="0.4">
      <c r="A58" s="9" t="s">
        <v>312</v>
      </c>
      <c r="B58" s="9" t="s">
        <v>313</v>
      </c>
      <c r="C58" s="23">
        <v>44242</v>
      </c>
      <c r="D58" s="29" t="s">
        <v>474</v>
      </c>
      <c r="E58" s="9" t="s">
        <v>475</v>
      </c>
      <c r="F58" s="10">
        <v>8</v>
      </c>
      <c r="G58" s="11">
        <f t="shared" si="1"/>
        <v>1.0256410256410258</v>
      </c>
      <c r="H58" s="32" t="s">
        <v>436</v>
      </c>
    </row>
    <row r="59" spans="1:9" hidden="1" x14ac:dyDescent="0.4">
      <c r="A59" s="9" t="s">
        <v>312</v>
      </c>
      <c r="B59" s="9" t="s">
        <v>313</v>
      </c>
      <c r="C59" s="23">
        <v>44243</v>
      </c>
      <c r="D59" s="29" t="s">
        <v>591</v>
      </c>
      <c r="E59" s="9" t="s">
        <v>592</v>
      </c>
      <c r="F59" s="10">
        <v>7</v>
      </c>
      <c r="G59" s="11">
        <f t="shared" ref="G59" si="17">F59/7.8</f>
        <v>0.89743589743589747</v>
      </c>
      <c r="H59" s="13" t="s">
        <v>606</v>
      </c>
    </row>
    <row r="60" spans="1:9" hidden="1" x14ac:dyDescent="0.4">
      <c r="A60" s="9" t="s">
        <v>312</v>
      </c>
      <c r="B60" s="9" t="s">
        <v>313</v>
      </c>
      <c r="C60" s="23">
        <v>44243</v>
      </c>
      <c r="D60" s="29" t="s">
        <v>474</v>
      </c>
      <c r="E60" s="29" t="s">
        <v>588</v>
      </c>
      <c r="F60" s="10">
        <v>1</v>
      </c>
      <c r="G60" s="11">
        <f t="shared" si="1"/>
        <v>0.12820512820512822</v>
      </c>
      <c r="H60" s="13" t="s">
        <v>383</v>
      </c>
    </row>
    <row r="61" spans="1:9" hidden="1" x14ac:dyDescent="0.4">
      <c r="A61" s="9" t="s">
        <v>312</v>
      </c>
      <c r="B61" s="9" t="s">
        <v>313</v>
      </c>
      <c r="C61" s="23">
        <v>44244</v>
      </c>
      <c r="D61" s="29" t="s">
        <v>474</v>
      </c>
      <c r="E61" s="9" t="s">
        <v>475</v>
      </c>
      <c r="F61" s="10">
        <v>8</v>
      </c>
      <c r="G61" s="11">
        <f t="shared" si="1"/>
        <v>1.0256410256410258</v>
      </c>
      <c r="H61" s="13" t="s">
        <v>384</v>
      </c>
    </row>
    <row r="62" spans="1:9" s="14" customFormat="1" hidden="1" x14ac:dyDescent="0.4">
      <c r="A62" s="9" t="s">
        <v>312</v>
      </c>
      <c r="B62" s="9" t="s">
        <v>313</v>
      </c>
      <c r="C62" s="23">
        <v>44245</v>
      </c>
      <c r="D62" s="29" t="s">
        <v>474</v>
      </c>
      <c r="E62" s="9" t="s">
        <v>475</v>
      </c>
      <c r="F62" s="10">
        <v>8</v>
      </c>
      <c r="G62" s="11">
        <f t="shared" si="1"/>
        <v>1.0256410256410258</v>
      </c>
      <c r="H62" s="13" t="s">
        <v>437</v>
      </c>
      <c r="I62" s="15"/>
    </row>
    <row r="63" spans="1:9" ht="39" hidden="1" x14ac:dyDescent="0.4">
      <c r="A63" s="9" t="s">
        <v>312</v>
      </c>
      <c r="B63" s="9" t="s">
        <v>313</v>
      </c>
      <c r="C63" s="23">
        <v>44246</v>
      </c>
      <c r="D63" s="29" t="s">
        <v>474</v>
      </c>
      <c r="E63" s="9" t="s">
        <v>475</v>
      </c>
      <c r="F63" s="10">
        <v>7</v>
      </c>
      <c r="G63" s="11">
        <f t="shared" si="1"/>
        <v>0.89743589743589747</v>
      </c>
      <c r="H63" s="32" t="s">
        <v>438</v>
      </c>
    </row>
    <row r="64" spans="1:9" hidden="1" x14ac:dyDescent="0.4">
      <c r="A64" s="9" t="s">
        <v>312</v>
      </c>
      <c r="B64" s="9" t="s">
        <v>313</v>
      </c>
      <c r="C64" s="23"/>
      <c r="D64" s="29" t="s">
        <v>7</v>
      </c>
      <c r="E64" s="9" t="s">
        <v>296</v>
      </c>
      <c r="F64" s="10">
        <v>0</v>
      </c>
      <c r="G64" s="11">
        <f t="shared" si="1"/>
        <v>0</v>
      </c>
      <c r="I64" s="12">
        <f>SUM(F58:F63)</f>
        <v>39</v>
      </c>
    </row>
    <row r="65" spans="1:9" hidden="1" x14ac:dyDescent="0.4">
      <c r="A65" s="9" t="s">
        <v>312</v>
      </c>
      <c r="B65" s="9" t="s">
        <v>313</v>
      </c>
      <c r="C65" s="23"/>
      <c r="D65" s="29" t="s">
        <v>7</v>
      </c>
      <c r="E65" s="9" t="s">
        <v>296</v>
      </c>
      <c r="F65" s="10">
        <v>0</v>
      </c>
      <c r="G65" s="11">
        <f t="shared" si="1"/>
        <v>0</v>
      </c>
    </row>
    <row r="66" spans="1:9" s="14" customFormat="1" hidden="1" x14ac:dyDescent="0.4">
      <c r="A66" s="9" t="s">
        <v>312</v>
      </c>
      <c r="B66" s="9" t="s">
        <v>313</v>
      </c>
      <c r="C66" s="23">
        <v>44249</v>
      </c>
      <c r="D66" s="29" t="s">
        <v>318</v>
      </c>
      <c r="E66" s="9" t="s">
        <v>296</v>
      </c>
      <c r="F66" s="10">
        <v>8</v>
      </c>
      <c r="G66" s="11">
        <f t="shared" si="1"/>
        <v>1.0256410256410258</v>
      </c>
      <c r="H66" s="13" t="s">
        <v>344</v>
      </c>
      <c r="I66" s="15"/>
    </row>
    <row r="67" spans="1:9" hidden="1" x14ac:dyDescent="0.4">
      <c r="A67" s="9" t="s">
        <v>312</v>
      </c>
      <c r="B67" s="9" t="s">
        <v>313</v>
      </c>
      <c r="C67" s="23">
        <v>44250</v>
      </c>
      <c r="D67" s="29" t="s">
        <v>318</v>
      </c>
      <c r="E67" s="9" t="s">
        <v>296</v>
      </c>
      <c r="F67" s="10">
        <v>8</v>
      </c>
      <c r="G67" s="11">
        <f t="shared" ref="G67" si="18">F67/7.8</f>
        <v>1.0256410256410258</v>
      </c>
      <c r="H67" s="13" t="s">
        <v>344</v>
      </c>
    </row>
    <row r="68" spans="1:9" hidden="1" x14ac:dyDescent="0.4">
      <c r="A68" s="9" t="s">
        <v>312</v>
      </c>
      <c r="B68" s="9" t="s">
        <v>313</v>
      </c>
      <c r="C68" s="23">
        <v>44251</v>
      </c>
      <c r="D68" s="29" t="s">
        <v>318</v>
      </c>
      <c r="E68" s="9" t="s">
        <v>296</v>
      </c>
      <c r="F68" s="10">
        <v>8</v>
      </c>
      <c r="G68" s="11">
        <f t="shared" si="1"/>
        <v>1.0256410256410258</v>
      </c>
      <c r="H68" s="13" t="s">
        <v>344</v>
      </c>
    </row>
    <row r="69" spans="1:9" s="14" customFormat="1" hidden="1" x14ac:dyDescent="0.4">
      <c r="A69" s="9" t="s">
        <v>312</v>
      </c>
      <c r="B69" s="9" t="s">
        <v>313</v>
      </c>
      <c r="C69" s="23">
        <v>44252</v>
      </c>
      <c r="D69" s="29" t="s">
        <v>318</v>
      </c>
      <c r="E69" s="9" t="s">
        <v>296</v>
      </c>
      <c r="F69" s="10">
        <v>8</v>
      </c>
      <c r="G69" s="11">
        <f t="shared" ref="G69" si="19">F69/7.8</f>
        <v>1.0256410256410258</v>
      </c>
      <c r="H69" s="13" t="s">
        <v>344</v>
      </c>
      <c r="I69" s="15"/>
    </row>
    <row r="70" spans="1:9" s="14" customFormat="1" hidden="1" x14ac:dyDescent="0.4">
      <c r="A70" s="9" t="s">
        <v>312</v>
      </c>
      <c r="B70" s="9" t="s">
        <v>313</v>
      </c>
      <c r="C70" s="23">
        <v>44253</v>
      </c>
      <c r="D70" s="29" t="s">
        <v>318</v>
      </c>
      <c r="E70" s="9" t="s">
        <v>296</v>
      </c>
      <c r="F70" s="10">
        <v>7</v>
      </c>
      <c r="G70" s="11">
        <f t="shared" si="1"/>
        <v>0.89743589743589747</v>
      </c>
      <c r="H70" s="13" t="s">
        <v>344</v>
      </c>
      <c r="I70" s="15"/>
    </row>
    <row r="71" spans="1:9" hidden="1" x14ac:dyDescent="0.4">
      <c r="A71" s="9" t="s">
        <v>312</v>
      </c>
      <c r="B71" s="9" t="s">
        <v>313</v>
      </c>
      <c r="C71" s="23"/>
      <c r="D71" s="29" t="s">
        <v>7</v>
      </c>
      <c r="E71" s="9" t="s">
        <v>296</v>
      </c>
      <c r="F71" s="10">
        <v>0</v>
      </c>
      <c r="G71" s="11">
        <f t="shared" si="1"/>
        <v>0</v>
      </c>
      <c r="I71" s="12">
        <f>SUM(F66:F70)</f>
        <v>39</v>
      </c>
    </row>
    <row r="72" spans="1:9" hidden="1" x14ac:dyDescent="0.4">
      <c r="A72" s="9" t="s">
        <v>312</v>
      </c>
      <c r="B72" s="9" t="s">
        <v>313</v>
      </c>
      <c r="C72" s="23"/>
      <c r="D72" s="29" t="s">
        <v>7</v>
      </c>
      <c r="E72" s="9" t="s">
        <v>296</v>
      </c>
      <c r="F72" s="10">
        <v>0</v>
      </c>
      <c r="G72" s="11">
        <f t="shared" si="1"/>
        <v>0</v>
      </c>
    </row>
    <row r="73" spans="1:9" hidden="1" x14ac:dyDescent="0.4">
      <c r="A73" s="9" t="s">
        <v>312</v>
      </c>
      <c r="B73" s="9" t="s">
        <v>313</v>
      </c>
      <c r="C73" s="23">
        <v>44256</v>
      </c>
      <c r="D73" s="29" t="s">
        <v>474</v>
      </c>
      <c r="E73" s="9" t="s">
        <v>475</v>
      </c>
      <c r="F73" s="10">
        <v>8</v>
      </c>
      <c r="G73" s="11">
        <f t="shared" si="1"/>
        <v>1.0256410256410258</v>
      </c>
      <c r="H73" s="13" t="s">
        <v>385</v>
      </c>
    </row>
    <row r="74" spans="1:9" s="14" customFormat="1" hidden="1" x14ac:dyDescent="0.4">
      <c r="A74" s="9" t="s">
        <v>312</v>
      </c>
      <c r="B74" s="9" t="s">
        <v>313</v>
      </c>
      <c r="C74" s="23">
        <v>44257</v>
      </c>
      <c r="D74" s="29" t="s">
        <v>474</v>
      </c>
      <c r="E74" s="29" t="s">
        <v>588</v>
      </c>
      <c r="F74" s="10">
        <v>8</v>
      </c>
      <c r="G74" s="11">
        <f t="shared" si="1"/>
        <v>1.0256410256410258</v>
      </c>
      <c r="H74" s="13" t="s">
        <v>386</v>
      </c>
      <c r="I74" s="15"/>
    </row>
    <row r="75" spans="1:9" hidden="1" x14ac:dyDescent="0.4">
      <c r="A75" s="9" t="s">
        <v>312</v>
      </c>
      <c r="B75" s="9" t="s">
        <v>313</v>
      </c>
      <c r="C75" s="23">
        <v>44258</v>
      </c>
      <c r="D75" s="29" t="s">
        <v>474</v>
      </c>
      <c r="E75" s="9" t="s">
        <v>475</v>
      </c>
      <c r="F75" s="10">
        <v>8</v>
      </c>
      <c r="G75" s="11">
        <f t="shared" si="1"/>
        <v>1.0256410256410258</v>
      </c>
      <c r="H75" s="13" t="s">
        <v>387</v>
      </c>
    </row>
    <row r="76" spans="1:9" hidden="1" x14ac:dyDescent="0.4">
      <c r="A76" s="9" t="s">
        <v>312</v>
      </c>
      <c r="B76" s="9" t="s">
        <v>313</v>
      </c>
      <c r="C76" s="23">
        <v>44259</v>
      </c>
      <c r="D76" s="29" t="s">
        <v>474</v>
      </c>
      <c r="E76" s="9" t="s">
        <v>475</v>
      </c>
      <c r="F76" s="10">
        <v>8</v>
      </c>
      <c r="G76" s="11">
        <f t="shared" si="1"/>
        <v>1.0256410256410258</v>
      </c>
      <c r="H76" s="13" t="s">
        <v>388</v>
      </c>
    </row>
    <row r="77" spans="1:9" s="14" customFormat="1" hidden="1" x14ac:dyDescent="0.4">
      <c r="A77" s="9" t="s">
        <v>312</v>
      </c>
      <c r="B77" s="9" t="s">
        <v>313</v>
      </c>
      <c r="C77" s="23">
        <v>44260</v>
      </c>
      <c r="D77" s="29" t="s">
        <v>474</v>
      </c>
      <c r="E77" s="9" t="s">
        <v>475</v>
      </c>
      <c r="F77" s="10">
        <v>2</v>
      </c>
      <c r="G77" s="11">
        <f t="shared" ref="G77" si="20">F77/7.8</f>
        <v>0.25641025641025644</v>
      </c>
      <c r="H77" s="13" t="s">
        <v>394</v>
      </c>
      <c r="I77" s="15"/>
    </row>
    <row r="78" spans="1:9" s="14" customFormat="1" ht="39" hidden="1" x14ac:dyDescent="0.4">
      <c r="A78" s="9" t="s">
        <v>312</v>
      </c>
      <c r="B78" s="9" t="s">
        <v>313</v>
      </c>
      <c r="C78" s="23">
        <v>44260</v>
      </c>
      <c r="D78" s="29" t="s">
        <v>591</v>
      </c>
      <c r="E78" s="9" t="s">
        <v>592</v>
      </c>
      <c r="F78" s="10">
        <v>5</v>
      </c>
      <c r="G78" s="11">
        <f t="shared" si="1"/>
        <v>0.64102564102564108</v>
      </c>
      <c r="H78" s="32" t="s">
        <v>607</v>
      </c>
      <c r="I78" s="15"/>
    </row>
    <row r="79" spans="1:9" hidden="1" x14ac:dyDescent="0.4">
      <c r="A79" s="9" t="s">
        <v>312</v>
      </c>
      <c r="B79" s="9" t="s">
        <v>313</v>
      </c>
      <c r="C79" s="23"/>
      <c r="D79" s="29" t="s">
        <v>7</v>
      </c>
      <c r="E79" s="9" t="s">
        <v>296</v>
      </c>
      <c r="F79" s="10">
        <v>0</v>
      </c>
      <c r="G79" s="11">
        <f t="shared" si="1"/>
        <v>0</v>
      </c>
      <c r="I79" s="12">
        <f>SUM(F73:F78)</f>
        <v>39</v>
      </c>
    </row>
    <row r="80" spans="1:9" hidden="1" x14ac:dyDescent="0.4">
      <c r="A80" s="9" t="s">
        <v>312</v>
      </c>
      <c r="B80" s="9" t="s">
        <v>313</v>
      </c>
      <c r="C80" s="23"/>
      <c r="D80" s="29" t="s">
        <v>7</v>
      </c>
      <c r="E80" s="9" t="s">
        <v>296</v>
      </c>
      <c r="F80" s="10">
        <v>0</v>
      </c>
      <c r="G80" s="11">
        <f t="shared" si="1"/>
        <v>0</v>
      </c>
    </row>
    <row r="81" spans="1:9" hidden="1" x14ac:dyDescent="0.4">
      <c r="A81" s="9" t="s">
        <v>312</v>
      </c>
      <c r="B81" s="9" t="s">
        <v>313</v>
      </c>
      <c r="C81" s="23">
        <v>44263</v>
      </c>
      <c r="D81" s="29" t="s">
        <v>474</v>
      </c>
      <c r="E81" s="9" t="s">
        <v>588</v>
      </c>
      <c r="F81" s="10">
        <v>4</v>
      </c>
      <c r="G81" s="11">
        <f t="shared" si="1"/>
        <v>0.51282051282051289</v>
      </c>
      <c r="H81" s="13" t="s">
        <v>379</v>
      </c>
    </row>
    <row r="82" spans="1:9" hidden="1" x14ac:dyDescent="0.4">
      <c r="A82" s="9" t="s">
        <v>312</v>
      </c>
      <c r="B82" s="9" t="s">
        <v>313</v>
      </c>
      <c r="C82" s="23">
        <v>44263</v>
      </c>
      <c r="D82" s="29" t="s">
        <v>474</v>
      </c>
      <c r="E82" s="9" t="s">
        <v>475</v>
      </c>
      <c r="F82" s="10">
        <v>4</v>
      </c>
      <c r="G82" s="11">
        <f t="shared" ref="G82" si="21">F82/7.8</f>
        <v>0.51282051282051289</v>
      </c>
      <c r="H82" s="13" t="s">
        <v>389</v>
      </c>
    </row>
    <row r="83" spans="1:9" ht="39" hidden="1" x14ac:dyDescent="0.4">
      <c r="A83" s="9" t="s">
        <v>312</v>
      </c>
      <c r="B83" s="9" t="s">
        <v>313</v>
      </c>
      <c r="C83" s="23">
        <v>44264</v>
      </c>
      <c r="D83" s="29" t="s">
        <v>474</v>
      </c>
      <c r="E83" s="29" t="s">
        <v>588</v>
      </c>
      <c r="F83" s="10">
        <v>8</v>
      </c>
      <c r="G83" s="11">
        <f t="shared" si="1"/>
        <v>1.0256410256410258</v>
      </c>
      <c r="H83" s="32" t="s">
        <v>390</v>
      </c>
    </row>
    <row r="84" spans="1:9" s="14" customFormat="1" hidden="1" x14ac:dyDescent="0.4">
      <c r="A84" s="9" t="s">
        <v>312</v>
      </c>
      <c r="B84" s="9" t="s">
        <v>313</v>
      </c>
      <c r="C84" s="23">
        <v>44265</v>
      </c>
      <c r="D84" s="29" t="s">
        <v>474</v>
      </c>
      <c r="E84" s="29" t="s">
        <v>588</v>
      </c>
      <c r="F84" s="10">
        <v>3</v>
      </c>
      <c r="G84" s="11">
        <f t="shared" si="1"/>
        <v>0.38461538461538464</v>
      </c>
      <c r="H84" s="13" t="s">
        <v>391</v>
      </c>
      <c r="I84" s="15"/>
    </row>
    <row r="85" spans="1:9" s="14" customFormat="1" hidden="1" x14ac:dyDescent="0.4">
      <c r="A85" s="9" t="s">
        <v>312</v>
      </c>
      <c r="B85" s="9" t="s">
        <v>313</v>
      </c>
      <c r="C85" s="23">
        <v>44265</v>
      </c>
      <c r="D85" s="29" t="s">
        <v>474</v>
      </c>
      <c r="E85" s="9" t="s">
        <v>475</v>
      </c>
      <c r="F85" s="10">
        <v>5</v>
      </c>
      <c r="G85" s="11">
        <f t="shared" ref="G85" si="22">F85/7.8</f>
        <v>0.64102564102564108</v>
      </c>
      <c r="H85" s="13" t="s">
        <v>392</v>
      </c>
      <c r="I85" s="15"/>
    </row>
    <row r="86" spans="1:9" s="14" customFormat="1" hidden="1" x14ac:dyDescent="0.4">
      <c r="A86" s="9" t="s">
        <v>312</v>
      </c>
      <c r="B86" s="9" t="s">
        <v>313</v>
      </c>
      <c r="C86" s="23">
        <v>44266</v>
      </c>
      <c r="D86" s="29" t="s">
        <v>474</v>
      </c>
      <c r="E86" s="29" t="s">
        <v>588</v>
      </c>
      <c r="F86" s="10">
        <v>8</v>
      </c>
      <c r="G86" s="11">
        <f t="shared" si="1"/>
        <v>1.0256410256410258</v>
      </c>
      <c r="H86" s="13" t="s">
        <v>608</v>
      </c>
      <c r="I86" s="15"/>
    </row>
    <row r="87" spans="1:9" hidden="1" x14ac:dyDescent="0.4">
      <c r="A87" s="9" t="s">
        <v>312</v>
      </c>
      <c r="B87" s="9" t="s">
        <v>313</v>
      </c>
      <c r="C87" s="23">
        <v>44267</v>
      </c>
      <c r="D87" s="29" t="s">
        <v>474</v>
      </c>
      <c r="E87" s="9" t="s">
        <v>475</v>
      </c>
      <c r="F87" s="10">
        <v>3</v>
      </c>
      <c r="G87" s="11">
        <f t="shared" ref="G87" si="23">F87/7.8</f>
        <v>0.38461538461538464</v>
      </c>
      <c r="H87" s="13" t="s">
        <v>393</v>
      </c>
    </row>
    <row r="88" spans="1:9" hidden="1" x14ac:dyDescent="0.4">
      <c r="A88" s="9" t="s">
        <v>312</v>
      </c>
      <c r="B88" s="9" t="s">
        <v>313</v>
      </c>
      <c r="C88" s="23">
        <v>44267</v>
      </c>
      <c r="D88" s="29" t="s">
        <v>474</v>
      </c>
      <c r="E88" s="9" t="s">
        <v>475</v>
      </c>
      <c r="F88" s="10">
        <v>4</v>
      </c>
      <c r="G88" s="11">
        <f t="shared" si="1"/>
        <v>0.51282051282051289</v>
      </c>
      <c r="H88" s="13" t="s">
        <v>394</v>
      </c>
    </row>
    <row r="89" spans="1:9" hidden="1" x14ac:dyDescent="0.4">
      <c r="A89" s="9" t="s">
        <v>312</v>
      </c>
      <c r="B89" s="9" t="s">
        <v>313</v>
      </c>
      <c r="C89" s="23"/>
      <c r="D89" s="29" t="s">
        <v>7</v>
      </c>
      <c r="E89" s="9" t="s">
        <v>296</v>
      </c>
      <c r="F89" s="10">
        <v>0</v>
      </c>
      <c r="G89" s="11">
        <f t="shared" si="1"/>
        <v>0</v>
      </c>
      <c r="I89" s="12">
        <f>SUM(F81:F88)</f>
        <v>39</v>
      </c>
    </row>
    <row r="90" spans="1:9" hidden="1" x14ac:dyDescent="0.4">
      <c r="A90" s="9" t="s">
        <v>312</v>
      </c>
      <c r="B90" s="9" t="s">
        <v>313</v>
      </c>
      <c r="C90" s="23"/>
      <c r="D90" s="29" t="s">
        <v>7</v>
      </c>
      <c r="E90" s="9" t="s">
        <v>296</v>
      </c>
      <c r="F90" s="10">
        <v>0</v>
      </c>
      <c r="G90" s="11">
        <f t="shared" si="1"/>
        <v>0</v>
      </c>
    </row>
    <row r="91" spans="1:9" s="14" customFormat="1" hidden="1" x14ac:dyDescent="0.4">
      <c r="A91" s="9" t="s">
        <v>312</v>
      </c>
      <c r="B91" s="9" t="s">
        <v>313</v>
      </c>
      <c r="C91" s="23">
        <v>44270</v>
      </c>
      <c r="D91" s="29" t="s">
        <v>474</v>
      </c>
      <c r="E91" s="9" t="s">
        <v>475</v>
      </c>
      <c r="F91" s="10">
        <v>2</v>
      </c>
      <c r="G91" s="11">
        <f t="shared" ref="G91" si="24">F91/7.8</f>
        <v>0.25641025641025644</v>
      </c>
      <c r="H91" s="13" t="s">
        <v>326</v>
      </c>
      <c r="I91" s="15"/>
    </row>
    <row r="92" spans="1:9" s="14" customFormat="1" hidden="1" x14ac:dyDescent="0.4">
      <c r="A92" s="9" t="s">
        <v>312</v>
      </c>
      <c r="B92" s="9" t="s">
        <v>313</v>
      </c>
      <c r="C92" s="23">
        <v>44270</v>
      </c>
      <c r="D92" s="29" t="s">
        <v>474</v>
      </c>
      <c r="E92" s="9" t="s">
        <v>475</v>
      </c>
      <c r="F92" s="10">
        <v>6</v>
      </c>
      <c r="G92" s="11">
        <f t="shared" si="1"/>
        <v>0.76923076923076927</v>
      </c>
      <c r="H92" s="13" t="s">
        <v>327</v>
      </c>
      <c r="I92" s="15"/>
    </row>
    <row r="93" spans="1:9" ht="39" hidden="1" x14ac:dyDescent="0.4">
      <c r="A93" s="9" t="s">
        <v>312</v>
      </c>
      <c r="B93" s="9" t="s">
        <v>313</v>
      </c>
      <c r="C93" s="23">
        <v>44271</v>
      </c>
      <c r="D93" s="29" t="s">
        <v>474</v>
      </c>
      <c r="E93" s="9" t="s">
        <v>475</v>
      </c>
      <c r="F93" s="10">
        <v>8</v>
      </c>
      <c r="G93" s="11">
        <f t="shared" si="1"/>
        <v>1.0256410256410258</v>
      </c>
      <c r="H93" s="32" t="s">
        <v>395</v>
      </c>
    </row>
    <row r="94" spans="1:9" s="14" customFormat="1" hidden="1" x14ac:dyDescent="0.4">
      <c r="A94" s="9" t="s">
        <v>312</v>
      </c>
      <c r="B94" s="9" t="s">
        <v>313</v>
      </c>
      <c r="C94" s="23">
        <v>44272</v>
      </c>
      <c r="D94" s="29" t="s">
        <v>474</v>
      </c>
      <c r="E94" s="9" t="s">
        <v>475</v>
      </c>
      <c r="F94" s="10">
        <v>8</v>
      </c>
      <c r="G94" s="11">
        <f t="shared" si="1"/>
        <v>1.0256410256410258</v>
      </c>
      <c r="H94" s="13" t="s">
        <v>328</v>
      </c>
      <c r="I94" s="15"/>
    </row>
    <row r="95" spans="1:9" hidden="1" x14ac:dyDescent="0.4">
      <c r="A95" s="9" t="s">
        <v>312</v>
      </c>
      <c r="B95" s="9" t="s">
        <v>313</v>
      </c>
      <c r="C95" s="23">
        <v>44273</v>
      </c>
      <c r="D95" s="29" t="s">
        <v>474</v>
      </c>
      <c r="E95" s="9" t="s">
        <v>588</v>
      </c>
      <c r="F95" s="10">
        <v>4</v>
      </c>
      <c r="G95" s="11">
        <f t="shared" si="1"/>
        <v>0.51282051282051289</v>
      </c>
      <c r="H95" s="13" t="s">
        <v>329</v>
      </c>
    </row>
    <row r="96" spans="1:9" ht="39" hidden="1" x14ac:dyDescent="0.4">
      <c r="A96" s="9" t="s">
        <v>312</v>
      </c>
      <c r="B96" s="9" t="s">
        <v>313</v>
      </c>
      <c r="C96" s="23">
        <v>44273</v>
      </c>
      <c r="D96" s="29" t="s">
        <v>474</v>
      </c>
      <c r="E96" s="9" t="s">
        <v>475</v>
      </c>
      <c r="F96" s="10">
        <v>4</v>
      </c>
      <c r="G96" s="11">
        <f t="shared" ref="G96" si="25">F96/7.8</f>
        <v>0.51282051282051289</v>
      </c>
      <c r="H96" s="32" t="s">
        <v>439</v>
      </c>
    </row>
    <row r="97" spans="1:9" ht="39" hidden="1" x14ac:dyDescent="0.4">
      <c r="A97" s="9" t="s">
        <v>312</v>
      </c>
      <c r="B97" s="9" t="s">
        <v>313</v>
      </c>
      <c r="C97" s="23">
        <v>44274</v>
      </c>
      <c r="D97" s="29" t="s">
        <v>474</v>
      </c>
      <c r="E97" s="9" t="s">
        <v>475</v>
      </c>
      <c r="F97" s="10">
        <v>7</v>
      </c>
      <c r="G97" s="11">
        <f t="shared" si="1"/>
        <v>0.89743589743589747</v>
      </c>
      <c r="H97" s="32" t="s">
        <v>440</v>
      </c>
    </row>
    <row r="98" spans="1:9" hidden="1" x14ac:dyDescent="0.4">
      <c r="A98" s="9" t="s">
        <v>312</v>
      </c>
      <c r="B98" s="9" t="s">
        <v>313</v>
      </c>
      <c r="C98" s="23"/>
      <c r="D98" s="29" t="s">
        <v>7</v>
      </c>
      <c r="E98" s="9" t="s">
        <v>296</v>
      </c>
      <c r="F98" s="10">
        <v>0</v>
      </c>
      <c r="G98" s="11">
        <f t="shared" si="1"/>
        <v>0</v>
      </c>
      <c r="I98" s="12">
        <f>SUM(F91:F97)</f>
        <v>39</v>
      </c>
    </row>
    <row r="99" spans="1:9" hidden="1" x14ac:dyDescent="0.4">
      <c r="A99" s="9" t="s">
        <v>312</v>
      </c>
      <c r="B99" s="9" t="s">
        <v>313</v>
      </c>
      <c r="C99" s="23"/>
      <c r="D99" s="29" t="s">
        <v>7</v>
      </c>
      <c r="E99" s="9" t="s">
        <v>296</v>
      </c>
      <c r="F99" s="10">
        <v>0</v>
      </c>
      <c r="G99" s="11">
        <f t="shared" ref="G99" si="26">F99/7.8</f>
        <v>0</v>
      </c>
    </row>
    <row r="100" spans="1:9" hidden="1" x14ac:dyDescent="0.4">
      <c r="A100" s="9" t="s">
        <v>312</v>
      </c>
      <c r="B100" s="9" t="s">
        <v>313</v>
      </c>
      <c r="C100" s="23">
        <v>44277</v>
      </c>
      <c r="D100" s="29" t="s">
        <v>474</v>
      </c>
      <c r="E100" s="9" t="s">
        <v>475</v>
      </c>
      <c r="F100" s="10">
        <v>8</v>
      </c>
      <c r="G100" s="11">
        <f t="shared" si="1"/>
        <v>1.0256410256410258</v>
      </c>
      <c r="H100" s="13" t="s">
        <v>441</v>
      </c>
    </row>
    <row r="101" spans="1:9" s="14" customFormat="1" ht="39" hidden="1" x14ac:dyDescent="0.4">
      <c r="A101" s="9" t="s">
        <v>312</v>
      </c>
      <c r="B101" s="9" t="s">
        <v>313</v>
      </c>
      <c r="C101" s="23">
        <v>44278</v>
      </c>
      <c r="D101" s="29" t="s">
        <v>474</v>
      </c>
      <c r="E101" s="9" t="s">
        <v>475</v>
      </c>
      <c r="F101" s="10">
        <v>8</v>
      </c>
      <c r="G101" s="11">
        <f t="shared" si="1"/>
        <v>1.0256410256410258</v>
      </c>
      <c r="H101" s="46" t="s">
        <v>442</v>
      </c>
      <c r="I101" s="15"/>
    </row>
    <row r="102" spans="1:9" hidden="1" x14ac:dyDescent="0.4">
      <c r="A102" s="9" t="s">
        <v>312</v>
      </c>
      <c r="B102" s="9" t="s">
        <v>313</v>
      </c>
      <c r="C102" s="23">
        <v>44279</v>
      </c>
      <c r="D102" s="29" t="s">
        <v>474</v>
      </c>
      <c r="E102" s="9" t="s">
        <v>475</v>
      </c>
      <c r="F102" s="10">
        <v>8</v>
      </c>
      <c r="G102" s="11">
        <f t="shared" ref="G102:G103" si="27">F102/7.8</f>
        <v>1.0256410256410258</v>
      </c>
      <c r="H102" s="13" t="s">
        <v>443</v>
      </c>
    </row>
    <row r="103" spans="1:9" hidden="1" x14ac:dyDescent="0.4">
      <c r="A103" s="9" t="s">
        <v>312</v>
      </c>
      <c r="B103" s="9" t="s">
        <v>313</v>
      </c>
      <c r="C103" s="23">
        <v>44280</v>
      </c>
      <c r="D103" s="29" t="s">
        <v>591</v>
      </c>
      <c r="E103" s="9" t="s">
        <v>592</v>
      </c>
      <c r="F103" s="10">
        <v>6</v>
      </c>
      <c r="G103" s="11">
        <f t="shared" si="27"/>
        <v>0.76923076923076927</v>
      </c>
      <c r="H103" s="32" t="s">
        <v>609</v>
      </c>
    </row>
    <row r="104" spans="1:9" ht="39" hidden="1" x14ac:dyDescent="0.4">
      <c r="A104" s="9" t="s">
        <v>312</v>
      </c>
      <c r="B104" s="9" t="s">
        <v>313</v>
      </c>
      <c r="C104" s="23">
        <v>44280</v>
      </c>
      <c r="D104" s="29" t="s">
        <v>474</v>
      </c>
      <c r="E104" s="9" t="s">
        <v>475</v>
      </c>
      <c r="F104" s="10">
        <v>2</v>
      </c>
      <c r="G104" s="11">
        <f t="shared" ref="G104:G206" si="28">F104/7.8</f>
        <v>0.25641025641025644</v>
      </c>
      <c r="H104" s="32" t="s">
        <v>330</v>
      </c>
    </row>
    <row r="105" spans="1:9" ht="39" hidden="1" x14ac:dyDescent="0.4">
      <c r="A105" s="9" t="s">
        <v>312</v>
      </c>
      <c r="B105" s="9" t="s">
        <v>313</v>
      </c>
      <c r="C105" s="23">
        <v>44281</v>
      </c>
      <c r="D105" s="29" t="s">
        <v>474</v>
      </c>
      <c r="E105" s="9" t="s">
        <v>475</v>
      </c>
      <c r="F105" s="10">
        <v>7</v>
      </c>
      <c r="G105" s="11">
        <f t="shared" si="28"/>
        <v>0.89743589743589747</v>
      </c>
      <c r="H105" s="32" t="s">
        <v>444</v>
      </c>
    </row>
    <row r="106" spans="1:9" s="14" customFormat="1" hidden="1" x14ac:dyDescent="0.4">
      <c r="A106" s="9" t="s">
        <v>312</v>
      </c>
      <c r="B106" s="9" t="s">
        <v>313</v>
      </c>
      <c r="C106" s="23"/>
      <c r="D106" s="29" t="s">
        <v>7</v>
      </c>
      <c r="E106" s="9" t="s">
        <v>296</v>
      </c>
      <c r="F106" s="10">
        <v>0</v>
      </c>
      <c r="G106" s="11">
        <f t="shared" si="28"/>
        <v>0</v>
      </c>
      <c r="H106" s="13"/>
      <c r="I106" s="12">
        <f>SUM(F100:F105)</f>
        <v>39</v>
      </c>
    </row>
    <row r="107" spans="1:9" hidden="1" x14ac:dyDescent="0.4">
      <c r="A107" s="9" t="s">
        <v>312</v>
      </c>
      <c r="B107" s="9" t="s">
        <v>313</v>
      </c>
      <c r="C107" s="23"/>
      <c r="D107" s="29" t="s">
        <v>7</v>
      </c>
      <c r="E107" s="9" t="s">
        <v>296</v>
      </c>
      <c r="F107" s="10">
        <v>0</v>
      </c>
      <c r="G107" s="11">
        <f t="shared" si="28"/>
        <v>0</v>
      </c>
    </row>
    <row r="108" spans="1:9" hidden="1" x14ac:dyDescent="0.4">
      <c r="A108" s="9" t="s">
        <v>312</v>
      </c>
      <c r="B108" s="9" t="s">
        <v>313</v>
      </c>
      <c r="C108" s="23">
        <v>44284</v>
      </c>
      <c r="D108" s="29" t="s">
        <v>474</v>
      </c>
      <c r="E108" s="9" t="s">
        <v>475</v>
      </c>
      <c r="F108" s="10">
        <v>8</v>
      </c>
      <c r="G108" s="11">
        <f t="shared" si="28"/>
        <v>1.0256410256410258</v>
      </c>
      <c r="H108" s="13" t="s">
        <v>445</v>
      </c>
    </row>
    <row r="109" spans="1:9" hidden="1" x14ac:dyDescent="0.4">
      <c r="A109" s="9" t="s">
        <v>312</v>
      </c>
      <c r="B109" s="9" t="s">
        <v>313</v>
      </c>
      <c r="C109" s="23">
        <v>44285</v>
      </c>
      <c r="D109" s="29" t="s">
        <v>589</v>
      </c>
      <c r="E109" s="9" t="s">
        <v>590</v>
      </c>
      <c r="F109" s="10">
        <v>4</v>
      </c>
      <c r="G109" s="11">
        <f t="shared" si="28"/>
        <v>0.51282051282051289</v>
      </c>
      <c r="H109" s="13" t="s">
        <v>332</v>
      </c>
    </row>
    <row r="110" spans="1:9" hidden="1" x14ac:dyDescent="0.4">
      <c r="A110" s="9" t="s">
        <v>312</v>
      </c>
      <c r="B110" s="9" t="s">
        <v>313</v>
      </c>
      <c r="C110" s="23">
        <v>44285</v>
      </c>
      <c r="D110" s="29" t="s">
        <v>474</v>
      </c>
      <c r="E110" s="9" t="s">
        <v>475</v>
      </c>
      <c r="F110" s="10">
        <v>4</v>
      </c>
      <c r="G110" s="11">
        <f t="shared" ref="G110" si="29">F110/7.8</f>
        <v>0.51282051282051289</v>
      </c>
      <c r="H110" s="13" t="s">
        <v>331</v>
      </c>
    </row>
    <row r="111" spans="1:9" ht="39" hidden="1" x14ac:dyDescent="0.4">
      <c r="A111" s="9" t="s">
        <v>312</v>
      </c>
      <c r="B111" s="9" t="s">
        <v>313</v>
      </c>
      <c r="C111" s="23">
        <v>44286</v>
      </c>
      <c r="D111" s="29" t="s">
        <v>474</v>
      </c>
      <c r="E111" s="9" t="s">
        <v>475</v>
      </c>
      <c r="F111" s="10">
        <v>8</v>
      </c>
      <c r="G111" s="11">
        <f t="shared" si="28"/>
        <v>1.0256410256410258</v>
      </c>
      <c r="H111" s="32" t="s">
        <v>446</v>
      </c>
    </row>
    <row r="112" spans="1:9" hidden="1" x14ac:dyDescent="0.4">
      <c r="A112" s="9" t="s">
        <v>312</v>
      </c>
      <c r="B112" s="9" t="s">
        <v>313</v>
      </c>
      <c r="C112" s="23">
        <v>44287</v>
      </c>
      <c r="D112" s="29" t="s">
        <v>474</v>
      </c>
      <c r="E112" s="9" t="s">
        <v>475</v>
      </c>
      <c r="F112" s="10">
        <v>8</v>
      </c>
      <c r="G112" s="11">
        <f t="shared" ref="G112" si="30">F112/7.8</f>
        <v>1.0256410256410258</v>
      </c>
      <c r="H112" s="13" t="s">
        <v>447</v>
      </c>
    </row>
    <row r="113" spans="1:9" hidden="1" x14ac:dyDescent="0.4">
      <c r="A113" s="9" t="s">
        <v>312</v>
      </c>
      <c r="B113" s="9" t="s">
        <v>313</v>
      </c>
      <c r="C113" s="23">
        <v>44288</v>
      </c>
      <c r="D113" s="29" t="s">
        <v>474</v>
      </c>
      <c r="E113" s="9" t="s">
        <v>475</v>
      </c>
      <c r="F113" s="10">
        <v>7</v>
      </c>
      <c r="G113" s="11">
        <f t="shared" si="28"/>
        <v>0.89743589743589747</v>
      </c>
      <c r="H113" s="13" t="s">
        <v>448</v>
      </c>
    </row>
    <row r="114" spans="1:9" hidden="1" x14ac:dyDescent="0.4">
      <c r="A114" s="9" t="s">
        <v>312</v>
      </c>
      <c r="B114" s="9" t="s">
        <v>313</v>
      </c>
      <c r="C114" s="23"/>
      <c r="D114" s="29" t="s">
        <v>7</v>
      </c>
      <c r="E114" s="9" t="s">
        <v>296</v>
      </c>
      <c r="F114" s="10">
        <v>0</v>
      </c>
      <c r="G114" s="11">
        <f t="shared" si="28"/>
        <v>0</v>
      </c>
      <c r="I114" s="12">
        <f>SUM(F108:F113)</f>
        <v>39</v>
      </c>
    </row>
    <row r="115" spans="1:9" s="14" customFormat="1" hidden="1" x14ac:dyDescent="0.4">
      <c r="A115" s="9" t="s">
        <v>312</v>
      </c>
      <c r="B115" s="9" t="s">
        <v>313</v>
      </c>
      <c r="C115" s="23"/>
      <c r="D115" s="29" t="s">
        <v>7</v>
      </c>
      <c r="E115" s="9" t="s">
        <v>296</v>
      </c>
      <c r="F115" s="10">
        <v>0</v>
      </c>
      <c r="G115" s="11">
        <f t="shared" si="28"/>
        <v>0</v>
      </c>
      <c r="H115" s="13"/>
      <c r="I115" s="15"/>
    </row>
    <row r="116" spans="1:9" s="14" customFormat="1" hidden="1" x14ac:dyDescent="0.4">
      <c r="A116" s="9" t="s">
        <v>312</v>
      </c>
      <c r="B116" s="9" t="s">
        <v>313</v>
      </c>
      <c r="C116" s="23">
        <v>44291</v>
      </c>
      <c r="D116" s="29" t="s">
        <v>474</v>
      </c>
      <c r="E116" s="9" t="s">
        <v>475</v>
      </c>
      <c r="F116" s="10">
        <v>8</v>
      </c>
      <c r="G116" s="11">
        <f t="shared" si="28"/>
        <v>1.0256410256410258</v>
      </c>
      <c r="H116" s="13" t="s">
        <v>451</v>
      </c>
      <c r="I116" s="15"/>
    </row>
    <row r="117" spans="1:9" s="14" customFormat="1" hidden="1" x14ac:dyDescent="0.4">
      <c r="A117" s="9" t="s">
        <v>312</v>
      </c>
      <c r="B117" s="9" t="s">
        <v>313</v>
      </c>
      <c r="C117" s="23">
        <v>44292</v>
      </c>
      <c r="D117" s="29" t="s">
        <v>474</v>
      </c>
      <c r="E117" s="9" t="s">
        <v>588</v>
      </c>
      <c r="F117" s="10">
        <v>4</v>
      </c>
      <c r="G117" s="11">
        <f t="shared" ref="G117" si="31">F117/7.8</f>
        <v>0.51282051282051289</v>
      </c>
      <c r="H117" s="13" t="s">
        <v>329</v>
      </c>
      <c r="I117" s="15"/>
    </row>
    <row r="118" spans="1:9" s="14" customFormat="1" hidden="1" x14ac:dyDescent="0.4">
      <c r="A118" s="9" t="s">
        <v>312</v>
      </c>
      <c r="B118" s="9" t="s">
        <v>313</v>
      </c>
      <c r="C118" s="23">
        <v>44292</v>
      </c>
      <c r="D118" s="29" t="s">
        <v>474</v>
      </c>
      <c r="E118" s="9" t="s">
        <v>475</v>
      </c>
      <c r="F118" s="10">
        <v>4</v>
      </c>
      <c r="G118" s="11">
        <f t="shared" si="28"/>
        <v>0.51282051282051289</v>
      </c>
      <c r="H118" s="13" t="s">
        <v>450</v>
      </c>
      <c r="I118" s="15"/>
    </row>
    <row r="119" spans="1:9" s="14" customFormat="1" hidden="1" x14ac:dyDescent="0.4">
      <c r="A119" s="9" t="s">
        <v>312</v>
      </c>
      <c r="B119" s="9" t="s">
        <v>313</v>
      </c>
      <c r="C119" s="23">
        <v>44293</v>
      </c>
      <c r="D119" s="29" t="s">
        <v>474</v>
      </c>
      <c r="E119" s="29" t="s">
        <v>588</v>
      </c>
      <c r="F119" s="10">
        <v>7</v>
      </c>
      <c r="G119" s="11">
        <f t="shared" ref="G119" si="32">F119/7.8</f>
        <v>0.89743589743589747</v>
      </c>
      <c r="H119" s="13" t="s">
        <v>334</v>
      </c>
      <c r="I119" s="15"/>
    </row>
    <row r="120" spans="1:9" s="14" customFormat="1" hidden="1" x14ac:dyDescent="0.4">
      <c r="A120" s="9" t="s">
        <v>312</v>
      </c>
      <c r="B120" s="9" t="s">
        <v>313</v>
      </c>
      <c r="C120" s="23">
        <v>44293</v>
      </c>
      <c r="D120" s="29" t="s">
        <v>474</v>
      </c>
      <c r="E120" s="9" t="s">
        <v>475</v>
      </c>
      <c r="F120" s="10">
        <v>1</v>
      </c>
      <c r="G120" s="11">
        <f t="shared" si="28"/>
        <v>0.12820512820512822</v>
      </c>
      <c r="H120" s="13" t="s">
        <v>333</v>
      </c>
      <c r="I120" s="15"/>
    </row>
    <row r="121" spans="1:9" s="14" customFormat="1" ht="39" hidden="1" x14ac:dyDescent="0.4">
      <c r="A121" s="9" t="s">
        <v>312</v>
      </c>
      <c r="B121" s="9" t="s">
        <v>313</v>
      </c>
      <c r="C121" s="23">
        <v>44294</v>
      </c>
      <c r="D121" s="29" t="s">
        <v>474</v>
      </c>
      <c r="E121" s="9" t="s">
        <v>475</v>
      </c>
      <c r="F121" s="10">
        <v>8</v>
      </c>
      <c r="G121" s="11">
        <f t="shared" ref="G121" si="33">F121/7.8</f>
        <v>1.0256410256410258</v>
      </c>
      <c r="H121" s="32" t="s">
        <v>452</v>
      </c>
      <c r="I121" s="15"/>
    </row>
    <row r="122" spans="1:9" s="14" customFormat="1" ht="39" hidden="1" x14ac:dyDescent="0.4">
      <c r="A122" s="9" t="s">
        <v>312</v>
      </c>
      <c r="B122" s="9" t="s">
        <v>313</v>
      </c>
      <c r="C122" s="23">
        <v>44295</v>
      </c>
      <c r="D122" s="29" t="s">
        <v>474</v>
      </c>
      <c r="E122" s="9" t="s">
        <v>475</v>
      </c>
      <c r="F122" s="10">
        <v>7</v>
      </c>
      <c r="G122" s="11">
        <f t="shared" si="28"/>
        <v>0.89743589743589747</v>
      </c>
      <c r="H122" s="32" t="s">
        <v>453</v>
      </c>
      <c r="I122" s="15"/>
    </row>
    <row r="123" spans="1:9" s="14" customFormat="1" hidden="1" x14ac:dyDescent="0.4">
      <c r="A123" s="9" t="s">
        <v>312</v>
      </c>
      <c r="B123" s="9" t="s">
        <v>313</v>
      </c>
      <c r="C123" s="23"/>
      <c r="D123" s="29" t="s">
        <v>7</v>
      </c>
      <c r="E123" s="9" t="s">
        <v>296</v>
      </c>
      <c r="F123" s="10">
        <v>0</v>
      </c>
      <c r="G123" s="11">
        <f t="shared" ref="G123" si="34">F123/7.8</f>
        <v>0</v>
      </c>
      <c r="H123" s="13"/>
      <c r="I123" s="12">
        <f>SUM(F116:F122)</f>
        <v>39</v>
      </c>
    </row>
    <row r="124" spans="1:9" s="14" customFormat="1" hidden="1" x14ac:dyDescent="0.4">
      <c r="A124" s="9" t="s">
        <v>312</v>
      </c>
      <c r="B124" s="9" t="s">
        <v>313</v>
      </c>
      <c r="C124" s="23"/>
      <c r="D124" s="29" t="s">
        <v>7</v>
      </c>
      <c r="E124" s="9" t="s">
        <v>296</v>
      </c>
      <c r="F124" s="10">
        <v>0</v>
      </c>
      <c r="G124" s="11">
        <f t="shared" si="28"/>
        <v>0</v>
      </c>
      <c r="H124" s="13"/>
      <c r="I124" s="15"/>
    </row>
    <row r="125" spans="1:9" s="14" customFormat="1" x14ac:dyDescent="0.4">
      <c r="A125" s="9" t="s">
        <v>312</v>
      </c>
      <c r="B125" s="9" t="s">
        <v>313</v>
      </c>
      <c r="C125" s="23">
        <v>44298</v>
      </c>
      <c r="D125" s="29" t="s">
        <v>594</v>
      </c>
      <c r="E125" s="9" t="s">
        <v>475</v>
      </c>
      <c r="F125" s="10">
        <v>3</v>
      </c>
      <c r="G125" s="11">
        <f t="shared" ref="G125:G126" si="35">F125/7.8</f>
        <v>0.38461538461538464</v>
      </c>
      <c r="H125" s="13" t="s">
        <v>335</v>
      </c>
      <c r="I125" s="15"/>
    </row>
    <row r="126" spans="1:9" s="14" customFormat="1" hidden="1" x14ac:dyDescent="0.4">
      <c r="A126" s="9" t="s">
        <v>312</v>
      </c>
      <c r="B126" s="9" t="s">
        <v>313</v>
      </c>
      <c r="C126" s="23">
        <v>44298</v>
      </c>
      <c r="D126" s="29" t="s">
        <v>591</v>
      </c>
      <c r="E126" s="9" t="s">
        <v>592</v>
      </c>
      <c r="F126" s="10">
        <v>5</v>
      </c>
      <c r="G126" s="11">
        <f t="shared" si="35"/>
        <v>0.64102564102564108</v>
      </c>
      <c r="H126" s="13" t="s">
        <v>454</v>
      </c>
      <c r="I126" s="15"/>
    </row>
    <row r="127" spans="1:9" s="14" customFormat="1" hidden="1" x14ac:dyDescent="0.4">
      <c r="A127" s="9" t="s">
        <v>312</v>
      </c>
      <c r="B127" s="9" t="s">
        <v>313</v>
      </c>
      <c r="C127" s="23">
        <v>44299</v>
      </c>
      <c r="D127" s="29" t="s">
        <v>474</v>
      </c>
      <c r="E127" s="9" t="s">
        <v>475</v>
      </c>
      <c r="F127" s="10">
        <v>8</v>
      </c>
      <c r="G127" s="11">
        <f t="shared" si="28"/>
        <v>1.0256410256410258</v>
      </c>
      <c r="H127" s="13" t="s">
        <v>421</v>
      </c>
      <c r="I127" s="15"/>
    </row>
    <row r="128" spans="1:9" hidden="1" x14ac:dyDescent="0.4">
      <c r="A128" s="9" t="s">
        <v>312</v>
      </c>
      <c r="B128" s="9" t="s">
        <v>313</v>
      </c>
      <c r="C128" s="23">
        <v>44300</v>
      </c>
      <c r="D128" s="29" t="s">
        <v>591</v>
      </c>
      <c r="E128" s="9" t="s">
        <v>592</v>
      </c>
      <c r="F128" s="10">
        <v>8</v>
      </c>
      <c r="G128" s="11">
        <f t="shared" si="28"/>
        <v>1.0256410256410258</v>
      </c>
      <c r="H128" s="32" t="s">
        <v>568</v>
      </c>
    </row>
    <row r="129" spans="1:9" s="14" customFormat="1" hidden="1" x14ac:dyDescent="0.4">
      <c r="A129" s="9" t="s">
        <v>312</v>
      </c>
      <c r="B129" s="9" t="s">
        <v>313</v>
      </c>
      <c r="C129" s="23">
        <v>44301</v>
      </c>
      <c r="D129" s="29" t="s">
        <v>591</v>
      </c>
      <c r="E129" s="9" t="s">
        <v>592</v>
      </c>
      <c r="F129" s="10">
        <v>8</v>
      </c>
      <c r="G129" s="11">
        <f t="shared" si="28"/>
        <v>1.0256410256410258</v>
      </c>
      <c r="H129" s="13" t="s">
        <v>610</v>
      </c>
      <c r="I129" s="15"/>
    </row>
    <row r="130" spans="1:9" s="14" customFormat="1" hidden="1" x14ac:dyDescent="0.4">
      <c r="A130" s="9" t="s">
        <v>312</v>
      </c>
      <c r="B130" s="9" t="s">
        <v>313</v>
      </c>
      <c r="C130" s="23">
        <v>44302</v>
      </c>
      <c r="D130" s="29" t="s">
        <v>474</v>
      </c>
      <c r="E130" s="9" t="s">
        <v>588</v>
      </c>
      <c r="F130" s="10">
        <v>2</v>
      </c>
      <c r="G130" s="11">
        <f t="shared" ref="G130" si="36">F130/7.8</f>
        <v>0.25641025641025644</v>
      </c>
      <c r="H130" s="13" t="s">
        <v>456</v>
      </c>
      <c r="I130" s="15"/>
    </row>
    <row r="131" spans="1:9" s="14" customFormat="1" hidden="1" x14ac:dyDescent="0.4">
      <c r="A131" s="9" t="s">
        <v>312</v>
      </c>
      <c r="B131" s="9" t="s">
        <v>313</v>
      </c>
      <c r="C131" s="23">
        <v>44302</v>
      </c>
      <c r="D131" s="29" t="s">
        <v>474</v>
      </c>
      <c r="E131" s="9" t="s">
        <v>475</v>
      </c>
      <c r="F131" s="10">
        <v>5</v>
      </c>
      <c r="G131" s="11">
        <f t="shared" si="28"/>
        <v>0.64102564102564108</v>
      </c>
      <c r="H131" s="13" t="s">
        <v>457</v>
      </c>
      <c r="I131" s="15"/>
    </row>
    <row r="132" spans="1:9" s="14" customFormat="1" hidden="1" x14ac:dyDescent="0.4">
      <c r="A132" s="9" t="s">
        <v>312</v>
      </c>
      <c r="B132" s="9" t="s">
        <v>313</v>
      </c>
      <c r="C132" s="23"/>
      <c r="D132" s="29" t="s">
        <v>7</v>
      </c>
      <c r="E132" s="9" t="s">
        <v>296</v>
      </c>
      <c r="F132" s="10">
        <v>0</v>
      </c>
      <c r="G132" s="11">
        <f t="shared" si="28"/>
        <v>0</v>
      </c>
      <c r="H132" s="13"/>
      <c r="I132" s="12">
        <f>SUM(F125:F131)</f>
        <v>39</v>
      </c>
    </row>
    <row r="133" spans="1:9" s="14" customFormat="1" hidden="1" x14ac:dyDescent="0.4">
      <c r="A133" s="9" t="s">
        <v>312</v>
      </c>
      <c r="B133" s="9" t="s">
        <v>313</v>
      </c>
      <c r="C133" s="23"/>
      <c r="D133" s="29" t="s">
        <v>7</v>
      </c>
      <c r="E133" s="9" t="s">
        <v>296</v>
      </c>
      <c r="F133" s="10">
        <v>0</v>
      </c>
      <c r="G133" s="11">
        <f t="shared" ref="G133" si="37">F133/7.8</f>
        <v>0</v>
      </c>
      <c r="H133" s="13"/>
      <c r="I133" s="15"/>
    </row>
    <row r="134" spans="1:9" s="14" customFormat="1" hidden="1" x14ac:dyDescent="0.4">
      <c r="A134" s="9" t="s">
        <v>312</v>
      </c>
      <c r="B134" s="9" t="s">
        <v>313</v>
      </c>
      <c r="C134" s="23">
        <v>44305</v>
      </c>
      <c r="D134" s="29" t="s">
        <v>474</v>
      </c>
      <c r="E134" s="9" t="s">
        <v>475</v>
      </c>
      <c r="F134" s="10">
        <v>8</v>
      </c>
      <c r="G134" s="11">
        <f t="shared" si="28"/>
        <v>1.0256410256410258</v>
      </c>
      <c r="H134" s="13" t="s">
        <v>458</v>
      </c>
      <c r="I134" s="15"/>
    </row>
    <row r="135" spans="1:9" s="14" customFormat="1" ht="39" hidden="1" x14ac:dyDescent="0.4">
      <c r="A135" s="9" t="s">
        <v>312</v>
      </c>
      <c r="B135" s="9" t="s">
        <v>313</v>
      </c>
      <c r="C135" s="23">
        <v>44306</v>
      </c>
      <c r="D135" s="29" t="s">
        <v>474</v>
      </c>
      <c r="E135" s="9" t="s">
        <v>475</v>
      </c>
      <c r="F135" s="10">
        <v>6</v>
      </c>
      <c r="G135" s="11">
        <f t="shared" ref="G135" si="38">F135/7.8</f>
        <v>0.76923076923076927</v>
      </c>
      <c r="H135" s="32" t="s">
        <v>460</v>
      </c>
      <c r="I135" s="15"/>
    </row>
    <row r="136" spans="1:9" s="14" customFormat="1" hidden="1" x14ac:dyDescent="0.4">
      <c r="A136" s="9" t="s">
        <v>312</v>
      </c>
      <c r="B136" s="9" t="s">
        <v>313</v>
      </c>
      <c r="C136" s="23">
        <v>44306</v>
      </c>
      <c r="D136" s="29" t="s">
        <v>591</v>
      </c>
      <c r="E136" s="9" t="s">
        <v>592</v>
      </c>
      <c r="F136" s="10">
        <v>2</v>
      </c>
      <c r="G136" s="11">
        <f t="shared" si="28"/>
        <v>0.25641025641025644</v>
      </c>
      <c r="H136" s="13" t="s">
        <v>459</v>
      </c>
      <c r="I136" s="15"/>
    </row>
    <row r="137" spans="1:9" s="14" customFormat="1" ht="39" hidden="1" x14ac:dyDescent="0.4">
      <c r="A137" s="9" t="s">
        <v>312</v>
      </c>
      <c r="B137" s="9" t="s">
        <v>313</v>
      </c>
      <c r="C137" s="23">
        <v>44307</v>
      </c>
      <c r="D137" s="29" t="s">
        <v>474</v>
      </c>
      <c r="E137" s="9" t="s">
        <v>475</v>
      </c>
      <c r="F137" s="10">
        <v>8</v>
      </c>
      <c r="G137" s="11">
        <f t="shared" si="28"/>
        <v>1.0256410256410258</v>
      </c>
      <c r="H137" s="32" t="s">
        <v>461</v>
      </c>
      <c r="I137" s="15"/>
    </row>
    <row r="138" spans="1:9" s="14" customFormat="1" hidden="1" x14ac:dyDescent="0.4">
      <c r="A138" s="9" t="s">
        <v>312</v>
      </c>
      <c r="B138" s="9" t="s">
        <v>313</v>
      </c>
      <c r="C138" s="23">
        <v>44308</v>
      </c>
      <c r="D138" s="29" t="s">
        <v>474</v>
      </c>
      <c r="E138" s="9" t="s">
        <v>475</v>
      </c>
      <c r="F138" s="10">
        <v>8</v>
      </c>
      <c r="G138" s="11">
        <f t="shared" si="28"/>
        <v>1.0256410256410258</v>
      </c>
      <c r="H138" s="13" t="s">
        <v>462</v>
      </c>
      <c r="I138" s="15"/>
    </row>
    <row r="139" spans="1:9" s="14" customFormat="1" ht="39" hidden="1" x14ac:dyDescent="0.4">
      <c r="A139" s="9" t="s">
        <v>312</v>
      </c>
      <c r="B139" s="9" t="s">
        <v>313</v>
      </c>
      <c r="C139" s="23">
        <v>44309</v>
      </c>
      <c r="D139" s="29" t="s">
        <v>474</v>
      </c>
      <c r="E139" s="9" t="s">
        <v>475</v>
      </c>
      <c r="F139" s="10">
        <v>7</v>
      </c>
      <c r="G139" s="11">
        <f t="shared" ref="G139" si="39">F139/7.8</f>
        <v>0.89743589743589747</v>
      </c>
      <c r="H139" s="32" t="s">
        <v>463</v>
      </c>
      <c r="I139" s="15"/>
    </row>
    <row r="140" spans="1:9" hidden="1" x14ac:dyDescent="0.4">
      <c r="A140" s="9" t="s">
        <v>312</v>
      </c>
      <c r="B140" s="9" t="s">
        <v>313</v>
      </c>
      <c r="C140" s="23"/>
      <c r="D140" s="29" t="s">
        <v>7</v>
      </c>
      <c r="E140" s="9" t="s">
        <v>296</v>
      </c>
      <c r="F140" s="10">
        <v>0</v>
      </c>
      <c r="G140" s="11">
        <f t="shared" si="28"/>
        <v>0</v>
      </c>
      <c r="I140" s="12">
        <f>SUM(F134:F139)</f>
        <v>39</v>
      </c>
    </row>
    <row r="141" spans="1:9" hidden="1" x14ac:dyDescent="0.4">
      <c r="A141" s="9" t="s">
        <v>312</v>
      </c>
      <c r="B141" s="9" t="s">
        <v>313</v>
      </c>
      <c r="C141" s="23"/>
      <c r="D141" s="29" t="s">
        <v>7</v>
      </c>
      <c r="E141" s="9" t="s">
        <v>296</v>
      </c>
      <c r="F141" s="10">
        <v>0</v>
      </c>
      <c r="G141" s="11">
        <f t="shared" si="28"/>
        <v>0</v>
      </c>
    </row>
    <row r="142" spans="1:9" hidden="1" x14ac:dyDescent="0.4">
      <c r="A142" s="9" t="s">
        <v>312</v>
      </c>
      <c r="B142" s="9" t="s">
        <v>313</v>
      </c>
      <c r="C142" s="23">
        <v>44312</v>
      </c>
      <c r="D142" s="29" t="s">
        <v>7</v>
      </c>
      <c r="E142" s="9" t="s">
        <v>296</v>
      </c>
      <c r="F142" s="10">
        <v>8</v>
      </c>
      <c r="G142" s="11">
        <f t="shared" si="28"/>
        <v>1.0256410256410258</v>
      </c>
    </row>
    <row r="143" spans="1:9" hidden="1" x14ac:dyDescent="0.4">
      <c r="A143" s="9" t="s">
        <v>312</v>
      </c>
      <c r="B143" s="9" t="s">
        <v>313</v>
      </c>
      <c r="C143" s="23">
        <v>44313</v>
      </c>
      <c r="D143" s="29" t="s">
        <v>474</v>
      </c>
      <c r="E143" s="9" t="s">
        <v>588</v>
      </c>
      <c r="F143" s="10">
        <v>4</v>
      </c>
      <c r="G143" s="11">
        <f t="shared" si="28"/>
        <v>0.51282051282051289</v>
      </c>
      <c r="H143" s="13" t="s">
        <v>336</v>
      </c>
    </row>
    <row r="144" spans="1:9" hidden="1" x14ac:dyDescent="0.4">
      <c r="A144" s="9" t="s">
        <v>312</v>
      </c>
      <c r="B144" s="9" t="s">
        <v>313</v>
      </c>
      <c r="C144" s="23">
        <v>44313</v>
      </c>
      <c r="D144" s="29" t="s">
        <v>591</v>
      </c>
      <c r="E144" s="9" t="s">
        <v>592</v>
      </c>
      <c r="F144" s="10">
        <v>4</v>
      </c>
      <c r="G144" s="11">
        <f t="shared" ref="G144" si="40">F144/7.8</f>
        <v>0.51282051282051289</v>
      </c>
      <c r="H144" s="13" t="s">
        <v>337</v>
      </c>
    </row>
    <row r="145" spans="1:9" hidden="1" x14ac:dyDescent="0.4">
      <c r="A145" s="9" t="s">
        <v>312</v>
      </c>
      <c r="B145" s="9" t="s">
        <v>313</v>
      </c>
      <c r="C145" s="23">
        <v>44314</v>
      </c>
      <c r="D145" s="29" t="s">
        <v>591</v>
      </c>
      <c r="E145" s="9" t="s">
        <v>592</v>
      </c>
      <c r="F145" s="10">
        <v>8</v>
      </c>
      <c r="G145" s="11">
        <f t="shared" si="28"/>
        <v>1.0256410256410258</v>
      </c>
      <c r="H145" s="13" t="s">
        <v>337</v>
      </c>
    </row>
    <row r="146" spans="1:9" hidden="1" x14ac:dyDescent="0.4">
      <c r="A146" s="9" t="s">
        <v>312</v>
      </c>
      <c r="B146" s="9" t="s">
        <v>313</v>
      </c>
      <c r="C146" s="23">
        <v>44315</v>
      </c>
      <c r="D146" s="29" t="s">
        <v>474</v>
      </c>
      <c r="E146" s="9" t="s">
        <v>475</v>
      </c>
      <c r="F146" s="10">
        <v>8</v>
      </c>
      <c r="G146" s="11">
        <f t="shared" si="28"/>
        <v>1.0256410256410258</v>
      </c>
      <c r="H146" s="13" t="s">
        <v>464</v>
      </c>
    </row>
    <row r="147" spans="1:9" hidden="1" x14ac:dyDescent="0.4">
      <c r="A147" s="9" t="s">
        <v>312</v>
      </c>
      <c r="B147" s="9" t="s">
        <v>313</v>
      </c>
      <c r="C147" s="23">
        <v>44316</v>
      </c>
      <c r="D147" s="29" t="s">
        <v>474</v>
      </c>
      <c r="E147" s="9" t="s">
        <v>475</v>
      </c>
      <c r="F147" s="10">
        <v>7</v>
      </c>
      <c r="G147" s="11">
        <f t="shared" si="28"/>
        <v>0.89743589743589747</v>
      </c>
      <c r="H147" s="13" t="s">
        <v>465</v>
      </c>
    </row>
    <row r="148" spans="1:9" hidden="1" x14ac:dyDescent="0.4">
      <c r="A148" s="9" t="s">
        <v>312</v>
      </c>
      <c r="B148" s="9" t="s">
        <v>313</v>
      </c>
      <c r="C148" s="23"/>
      <c r="D148" s="29" t="s">
        <v>7</v>
      </c>
      <c r="E148" s="9" t="s">
        <v>296</v>
      </c>
      <c r="F148" s="10">
        <v>0</v>
      </c>
      <c r="G148" s="11">
        <f t="shared" ref="G148" si="41">F148/7.8</f>
        <v>0</v>
      </c>
      <c r="H148" s="32"/>
      <c r="I148" s="12">
        <f>SUM(F142:F147)</f>
        <v>39</v>
      </c>
    </row>
    <row r="149" spans="1:9" hidden="1" x14ac:dyDescent="0.4">
      <c r="A149" s="9" t="s">
        <v>312</v>
      </c>
      <c r="B149" s="9" t="s">
        <v>313</v>
      </c>
      <c r="C149" s="23"/>
      <c r="D149" s="29" t="s">
        <v>7</v>
      </c>
      <c r="E149" s="9" t="s">
        <v>296</v>
      </c>
      <c r="F149" s="10">
        <v>0</v>
      </c>
      <c r="G149" s="11">
        <f t="shared" si="28"/>
        <v>0</v>
      </c>
    </row>
    <row r="150" spans="1:9" ht="39" hidden="1" x14ac:dyDescent="0.4">
      <c r="A150" s="9" t="s">
        <v>312</v>
      </c>
      <c r="B150" s="9" t="s">
        <v>313</v>
      </c>
      <c r="C150" s="23">
        <v>44319</v>
      </c>
      <c r="D150" s="29" t="s">
        <v>483</v>
      </c>
      <c r="E150" s="9" t="s">
        <v>600</v>
      </c>
      <c r="F150" s="10">
        <v>5</v>
      </c>
      <c r="G150" s="11">
        <f t="shared" si="28"/>
        <v>0.64102564102564108</v>
      </c>
      <c r="H150" s="32" t="s">
        <v>349</v>
      </c>
    </row>
    <row r="151" spans="1:9" s="14" customFormat="1" hidden="1" x14ac:dyDescent="0.4">
      <c r="A151" s="9" t="s">
        <v>312</v>
      </c>
      <c r="B151" s="9" t="s">
        <v>313</v>
      </c>
      <c r="C151" s="23">
        <v>44319</v>
      </c>
      <c r="D151" s="29" t="s">
        <v>474</v>
      </c>
      <c r="E151" s="9" t="s">
        <v>588</v>
      </c>
      <c r="F151" s="10">
        <v>3</v>
      </c>
      <c r="G151" s="11">
        <f t="shared" ref="G151" si="42">F151/7.8</f>
        <v>0.38461538461538464</v>
      </c>
      <c r="H151" s="13" t="s">
        <v>329</v>
      </c>
      <c r="I151" s="15"/>
    </row>
    <row r="152" spans="1:9" s="14" customFormat="1" x14ac:dyDescent="0.4">
      <c r="A152" s="9" t="s">
        <v>312</v>
      </c>
      <c r="B152" s="9" t="s">
        <v>313</v>
      </c>
      <c r="C152" s="23">
        <v>44320</v>
      </c>
      <c r="D152" s="29" t="s">
        <v>594</v>
      </c>
      <c r="E152" s="9" t="s">
        <v>475</v>
      </c>
      <c r="F152" s="10">
        <v>8</v>
      </c>
      <c r="G152" s="11">
        <f t="shared" si="28"/>
        <v>1.0256410256410258</v>
      </c>
      <c r="H152" s="13" t="s">
        <v>348</v>
      </c>
      <c r="I152" s="15"/>
    </row>
    <row r="153" spans="1:9" s="14" customFormat="1" ht="39" hidden="1" x14ac:dyDescent="0.4">
      <c r="A153" s="9" t="s">
        <v>312</v>
      </c>
      <c r="B153" s="9" t="s">
        <v>313</v>
      </c>
      <c r="C153" s="23">
        <v>44321</v>
      </c>
      <c r="D153" s="29" t="s">
        <v>589</v>
      </c>
      <c r="E153" s="9" t="s">
        <v>590</v>
      </c>
      <c r="F153" s="10">
        <v>8</v>
      </c>
      <c r="G153" s="11">
        <f t="shared" ref="G153" si="43">F153/7.8</f>
        <v>1.0256410256410258</v>
      </c>
      <c r="H153" s="32" t="s">
        <v>621</v>
      </c>
      <c r="I153" s="15"/>
    </row>
    <row r="154" spans="1:9" s="14" customFormat="1" ht="39" hidden="1" x14ac:dyDescent="0.4">
      <c r="A154" s="9" t="s">
        <v>312</v>
      </c>
      <c r="B154" s="9" t="s">
        <v>313</v>
      </c>
      <c r="C154" s="23">
        <v>44322</v>
      </c>
      <c r="D154" s="29" t="s">
        <v>474</v>
      </c>
      <c r="E154" s="9" t="s">
        <v>475</v>
      </c>
      <c r="F154" s="10">
        <v>8</v>
      </c>
      <c r="G154" s="11">
        <f t="shared" si="28"/>
        <v>1.0256410256410258</v>
      </c>
      <c r="H154" s="32" t="s">
        <v>419</v>
      </c>
      <c r="I154" s="15"/>
    </row>
    <row r="155" spans="1:9" s="14" customFormat="1" ht="39" hidden="1" x14ac:dyDescent="0.4">
      <c r="A155" s="9" t="s">
        <v>312</v>
      </c>
      <c r="B155" s="9" t="s">
        <v>313</v>
      </c>
      <c r="C155" s="23">
        <v>44323</v>
      </c>
      <c r="D155" s="29" t="s">
        <v>474</v>
      </c>
      <c r="E155" s="9" t="s">
        <v>475</v>
      </c>
      <c r="F155" s="10">
        <v>7</v>
      </c>
      <c r="G155" s="11">
        <f t="shared" si="28"/>
        <v>0.89743589743589747</v>
      </c>
      <c r="H155" s="32" t="s">
        <v>420</v>
      </c>
      <c r="I155" s="15"/>
    </row>
    <row r="156" spans="1:9" s="14" customFormat="1" hidden="1" x14ac:dyDescent="0.4">
      <c r="A156" s="9" t="s">
        <v>312</v>
      </c>
      <c r="B156" s="9" t="s">
        <v>313</v>
      </c>
      <c r="C156" s="23"/>
      <c r="D156" s="29" t="s">
        <v>7</v>
      </c>
      <c r="E156" s="9" t="s">
        <v>296</v>
      </c>
      <c r="F156" s="10">
        <v>0</v>
      </c>
      <c r="G156" s="11">
        <f t="shared" si="28"/>
        <v>0</v>
      </c>
      <c r="H156" s="32"/>
      <c r="I156" s="12">
        <f>SUM(F150:F155)</f>
        <v>39</v>
      </c>
    </row>
    <row r="157" spans="1:9" s="14" customFormat="1" hidden="1" x14ac:dyDescent="0.4">
      <c r="A157" s="9" t="s">
        <v>312</v>
      </c>
      <c r="B157" s="9" t="s">
        <v>313</v>
      </c>
      <c r="C157" s="23"/>
      <c r="D157" s="29" t="s">
        <v>7</v>
      </c>
      <c r="E157" s="9" t="s">
        <v>296</v>
      </c>
      <c r="F157" s="10">
        <v>0</v>
      </c>
      <c r="G157" s="11">
        <f t="shared" si="28"/>
        <v>0</v>
      </c>
      <c r="H157" s="13"/>
      <c r="I157" s="15"/>
    </row>
    <row r="158" spans="1:9" s="14" customFormat="1" x14ac:dyDescent="0.4">
      <c r="A158" s="9" t="s">
        <v>312</v>
      </c>
      <c r="B158" s="9" t="s">
        <v>313</v>
      </c>
      <c r="C158" s="23">
        <v>44326</v>
      </c>
      <c r="D158" s="29" t="s">
        <v>594</v>
      </c>
      <c r="E158" s="9" t="s">
        <v>475</v>
      </c>
      <c r="F158" s="10">
        <v>4</v>
      </c>
      <c r="G158" s="11">
        <f t="shared" si="28"/>
        <v>0.51282051282051289</v>
      </c>
      <c r="H158" s="13" t="s">
        <v>338</v>
      </c>
      <c r="I158" s="15"/>
    </row>
    <row r="159" spans="1:9" s="14" customFormat="1" ht="39" hidden="1" x14ac:dyDescent="0.4">
      <c r="A159" s="9" t="s">
        <v>312</v>
      </c>
      <c r="B159" s="9" t="s">
        <v>313</v>
      </c>
      <c r="C159" s="23">
        <v>44326</v>
      </c>
      <c r="D159" s="29" t="s">
        <v>483</v>
      </c>
      <c r="E159" s="9" t="s">
        <v>600</v>
      </c>
      <c r="F159" s="10">
        <v>4</v>
      </c>
      <c r="G159" s="11">
        <f t="shared" ref="G159" si="44">F159/7.8</f>
        <v>0.51282051282051289</v>
      </c>
      <c r="H159" s="32" t="s">
        <v>351</v>
      </c>
      <c r="I159" s="15"/>
    </row>
    <row r="160" spans="1:9" s="14" customFormat="1" ht="39" hidden="1" x14ac:dyDescent="0.4">
      <c r="A160" s="9" t="s">
        <v>312</v>
      </c>
      <c r="B160" s="9" t="s">
        <v>313</v>
      </c>
      <c r="C160" s="23">
        <v>44327</v>
      </c>
      <c r="D160" s="29" t="s">
        <v>474</v>
      </c>
      <c r="E160" s="9" t="s">
        <v>475</v>
      </c>
      <c r="F160" s="10">
        <v>8</v>
      </c>
      <c r="G160" s="11">
        <f t="shared" si="28"/>
        <v>1.0256410256410258</v>
      </c>
      <c r="H160" s="32" t="s">
        <v>466</v>
      </c>
      <c r="I160" s="15"/>
    </row>
    <row r="161" spans="1:9" s="14" customFormat="1" hidden="1" x14ac:dyDescent="0.4">
      <c r="A161" s="9" t="s">
        <v>312</v>
      </c>
      <c r="B161" s="9" t="s">
        <v>313</v>
      </c>
      <c r="C161" s="23">
        <v>44328</v>
      </c>
      <c r="D161" s="29" t="s">
        <v>483</v>
      </c>
      <c r="E161" s="9" t="s">
        <v>600</v>
      </c>
      <c r="F161" s="10">
        <v>6</v>
      </c>
      <c r="G161" s="11">
        <f t="shared" ref="G161" si="45">F161/7.8</f>
        <v>0.76923076923076927</v>
      </c>
      <c r="H161" s="13" t="s">
        <v>601</v>
      </c>
      <c r="I161" s="15"/>
    </row>
    <row r="162" spans="1:9" hidden="1" x14ac:dyDescent="0.4">
      <c r="A162" s="9" t="s">
        <v>312</v>
      </c>
      <c r="B162" s="9" t="s">
        <v>313</v>
      </c>
      <c r="C162" s="23">
        <v>44328</v>
      </c>
      <c r="D162" s="29" t="s">
        <v>474</v>
      </c>
      <c r="E162" s="9" t="s">
        <v>475</v>
      </c>
      <c r="F162" s="10">
        <v>2</v>
      </c>
      <c r="G162" s="11">
        <f t="shared" si="28"/>
        <v>0.25641025641025644</v>
      </c>
      <c r="H162" s="13" t="s">
        <v>423</v>
      </c>
    </row>
    <row r="163" spans="1:9" hidden="1" x14ac:dyDescent="0.4">
      <c r="A163" s="9" t="s">
        <v>312</v>
      </c>
      <c r="B163" s="9" t="s">
        <v>313</v>
      </c>
      <c r="C163" s="23">
        <v>44329</v>
      </c>
      <c r="D163" s="29" t="s">
        <v>474</v>
      </c>
      <c r="E163" s="9" t="s">
        <v>475</v>
      </c>
      <c r="F163" s="10">
        <v>8</v>
      </c>
      <c r="G163" s="11">
        <f t="shared" si="28"/>
        <v>1.0256410256410258</v>
      </c>
      <c r="H163" s="13" t="s">
        <v>423</v>
      </c>
    </row>
    <row r="164" spans="1:9" s="14" customFormat="1" hidden="1" x14ac:dyDescent="0.4">
      <c r="A164" s="9" t="s">
        <v>312</v>
      </c>
      <c r="B164" s="9" t="s">
        <v>313</v>
      </c>
      <c r="C164" s="23">
        <v>44330</v>
      </c>
      <c r="D164" s="29" t="s">
        <v>318</v>
      </c>
      <c r="E164" s="9" t="s">
        <v>296</v>
      </c>
      <c r="F164" s="10">
        <v>7</v>
      </c>
      <c r="G164" s="11">
        <f t="shared" si="28"/>
        <v>0.89743589743589747</v>
      </c>
      <c r="H164" s="13" t="s">
        <v>346</v>
      </c>
      <c r="I164" s="15"/>
    </row>
    <row r="165" spans="1:9" s="14" customFormat="1" hidden="1" x14ac:dyDescent="0.4">
      <c r="A165" s="9" t="s">
        <v>312</v>
      </c>
      <c r="B165" s="9" t="s">
        <v>313</v>
      </c>
      <c r="C165" s="23"/>
      <c r="D165" s="29" t="s">
        <v>7</v>
      </c>
      <c r="E165" s="9" t="s">
        <v>296</v>
      </c>
      <c r="F165" s="10">
        <v>0</v>
      </c>
      <c r="G165" s="11">
        <f t="shared" si="28"/>
        <v>0</v>
      </c>
      <c r="H165" s="13"/>
      <c r="I165" s="12">
        <f>SUM(F158:F164)</f>
        <v>39</v>
      </c>
    </row>
    <row r="166" spans="1:9" s="14" customFormat="1" hidden="1" x14ac:dyDescent="0.4">
      <c r="A166" s="9" t="s">
        <v>312</v>
      </c>
      <c r="B166" s="9" t="s">
        <v>313</v>
      </c>
      <c r="C166" s="23"/>
      <c r="D166" s="29" t="s">
        <v>7</v>
      </c>
      <c r="E166" s="9" t="s">
        <v>296</v>
      </c>
      <c r="F166" s="10">
        <v>0</v>
      </c>
      <c r="G166" s="11">
        <f t="shared" ref="G166" si="46">F166/7.8</f>
        <v>0</v>
      </c>
      <c r="H166" s="32"/>
      <c r="I166" s="15"/>
    </row>
    <row r="167" spans="1:9" ht="39" hidden="1" x14ac:dyDescent="0.4">
      <c r="A167" s="9" t="s">
        <v>312</v>
      </c>
      <c r="B167" s="9" t="s">
        <v>313</v>
      </c>
      <c r="C167" s="23">
        <v>44333</v>
      </c>
      <c r="D167" s="29" t="s">
        <v>474</v>
      </c>
      <c r="E167" s="9" t="s">
        <v>475</v>
      </c>
      <c r="F167" s="10">
        <v>8</v>
      </c>
      <c r="G167" s="11">
        <f t="shared" si="28"/>
        <v>1.0256410256410258</v>
      </c>
      <c r="H167" s="32" t="s">
        <v>467</v>
      </c>
    </row>
    <row r="168" spans="1:9" ht="39" hidden="1" x14ac:dyDescent="0.4">
      <c r="A168" s="9" t="s">
        <v>312</v>
      </c>
      <c r="B168" s="9" t="s">
        <v>313</v>
      </c>
      <c r="C168" s="23">
        <v>44334</v>
      </c>
      <c r="D168" s="29" t="s">
        <v>474</v>
      </c>
      <c r="E168" s="9" t="s">
        <v>475</v>
      </c>
      <c r="F168" s="10">
        <v>8</v>
      </c>
      <c r="G168" s="11">
        <f t="shared" si="28"/>
        <v>1.0256410256410258</v>
      </c>
      <c r="H168" s="32" t="s">
        <v>467</v>
      </c>
    </row>
    <row r="169" spans="1:9" hidden="1" x14ac:dyDescent="0.4">
      <c r="A169" s="9" t="s">
        <v>312</v>
      </c>
      <c r="B169" s="9" t="s">
        <v>313</v>
      </c>
      <c r="C169" s="23">
        <v>44335</v>
      </c>
      <c r="D169" s="29" t="s">
        <v>474</v>
      </c>
      <c r="E169" s="9" t="s">
        <v>475</v>
      </c>
      <c r="F169" s="10">
        <v>3</v>
      </c>
      <c r="G169" s="11">
        <f t="shared" ref="G169:G170" si="47">F169/7.8</f>
        <v>0.38461538461538464</v>
      </c>
      <c r="H169" s="13" t="s">
        <v>468</v>
      </c>
    </row>
    <row r="170" spans="1:9" hidden="1" x14ac:dyDescent="0.4">
      <c r="A170" s="9" t="s">
        <v>312</v>
      </c>
      <c r="B170" s="9" t="s">
        <v>313</v>
      </c>
      <c r="C170" s="23">
        <v>44335</v>
      </c>
      <c r="D170" s="29" t="s">
        <v>483</v>
      </c>
      <c r="E170" s="9" t="s">
        <v>600</v>
      </c>
      <c r="F170" s="10">
        <v>4</v>
      </c>
      <c r="G170" s="11">
        <f t="shared" si="47"/>
        <v>0.51282051282051289</v>
      </c>
      <c r="H170" s="13" t="s">
        <v>602</v>
      </c>
    </row>
    <row r="171" spans="1:9" hidden="1" x14ac:dyDescent="0.4">
      <c r="A171" s="9" t="s">
        <v>312</v>
      </c>
      <c r="B171" s="9" t="s">
        <v>313</v>
      </c>
      <c r="C171" s="23">
        <v>44335</v>
      </c>
      <c r="D171" s="29" t="s">
        <v>474</v>
      </c>
      <c r="E171" s="9" t="s">
        <v>475</v>
      </c>
      <c r="F171" s="10">
        <v>3</v>
      </c>
      <c r="G171" s="11">
        <f t="shared" si="28"/>
        <v>0.38461538461538464</v>
      </c>
      <c r="H171" s="13" t="s">
        <v>339</v>
      </c>
    </row>
    <row r="172" spans="1:9" hidden="1" x14ac:dyDescent="0.4">
      <c r="A172" s="9" t="s">
        <v>312</v>
      </c>
      <c r="B172" s="9" t="s">
        <v>313</v>
      </c>
      <c r="C172" s="23">
        <v>44336</v>
      </c>
      <c r="D172" s="29" t="s">
        <v>474</v>
      </c>
      <c r="E172" s="9" t="s">
        <v>475</v>
      </c>
      <c r="F172" s="10">
        <v>6</v>
      </c>
      <c r="G172" s="11">
        <f t="shared" si="28"/>
        <v>0.76923076923076927</v>
      </c>
      <c r="H172" s="13" t="s">
        <v>502</v>
      </c>
    </row>
    <row r="173" spans="1:9" hidden="1" x14ac:dyDescent="0.4">
      <c r="A173" s="9" t="s">
        <v>312</v>
      </c>
      <c r="B173" s="9" t="s">
        <v>313</v>
      </c>
      <c r="C173" s="23">
        <v>44336</v>
      </c>
      <c r="D173" s="29" t="s">
        <v>474</v>
      </c>
      <c r="E173" s="9" t="s">
        <v>475</v>
      </c>
      <c r="F173" s="10">
        <v>1</v>
      </c>
      <c r="G173" s="11">
        <f t="shared" si="28"/>
        <v>0.12820512820512822</v>
      </c>
      <c r="H173" s="32" t="s">
        <v>422</v>
      </c>
    </row>
    <row r="174" spans="1:9" hidden="1" x14ac:dyDescent="0.4">
      <c r="A174" s="9" t="s">
        <v>312</v>
      </c>
      <c r="B174" s="9" t="s">
        <v>313</v>
      </c>
      <c r="C174" s="23">
        <v>44337</v>
      </c>
      <c r="D174" s="29" t="s">
        <v>474</v>
      </c>
      <c r="E174" s="9" t="s">
        <v>588</v>
      </c>
      <c r="F174" s="10">
        <v>7</v>
      </c>
      <c r="G174" s="11">
        <f t="shared" ref="G174:G175" si="48">F174/7.8</f>
        <v>0.89743589743589747</v>
      </c>
      <c r="H174" s="32" t="s">
        <v>501</v>
      </c>
    </row>
    <row r="175" spans="1:9" hidden="1" x14ac:dyDescent="0.4">
      <c r="A175" s="9" t="s">
        <v>312</v>
      </c>
      <c r="B175" s="9" t="s">
        <v>313</v>
      </c>
      <c r="C175" s="23"/>
      <c r="D175" s="29" t="s">
        <v>7</v>
      </c>
      <c r="E175" s="9" t="s">
        <v>296</v>
      </c>
      <c r="F175" s="10">
        <v>0</v>
      </c>
      <c r="G175" s="11">
        <f t="shared" si="48"/>
        <v>0</v>
      </c>
      <c r="I175" s="12">
        <f>SUM(F167:F174)</f>
        <v>40</v>
      </c>
    </row>
    <row r="176" spans="1:9" hidden="1" x14ac:dyDescent="0.4">
      <c r="A176" s="9" t="s">
        <v>312</v>
      </c>
      <c r="B176" s="9" t="s">
        <v>313</v>
      </c>
      <c r="C176" s="23"/>
      <c r="D176" s="29" t="s">
        <v>7</v>
      </c>
      <c r="E176" s="9" t="s">
        <v>296</v>
      </c>
      <c r="F176" s="10">
        <v>0</v>
      </c>
      <c r="G176" s="11">
        <f t="shared" si="28"/>
        <v>0</v>
      </c>
    </row>
    <row r="177" spans="1:9" hidden="1" x14ac:dyDescent="0.4">
      <c r="A177" s="9" t="s">
        <v>312</v>
      </c>
      <c r="B177" s="9" t="s">
        <v>313</v>
      </c>
      <c r="C177" s="23">
        <v>44340</v>
      </c>
      <c r="D177" s="29" t="s">
        <v>318</v>
      </c>
      <c r="E177" s="9" t="s">
        <v>296</v>
      </c>
      <c r="F177" s="10">
        <v>8</v>
      </c>
      <c r="G177" s="11">
        <f t="shared" si="28"/>
        <v>1.0256410256410258</v>
      </c>
      <c r="H177" s="13" t="s">
        <v>540</v>
      </c>
    </row>
    <row r="178" spans="1:9" ht="39" hidden="1" x14ac:dyDescent="0.4">
      <c r="A178" s="9" t="s">
        <v>312</v>
      </c>
      <c r="B178" s="9" t="s">
        <v>313</v>
      </c>
      <c r="C178" s="23">
        <v>44341</v>
      </c>
      <c r="D178" s="29" t="s">
        <v>483</v>
      </c>
      <c r="E178" s="9" t="s">
        <v>600</v>
      </c>
      <c r="F178" s="10">
        <v>8</v>
      </c>
      <c r="G178" s="11">
        <f t="shared" si="28"/>
        <v>1.0256410256410258</v>
      </c>
      <c r="H178" s="32" t="s">
        <v>599</v>
      </c>
    </row>
    <row r="179" spans="1:9" hidden="1" x14ac:dyDescent="0.4">
      <c r="A179" s="9" t="s">
        <v>312</v>
      </c>
      <c r="B179" s="9" t="s">
        <v>313</v>
      </c>
      <c r="C179" s="23">
        <v>44342</v>
      </c>
      <c r="D179" s="29" t="s">
        <v>474</v>
      </c>
      <c r="E179" s="9" t="s">
        <v>475</v>
      </c>
      <c r="F179" s="10">
        <v>8</v>
      </c>
      <c r="G179" s="11">
        <f t="shared" ref="G179:G181" si="49">F179/7.8</f>
        <v>1.0256410256410258</v>
      </c>
      <c r="H179" s="13" t="s">
        <v>503</v>
      </c>
    </row>
    <row r="180" spans="1:9" ht="58.5" x14ac:dyDescent="0.4">
      <c r="A180" s="9" t="s">
        <v>312</v>
      </c>
      <c r="B180" s="9" t="s">
        <v>313</v>
      </c>
      <c r="C180" s="23">
        <v>44343</v>
      </c>
      <c r="D180" s="29" t="s">
        <v>474</v>
      </c>
      <c r="E180" s="9" t="s">
        <v>475</v>
      </c>
      <c r="F180" s="10">
        <v>8</v>
      </c>
      <c r="G180" s="11">
        <f t="shared" si="49"/>
        <v>1.0256410256410258</v>
      </c>
      <c r="H180" s="32" t="s">
        <v>350</v>
      </c>
    </row>
    <row r="181" spans="1:9" x14ac:dyDescent="0.4">
      <c r="A181" s="9" t="s">
        <v>312</v>
      </c>
      <c r="B181" s="9" t="s">
        <v>313</v>
      </c>
      <c r="C181" s="23">
        <v>44344</v>
      </c>
      <c r="D181" s="29" t="s">
        <v>594</v>
      </c>
      <c r="E181" s="9" t="s">
        <v>475</v>
      </c>
      <c r="F181" s="10">
        <v>7</v>
      </c>
      <c r="G181" s="11">
        <f t="shared" si="49"/>
        <v>0.89743589743589747</v>
      </c>
      <c r="H181" s="13" t="s">
        <v>341</v>
      </c>
    </row>
    <row r="182" spans="1:9" hidden="1" x14ac:dyDescent="0.4">
      <c r="A182" s="9" t="s">
        <v>312</v>
      </c>
      <c r="B182" s="9" t="s">
        <v>313</v>
      </c>
      <c r="C182" s="23"/>
      <c r="D182" s="29" t="s">
        <v>7</v>
      </c>
      <c r="E182" s="9" t="s">
        <v>296</v>
      </c>
      <c r="F182" s="10">
        <v>0</v>
      </c>
      <c r="G182" s="11">
        <f t="shared" si="28"/>
        <v>0</v>
      </c>
      <c r="I182" s="12">
        <f>SUM(F177:F181)</f>
        <v>39</v>
      </c>
    </row>
    <row r="183" spans="1:9" hidden="1" x14ac:dyDescent="0.4">
      <c r="A183" s="9" t="s">
        <v>312</v>
      </c>
      <c r="B183" s="9" t="s">
        <v>313</v>
      </c>
      <c r="C183" s="23"/>
      <c r="D183" s="29" t="s">
        <v>7</v>
      </c>
      <c r="E183" s="9" t="s">
        <v>296</v>
      </c>
      <c r="F183" s="10">
        <v>0</v>
      </c>
      <c r="G183" s="11">
        <f t="shared" si="28"/>
        <v>0</v>
      </c>
    </row>
    <row r="184" spans="1:9" hidden="1" x14ac:dyDescent="0.4">
      <c r="A184" s="9" t="s">
        <v>312</v>
      </c>
      <c r="B184" s="9" t="s">
        <v>313</v>
      </c>
      <c r="C184" s="23">
        <v>44347</v>
      </c>
      <c r="D184" s="29" t="s">
        <v>474</v>
      </c>
      <c r="E184" s="9" t="s">
        <v>475</v>
      </c>
      <c r="F184" s="10">
        <v>8</v>
      </c>
      <c r="G184" s="11">
        <f t="shared" ref="G184" si="50">F184/7.8</f>
        <v>1.0256410256410258</v>
      </c>
      <c r="H184" s="13" t="s">
        <v>504</v>
      </c>
    </row>
    <row r="185" spans="1:9" hidden="1" x14ac:dyDescent="0.4">
      <c r="A185" s="9" t="s">
        <v>312</v>
      </c>
      <c r="B185" s="9" t="s">
        <v>313</v>
      </c>
      <c r="C185" s="23">
        <v>44348</v>
      </c>
      <c r="D185" s="29" t="s">
        <v>474</v>
      </c>
      <c r="E185" s="9" t="s">
        <v>475</v>
      </c>
      <c r="F185" s="10">
        <v>8</v>
      </c>
      <c r="G185" s="11">
        <f t="shared" si="28"/>
        <v>1.0256410256410258</v>
      </c>
      <c r="H185" s="32" t="s">
        <v>603</v>
      </c>
    </row>
    <row r="186" spans="1:9" ht="39" hidden="1" x14ac:dyDescent="0.4">
      <c r="A186" s="9" t="s">
        <v>312</v>
      </c>
      <c r="B186" s="9" t="s">
        <v>313</v>
      </c>
      <c r="C186" s="23">
        <v>44349</v>
      </c>
      <c r="D186" s="29" t="s">
        <v>483</v>
      </c>
      <c r="E186" s="9" t="s">
        <v>600</v>
      </c>
      <c r="F186" s="10">
        <v>5</v>
      </c>
      <c r="G186" s="11">
        <f t="shared" si="28"/>
        <v>0.64102564102564108</v>
      </c>
      <c r="H186" s="32" t="s">
        <v>604</v>
      </c>
    </row>
    <row r="187" spans="1:9" hidden="1" x14ac:dyDescent="0.4">
      <c r="A187" s="9" t="s">
        <v>312</v>
      </c>
      <c r="B187" s="9" t="s">
        <v>313</v>
      </c>
      <c r="C187" s="23">
        <v>44349</v>
      </c>
      <c r="D187" s="29" t="s">
        <v>474</v>
      </c>
      <c r="E187" s="9" t="s">
        <v>475</v>
      </c>
      <c r="F187" s="10">
        <v>3</v>
      </c>
      <c r="G187" s="11">
        <f t="shared" ref="G187" si="51">F187/7.8</f>
        <v>0.38461538461538464</v>
      </c>
      <c r="H187" s="32" t="s">
        <v>603</v>
      </c>
    </row>
    <row r="188" spans="1:9" hidden="1" x14ac:dyDescent="0.4">
      <c r="A188" s="9" t="s">
        <v>312</v>
      </c>
      <c r="B188" s="9" t="s">
        <v>313</v>
      </c>
      <c r="C188" s="23">
        <v>44350</v>
      </c>
      <c r="D188" s="29" t="s">
        <v>474</v>
      </c>
      <c r="E188" s="9" t="s">
        <v>475</v>
      </c>
      <c r="F188" s="10">
        <v>8</v>
      </c>
      <c r="G188" s="11">
        <f t="shared" si="28"/>
        <v>1.0256410256410258</v>
      </c>
      <c r="H188" s="13" t="s">
        <v>505</v>
      </c>
    </row>
    <row r="189" spans="1:9" hidden="1" x14ac:dyDescent="0.4">
      <c r="A189" s="9" t="s">
        <v>312</v>
      </c>
      <c r="B189" s="9" t="s">
        <v>313</v>
      </c>
      <c r="C189" s="23">
        <v>44351</v>
      </c>
      <c r="D189" s="29" t="s">
        <v>474</v>
      </c>
      <c r="E189" s="9" t="s">
        <v>588</v>
      </c>
      <c r="F189" s="10">
        <v>7</v>
      </c>
      <c r="G189" s="11">
        <f t="shared" ref="G189" si="52">F189/7.8</f>
        <v>0.89743589743589747</v>
      </c>
      <c r="H189" s="13" t="s">
        <v>407</v>
      </c>
    </row>
    <row r="190" spans="1:9" hidden="1" x14ac:dyDescent="0.4">
      <c r="A190" s="9" t="s">
        <v>312</v>
      </c>
      <c r="B190" s="9" t="s">
        <v>313</v>
      </c>
      <c r="C190" s="23"/>
      <c r="D190" s="29" t="s">
        <v>7</v>
      </c>
      <c r="E190" s="9" t="s">
        <v>296</v>
      </c>
      <c r="F190" s="10">
        <v>0</v>
      </c>
      <c r="G190" s="11">
        <f t="shared" si="28"/>
        <v>0</v>
      </c>
      <c r="I190" s="12">
        <f>SUM(F184:F189)</f>
        <v>39</v>
      </c>
    </row>
    <row r="191" spans="1:9" hidden="1" x14ac:dyDescent="0.4">
      <c r="A191" s="9" t="s">
        <v>312</v>
      </c>
      <c r="B191" s="9" t="s">
        <v>313</v>
      </c>
      <c r="C191" s="23"/>
      <c r="D191" s="29" t="s">
        <v>7</v>
      </c>
      <c r="E191" s="9" t="s">
        <v>296</v>
      </c>
      <c r="F191" s="10">
        <v>0</v>
      </c>
      <c r="G191" s="11">
        <f t="shared" si="28"/>
        <v>0</v>
      </c>
    </row>
    <row r="192" spans="1:9" hidden="1" x14ac:dyDescent="0.4">
      <c r="A192" s="9" t="s">
        <v>312</v>
      </c>
      <c r="B192" s="9" t="s">
        <v>313</v>
      </c>
      <c r="C192" s="23">
        <v>44354</v>
      </c>
      <c r="D192" s="29" t="s">
        <v>474</v>
      </c>
      <c r="E192" s="9" t="s">
        <v>588</v>
      </c>
      <c r="F192" s="10">
        <v>4</v>
      </c>
      <c r="G192" s="11">
        <f t="shared" si="28"/>
        <v>0.51282051282051289</v>
      </c>
      <c r="H192" s="13" t="s">
        <v>329</v>
      </c>
    </row>
    <row r="193" spans="1:9" hidden="1" x14ac:dyDescent="0.4">
      <c r="A193" s="9" t="s">
        <v>312</v>
      </c>
      <c r="B193" s="9" t="s">
        <v>313</v>
      </c>
      <c r="C193" s="23">
        <v>44354</v>
      </c>
      <c r="D193" s="29" t="s">
        <v>474</v>
      </c>
      <c r="E193" s="9" t="s">
        <v>475</v>
      </c>
      <c r="F193" s="10">
        <v>4</v>
      </c>
      <c r="G193" s="11">
        <f t="shared" ref="G193" si="53">F193/7.8</f>
        <v>0.51282051282051289</v>
      </c>
      <c r="H193" s="13" t="s">
        <v>398</v>
      </c>
    </row>
    <row r="194" spans="1:9" ht="39" hidden="1" x14ac:dyDescent="0.4">
      <c r="A194" s="9" t="s">
        <v>312</v>
      </c>
      <c r="B194" s="9" t="s">
        <v>313</v>
      </c>
      <c r="C194" s="23">
        <v>44355</v>
      </c>
      <c r="D194" s="29" t="s">
        <v>474</v>
      </c>
      <c r="E194" s="9" t="s">
        <v>475</v>
      </c>
      <c r="F194" s="10">
        <v>8</v>
      </c>
      <c r="G194" s="11">
        <f t="shared" si="28"/>
        <v>1.0256410256410258</v>
      </c>
      <c r="H194" s="32" t="s">
        <v>399</v>
      </c>
    </row>
    <row r="195" spans="1:9" hidden="1" x14ac:dyDescent="0.4">
      <c r="A195" s="9" t="s">
        <v>312</v>
      </c>
      <c r="B195" s="9" t="s">
        <v>313</v>
      </c>
      <c r="C195" s="23">
        <v>44356</v>
      </c>
      <c r="D195" s="29" t="s">
        <v>474</v>
      </c>
      <c r="E195" s="9" t="s">
        <v>475</v>
      </c>
      <c r="F195" s="10">
        <v>8</v>
      </c>
      <c r="G195" s="11">
        <f t="shared" si="28"/>
        <v>1.0256410256410258</v>
      </c>
      <c r="H195" s="32" t="s">
        <v>510</v>
      </c>
    </row>
    <row r="196" spans="1:9" ht="39" hidden="1" x14ac:dyDescent="0.4">
      <c r="A196" s="9" t="s">
        <v>312</v>
      </c>
      <c r="B196" s="9" t="s">
        <v>313</v>
      </c>
      <c r="C196" s="23">
        <v>44357</v>
      </c>
      <c r="D196" s="29" t="s">
        <v>483</v>
      </c>
      <c r="E196" s="9" t="s">
        <v>600</v>
      </c>
      <c r="F196" s="10">
        <v>8</v>
      </c>
      <c r="G196" s="11">
        <f t="shared" si="28"/>
        <v>1.0256410256410258</v>
      </c>
      <c r="H196" s="32" t="s">
        <v>352</v>
      </c>
    </row>
    <row r="197" spans="1:9" hidden="1" x14ac:dyDescent="0.4">
      <c r="A197" s="9" t="s">
        <v>312</v>
      </c>
      <c r="B197" s="9" t="s">
        <v>313</v>
      </c>
      <c r="C197" s="23">
        <v>44358</v>
      </c>
      <c r="D197" s="29" t="s">
        <v>591</v>
      </c>
      <c r="E197" s="9" t="s">
        <v>592</v>
      </c>
      <c r="F197" s="10">
        <v>7</v>
      </c>
      <c r="G197" s="11">
        <f t="shared" si="28"/>
        <v>0.89743589743589747</v>
      </c>
      <c r="H197" s="13" t="s">
        <v>506</v>
      </c>
    </row>
    <row r="198" spans="1:9" hidden="1" x14ac:dyDescent="0.4">
      <c r="A198" s="9" t="s">
        <v>312</v>
      </c>
      <c r="B198" s="9" t="s">
        <v>313</v>
      </c>
      <c r="C198" s="23"/>
      <c r="D198" s="29" t="s">
        <v>7</v>
      </c>
      <c r="E198" s="9" t="s">
        <v>296</v>
      </c>
      <c r="F198" s="10">
        <v>0</v>
      </c>
      <c r="G198" s="11">
        <f t="shared" ref="G198" si="54">F198/7.8</f>
        <v>0</v>
      </c>
      <c r="I198" s="12">
        <f>SUM(F192:F197)</f>
        <v>39</v>
      </c>
    </row>
    <row r="199" spans="1:9" hidden="1" x14ac:dyDescent="0.4">
      <c r="A199" s="9" t="s">
        <v>312</v>
      </c>
      <c r="B199" s="9" t="s">
        <v>313</v>
      </c>
      <c r="C199" s="23"/>
      <c r="D199" s="29" t="s">
        <v>7</v>
      </c>
      <c r="E199" s="9" t="s">
        <v>296</v>
      </c>
      <c r="F199" s="10">
        <v>0</v>
      </c>
      <c r="G199" s="11">
        <f t="shared" si="28"/>
        <v>0</v>
      </c>
    </row>
    <row r="200" spans="1:9" hidden="1" x14ac:dyDescent="0.4">
      <c r="A200" s="9" t="s">
        <v>312</v>
      </c>
      <c r="B200" s="9" t="s">
        <v>313</v>
      </c>
      <c r="C200" s="23">
        <v>44361</v>
      </c>
      <c r="D200" s="29" t="s">
        <v>474</v>
      </c>
      <c r="E200" s="9" t="s">
        <v>475</v>
      </c>
      <c r="F200" s="10">
        <v>8</v>
      </c>
      <c r="G200" s="11">
        <f t="shared" ref="G200" si="55">F200/7.8</f>
        <v>1.0256410256410258</v>
      </c>
      <c r="H200" s="13" t="s">
        <v>400</v>
      </c>
    </row>
    <row r="201" spans="1:9" hidden="1" x14ac:dyDescent="0.4">
      <c r="A201" s="9" t="s">
        <v>312</v>
      </c>
      <c r="B201" s="9" t="s">
        <v>313</v>
      </c>
      <c r="C201" s="23">
        <v>44362</v>
      </c>
      <c r="D201" s="29" t="s">
        <v>474</v>
      </c>
      <c r="E201" s="9" t="s">
        <v>475</v>
      </c>
      <c r="F201" s="10">
        <v>8</v>
      </c>
      <c r="G201" s="11">
        <f t="shared" si="28"/>
        <v>1.0256410256410258</v>
      </c>
      <c r="H201" s="13" t="s">
        <v>401</v>
      </c>
    </row>
    <row r="202" spans="1:9" hidden="1" x14ac:dyDescent="0.4">
      <c r="A202" s="9" t="s">
        <v>312</v>
      </c>
      <c r="B202" s="9" t="s">
        <v>313</v>
      </c>
      <c r="C202" s="23">
        <v>44363</v>
      </c>
      <c r="D202" s="29" t="s">
        <v>474</v>
      </c>
      <c r="E202" s="9" t="s">
        <v>475</v>
      </c>
      <c r="F202" s="10">
        <v>8</v>
      </c>
      <c r="G202" s="11">
        <f t="shared" si="28"/>
        <v>1.0256410256410258</v>
      </c>
      <c r="H202" s="13" t="s">
        <v>401</v>
      </c>
    </row>
    <row r="203" spans="1:9" hidden="1" x14ac:dyDescent="0.4">
      <c r="A203" s="9" t="s">
        <v>312</v>
      </c>
      <c r="B203" s="9" t="s">
        <v>313</v>
      </c>
      <c r="C203" s="23">
        <v>44364</v>
      </c>
      <c r="D203" s="29" t="s">
        <v>318</v>
      </c>
      <c r="E203" s="9" t="s">
        <v>296</v>
      </c>
      <c r="F203" s="10">
        <v>8</v>
      </c>
      <c r="G203" s="11">
        <f t="shared" si="28"/>
        <v>1.0256410256410258</v>
      </c>
      <c r="H203" s="13" t="s">
        <v>345</v>
      </c>
    </row>
    <row r="204" spans="1:9" hidden="1" x14ac:dyDescent="0.4">
      <c r="A204" s="9" t="s">
        <v>312</v>
      </c>
      <c r="B204" s="9" t="s">
        <v>313</v>
      </c>
      <c r="C204" s="23">
        <v>44365</v>
      </c>
      <c r="D204" s="29" t="s">
        <v>474</v>
      </c>
      <c r="E204" s="9" t="s">
        <v>475</v>
      </c>
      <c r="F204" s="10">
        <v>7</v>
      </c>
      <c r="G204" s="11">
        <f t="shared" si="28"/>
        <v>0.89743589743589747</v>
      </c>
      <c r="H204" s="13" t="s">
        <v>397</v>
      </c>
    </row>
    <row r="205" spans="1:9" hidden="1" x14ac:dyDescent="0.4">
      <c r="A205" s="9" t="s">
        <v>312</v>
      </c>
      <c r="B205" s="9" t="s">
        <v>313</v>
      </c>
      <c r="C205" s="23"/>
      <c r="D205" s="29" t="s">
        <v>7</v>
      </c>
      <c r="E205" s="9" t="s">
        <v>296</v>
      </c>
      <c r="F205" s="10">
        <v>0</v>
      </c>
      <c r="G205" s="11">
        <f t="shared" ref="G205" si="56">F205/7.8</f>
        <v>0</v>
      </c>
      <c r="H205" s="32"/>
      <c r="I205" s="12">
        <f>SUM(F200:F204)</f>
        <v>39</v>
      </c>
    </row>
    <row r="206" spans="1:9" hidden="1" x14ac:dyDescent="0.4">
      <c r="A206" s="9" t="s">
        <v>312</v>
      </c>
      <c r="B206" s="9" t="s">
        <v>313</v>
      </c>
      <c r="C206" s="23"/>
      <c r="D206" s="29" t="s">
        <v>7</v>
      </c>
      <c r="E206" s="9" t="s">
        <v>296</v>
      </c>
      <c r="F206" s="10">
        <v>0</v>
      </c>
      <c r="G206" s="11">
        <f t="shared" si="28"/>
        <v>0</v>
      </c>
    </row>
    <row r="207" spans="1:9" hidden="1" x14ac:dyDescent="0.4">
      <c r="A207" s="9" t="s">
        <v>312</v>
      </c>
      <c r="B207" s="9" t="s">
        <v>313</v>
      </c>
      <c r="C207" s="23">
        <v>44368</v>
      </c>
      <c r="D207" s="29" t="s">
        <v>474</v>
      </c>
      <c r="E207" s="9" t="s">
        <v>475</v>
      </c>
      <c r="F207" s="10">
        <v>8</v>
      </c>
      <c r="G207" s="11">
        <f t="shared" ref="G207:G303" si="57">F207/7.8</f>
        <v>1.0256410256410258</v>
      </c>
      <c r="H207" s="13" t="s">
        <v>469</v>
      </c>
    </row>
    <row r="208" spans="1:9" hidden="1" x14ac:dyDescent="0.4">
      <c r="A208" s="9" t="s">
        <v>312</v>
      </c>
      <c r="B208" s="9" t="s">
        <v>313</v>
      </c>
      <c r="C208" s="23">
        <v>44369</v>
      </c>
      <c r="D208" s="29" t="s">
        <v>591</v>
      </c>
      <c r="E208" s="9" t="s">
        <v>592</v>
      </c>
      <c r="F208" s="10">
        <v>6</v>
      </c>
      <c r="G208" s="11">
        <f t="shared" ref="G208" si="58">F208/7.8</f>
        <v>0.76923076923076927</v>
      </c>
      <c r="H208" s="13" t="s">
        <v>611</v>
      </c>
    </row>
    <row r="209" spans="1:9" hidden="1" x14ac:dyDescent="0.4">
      <c r="A209" s="9" t="s">
        <v>312</v>
      </c>
      <c r="B209" s="9" t="s">
        <v>313</v>
      </c>
      <c r="C209" s="23">
        <v>44369</v>
      </c>
      <c r="D209" s="29" t="s">
        <v>474</v>
      </c>
      <c r="E209" s="9" t="s">
        <v>475</v>
      </c>
      <c r="F209" s="10">
        <v>2</v>
      </c>
      <c r="G209" s="11">
        <f t="shared" ref="G209" si="59">F209/7.8</f>
        <v>0.25641025641025644</v>
      </c>
      <c r="H209" s="13" t="s">
        <v>469</v>
      </c>
    </row>
    <row r="210" spans="1:9" hidden="1" x14ac:dyDescent="0.4">
      <c r="A210" s="9" t="s">
        <v>312</v>
      </c>
      <c r="B210" s="9" t="s">
        <v>313</v>
      </c>
      <c r="C210" s="23">
        <v>44370</v>
      </c>
      <c r="D210" s="29" t="s">
        <v>474</v>
      </c>
      <c r="E210" s="9" t="s">
        <v>475</v>
      </c>
      <c r="F210" s="10">
        <v>8</v>
      </c>
      <c r="G210" s="11">
        <f t="shared" si="57"/>
        <v>1.0256410256410258</v>
      </c>
      <c r="H210" s="32" t="s">
        <v>623</v>
      </c>
    </row>
    <row r="211" spans="1:9" x14ac:dyDescent="0.4">
      <c r="A211" s="9" t="s">
        <v>312</v>
      </c>
      <c r="B211" s="9" t="s">
        <v>313</v>
      </c>
      <c r="C211" s="23">
        <v>44371</v>
      </c>
      <c r="D211" s="29" t="s">
        <v>594</v>
      </c>
      <c r="E211" s="9" t="s">
        <v>475</v>
      </c>
      <c r="F211" s="10">
        <v>8</v>
      </c>
      <c r="G211" s="11">
        <f t="shared" si="57"/>
        <v>1.0256410256410258</v>
      </c>
      <c r="H211" s="13" t="s">
        <v>340</v>
      </c>
    </row>
    <row r="212" spans="1:9" x14ac:dyDescent="0.4">
      <c r="A212" s="9" t="s">
        <v>312</v>
      </c>
      <c r="B212" s="9" t="s">
        <v>313</v>
      </c>
      <c r="C212" s="23">
        <v>44372</v>
      </c>
      <c r="D212" s="29" t="s">
        <v>474</v>
      </c>
      <c r="E212" s="9" t="s">
        <v>475</v>
      </c>
      <c r="F212" s="10">
        <v>7</v>
      </c>
      <c r="G212" s="11">
        <f t="shared" si="57"/>
        <v>0.89743589743589747</v>
      </c>
      <c r="H212" s="13" t="s">
        <v>353</v>
      </c>
    </row>
    <row r="213" spans="1:9" hidden="1" x14ac:dyDescent="0.4">
      <c r="A213" s="9" t="s">
        <v>312</v>
      </c>
      <c r="B213" s="9" t="s">
        <v>313</v>
      </c>
      <c r="C213" s="23"/>
      <c r="D213" s="29" t="s">
        <v>7</v>
      </c>
      <c r="E213" s="9" t="s">
        <v>296</v>
      </c>
      <c r="F213" s="10">
        <v>0</v>
      </c>
      <c r="G213" s="11">
        <f t="shared" si="57"/>
        <v>0</v>
      </c>
      <c r="I213" s="12">
        <f>SUM(F207:F212)</f>
        <v>39</v>
      </c>
    </row>
    <row r="214" spans="1:9" hidden="1" x14ac:dyDescent="0.4">
      <c r="A214" s="9" t="s">
        <v>312</v>
      </c>
      <c r="B214" s="9" t="s">
        <v>313</v>
      </c>
      <c r="C214" s="23"/>
      <c r="D214" s="29" t="s">
        <v>7</v>
      </c>
      <c r="E214" s="9" t="s">
        <v>296</v>
      </c>
      <c r="F214" s="10">
        <v>0</v>
      </c>
      <c r="G214" s="11">
        <f t="shared" si="57"/>
        <v>0</v>
      </c>
    </row>
    <row r="215" spans="1:9" ht="39" hidden="1" x14ac:dyDescent="0.4">
      <c r="A215" s="9" t="s">
        <v>312</v>
      </c>
      <c r="B215" s="9" t="s">
        <v>313</v>
      </c>
      <c r="C215" s="23">
        <v>44375</v>
      </c>
      <c r="D215" s="29" t="s">
        <v>474</v>
      </c>
      <c r="E215" s="9" t="s">
        <v>475</v>
      </c>
      <c r="F215" s="10">
        <v>8</v>
      </c>
      <c r="G215" s="11">
        <f t="shared" si="57"/>
        <v>1.0256410256410258</v>
      </c>
      <c r="H215" s="32" t="s">
        <v>508</v>
      </c>
    </row>
    <row r="216" spans="1:9" hidden="1" x14ac:dyDescent="0.4">
      <c r="A216" s="9" t="s">
        <v>312</v>
      </c>
      <c r="B216" s="9" t="s">
        <v>313</v>
      </c>
      <c r="C216" s="23">
        <v>44375</v>
      </c>
      <c r="D216" s="29" t="s">
        <v>474</v>
      </c>
      <c r="E216" s="9" t="s">
        <v>588</v>
      </c>
      <c r="F216" s="10">
        <v>1</v>
      </c>
      <c r="G216" s="11">
        <f t="shared" si="57"/>
        <v>0.12820512820512822</v>
      </c>
      <c r="H216" s="13" t="s">
        <v>507</v>
      </c>
    </row>
    <row r="217" spans="1:9" hidden="1" x14ac:dyDescent="0.4">
      <c r="A217" s="9" t="s">
        <v>312</v>
      </c>
      <c r="B217" s="9" t="s">
        <v>313</v>
      </c>
      <c r="C217" s="23">
        <v>44376</v>
      </c>
      <c r="D217" s="29" t="s">
        <v>474</v>
      </c>
      <c r="E217" s="9" t="s">
        <v>475</v>
      </c>
      <c r="F217" s="10">
        <v>7</v>
      </c>
      <c r="G217" s="11">
        <f t="shared" ref="G217:G218" si="60">F217/7.8</f>
        <v>0.89743589743589747</v>
      </c>
      <c r="H217" s="13" t="s">
        <v>509</v>
      </c>
    </row>
    <row r="218" spans="1:9" ht="39" hidden="1" x14ac:dyDescent="0.4">
      <c r="A218" s="9" t="s">
        <v>312</v>
      </c>
      <c r="B218" s="9" t="s">
        <v>313</v>
      </c>
      <c r="C218" s="23">
        <v>44377</v>
      </c>
      <c r="D218" s="29" t="s">
        <v>591</v>
      </c>
      <c r="E218" s="9" t="s">
        <v>592</v>
      </c>
      <c r="F218" s="10">
        <v>5</v>
      </c>
      <c r="G218" s="11">
        <f t="shared" si="60"/>
        <v>0.64102564102564108</v>
      </c>
      <c r="H218" s="32" t="s">
        <v>612</v>
      </c>
    </row>
    <row r="219" spans="1:9" ht="39" hidden="1" x14ac:dyDescent="0.4">
      <c r="A219" s="9" t="s">
        <v>312</v>
      </c>
      <c r="B219" s="9" t="s">
        <v>313</v>
      </c>
      <c r="C219" s="23">
        <v>44377</v>
      </c>
      <c r="D219" s="29" t="s">
        <v>474</v>
      </c>
      <c r="E219" s="9" t="s">
        <v>475</v>
      </c>
      <c r="F219" s="10">
        <v>3</v>
      </c>
      <c r="G219" s="11">
        <f t="shared" si="57"/>
        <v>0.38461538461538464</v>
      </c>
      <c r="H219" s="32" t="s">
        <v>511</v>
      </c>
    </row>
    <row r="220" spans="1:9" hidden="1" x14ac:dyDescent="0.4">
      <c r="A220" s="9" t="s">
        <v>312</v>
      </c>
      <c r="B220" s="9" t="s">
        <v>313</v>
      </c>
      <c r="C220" s="23">
        <v>44378</v>
      </c>
      <c r="D220" s="29" t="s">
        <v>474</v>
      </c>
      <c r="E220" s="9" t="s">
        <v>588</v>
      </c>
      <c r="F220" s="10">
        <v>8</v>
      </c>
      <c r="G220" s="11">
        <f t="shared" ref="G220:G221" si="61">F220/7.8</f>
        <v>1.0256410256410258</v>
      </c>
      <c r="H220" s="13" t="s">
        <v>512</v>
      </c>
    </row>
    <row r="221" spans="1:9" hidden="1" x14ac:dyDescent="0.4">
      <c r="A221" s="9" t="s">
        <v>312</v>
      </c>
      <c r="B221" s="9" t="s">
        <v>313</v>
      </c>
      <c r="C221" s="23">
        <v>44379</v>
      </c>
      <c r="D221" s="29" t="s">
        <v>474</v>
      </c>
      <c r="E221" s="9" t="s">
        <v>475</v>
      </c>
      <c r="F221" s="10">
        <v>4</v>
      </c>
      <c r="G221" s="11">
        <f t="shared" si="61"/>
        <v>0.51282051282051289</v>
      </c>
      <c r="H221" s="13" t="s">
        <v>513</v>
      </c>
    </row>
    <row r="222" spans="1:9" hidden="1" x14ac:dyDescent="0.4">
      <c r="A222" s="9" t="s">
        <v>312</v>
      </c>
      <c r="B222" s="9" t="s">
        <v>313</v>
      </c>
      <c r="C222" s="23">
        <v>44379</v>
      </c>
      <c r="D222" s="29" t="s">
        <v>474</v>
      </c>
      <c r="E222" s="9" t="s">
        <v>588</v>
      </c>
      <c r="F222" s="10">
        <v>3</v>
      </c>
      <c r="G222" s="11">
        <f t="shared" si="57"/>
        <v>0.38461538461538464</v>
      </c>
      <c r="H222" s="13" t="s">
        <v>329</v>
      </c>
    </row>
    <row r="223" spans="1:9" hidden="1" x14ac:dyDescent="0.4">
      <c r="A223" s="9" t="s">
        <v>312</v>
      </c>
      <c r="B223" s="9" t="s">
        <v>313</v>
      </c>
      <c r="C223" s="23"/>
      <c r="D223" s="29" t="s">
        <v>7</v>
      </c>
      <c r="E223" s="9" t="s">
        <v>296</v>
      </c>
      <c r="F223" s="10">
        <v>0</v>
      </c>
      <c r="G223" s="11">
        <f t="shared" si="57"/>
        <v>0</v>
      </c>
      <c r="I223" s="12">
        <f>SUM(F215:F222)</f>
        <v>39</v>
      </c>
    </row>
    <row r="224" spans="1:9" hidden="1" x14ac:dyDescent="0.4">
      <c r="A224" s="9" t="s">
        <v>312</v>
      </c>
      <c r="B224" s="9" t="s">
        <v>313</v>
      </c>
      <c r="C224" s="23"/>
      <c r="D224" s="29" t="s">
        <v>7</v>
      </c>
      <c r="E224" s="9" t="s">
        <v>296</v>
      </c>
      <c r="F224" s="10">
        <v>0</v>
      </c>
      <c r="G224" s="11">
        <f t="shared" si="57"/>
        <v>0</v>
      </c>
    </row>
    <row r="225" spans="1:9" hidden="1" x14ac:dyDescent="0.4">
      <c r="A225" s="9" t="s">
        <v>312</v>
      </c>
      <c r="B225" s="9" t="s">
        <v>313</v>
      </c>
      <c r="C225" s="23">
        <v>44382</v>
      </c>
      <c r="D225" s="29" t="s">
        <v>474</v>
      </c>
      <c r="E225" s="9" t="s">
        <v>475</v>
      </c>
      <c r="F225" s="10">
        <v>8</v>
      </c>
      <c r="G225" s="11">
        <f t="shared" si="57"/>
        <v>1.0256410256410258</v>
      </c>
      <c r="H225" s="13" t="s">
        <v>514</v>
      </c>
    </row>
    <row r="226" spans="1:9" hidden="1" x14ac:dyDescent="0.4">
      <c r="A226" s="9" t="s">
        <v>312</v>
      </c>
      <c r="B226" s="9" t="s">
        <v>313</v>
      </c>
      <c r="C226" s="23">
        <v>44383</v>
      </c>
      <c r="D226" s="29" t="s">
        <v>474</v>
      </c>
      <c r="E226" s="9" t="s">
        <v>475</v>
      </c>
      <c r="F226" s="10">
        <v>6</v>
      </c>
      <c r="G226" s="11">
        <f t="shared" si="57"/>
        <v>0.76923076923076927</v>
      </c>
      <c r="H226" s="13" t="s">
        <v>515</v>
      </c>
    </row>
    <row r="227" spans="1:9" hidden="1" x14ac:dyDescent="0.4">
      <c r="A227" s="9" t="s">
        <v>312</v>
      </c>
      <c r="B227" s="9" t="s">
        <v>313</v>
      </c>
      <c r="C227" s="23">
        <v>44383</v>
      </c>
      <c r="D227" s="29" t="s">
        <v>474</v>
      </c>
      <c r="E227" s="9" t="s">
        <v>475</v>
      </c>
      <c r="F227" s="10">
        <v>2</v>
      </c>
      <c r="G227" s="11">
        <f t="shared" ref="G227" si="62">F227/7.8</f>
        <v>0.25641025641025644</v>
      </c>
      <c r="H227" s="32" t="s">
        <v>518</v>
      </c>
    </row>
    <row r="228" spans="1:9" ht="39" hidden="1" x14ac:dyDescent="0.4">
      <c r="A228" s="9" t="s">
        <v>312</v>
      </c>
      <c r="B228" s="9" t="s">
        <v>313</v>
      </c>
      <c r="C228" s="23">
        <v>44384</v>
      </c>
      <c r="D228" s="29" t="s">
        <v>589</v>
      </c>
      <c r="E228" s="9" t="s">
        <v>590</v>
      </c>
      <c r="F228" s="10">
        <v>8</v>
      </c>
      <c r="G228" s="11">
        <f t="shared" si="57"/>
        <v>1.0256410256410258</v>
      </c>
      <c r="H228" s="32" t="s">
        <v>622</v>
      </c>
    </row>
    <row r="229" spans="1:9" ht="39" hidden="1" x14ac:dyDescent="0.4">
      <c r="A229" s="9" t="s">
        <v>312</v>
      </c>
      <c r="B229" s="9" t="s">
        <v>313</v>
      </c>
      <c r="C229" s="23">
        <v>44385</v>
      </c>
      <c r="D229" s="29" t="s">
        <v>591</v>
      </c>
      <c r="E229" s="9" t="s">
        <v>592</v>
      </c>
      <c r="F229" s="10">
        <v>5</v>
      </c>
      <c r="G229" s="11">
        <f t="shared" si="57"/>
        <v>0.64102564102564108</v>
      </c>
      <c r="H229" s="32" t="s">
        <v>613</v>
      </c>
    </row>
    <row r="230" spans="1:9" ht="39" x14ac:dyDescent="0.4">
      <c r="A230" s="9" t="s">
        <v>312</v>
      </c>
      <c r="B230" s="9" t="s">
        <v>313</v>
      </c>
      <c r="C230" s="23">
        <v>44385</v>
      </c>
      <c r="D230" s="29" t="s">
        <v>594</v>
      </c>
      <c r="E230" s="9" t="s">
        <v>475</v>
      </c>
      <c r="F230" s="10">
        <v>3</v>
      </c>
      <c r="G230" s="11">
        <f t="shared" ref="G230" si="63">F230/7.8</f>
        <v>0.38461538461538464</v>
      </c>
      <c r="H230" s="32" t="s">
        <v>402</v>
      </c>
    </row>
    <row r="231" spans="1:9" ht="39" x14ac:dyDescent="0.4">
      <c r="A231" s="9" t="s">
        <v>312</v>
      </c>
      <c r="B231" s="9" t="s">
        <v>313</v>
      </c>
      <c r="C231" s="23">
        <v>44386</v>
      </c>
      <c r="D231" s="29" t="s">
        <v>594</v>
      </c>
      <c r="E231" s="9" t="s">
        <v>475</v>
      </c>
      <c r="F231" s="10">
        <v>7</v>
      </c>
      <c r="G231" s="11">
        <f t="shared" si="57"/>
        <v>0.89743589743589747</v>
      </c>
      <c r="H231" s="32" t="s">
        <v>403</v>
      </c>
    </row>
    <row r="232" spans="1:9" hidden="1" x14ac:dyDescent="0.4">
      <c r="A232" s="9" t="s">
        <v>312</v>
      </c>
      <c r="B232" s="9" t="s">
        <v>313</v>
      </c>
      <c r="C232" s="23"/>
      <c r="D232" s="29" t="s">
        <v>7</v>
      </c>
      <c r="E232" s="9" t="s">
        <v>296</v>
      </c>
      <c r="F232" s="10">
        <v>0</v>
      </c>
      <c r="G232" s="11">
        <f t="shared" si="57"/>
        <v>0</v>
      </c>
      <c r="I232" s="12">
        <f>SUM(F225:F231)</f>
        <v>39</v>
      </c>
    </row>
    <row r="233" spans="1:9" hidden="1" x14ac:dyDescent="0.4">
      <c r="A233" s="9" t="s">
        <v>312</v>
      </c>
      <c r="B233" s="9" t="s">
        <v>313</v>
      </c>
      <c r="C233" s="23"/>
      <c r="D233" s="29" t="s">
        <v>7</v>
      </c>
      <c r="E233" s="9" t="s">
        <v>296</v>
      </c>
      <c r="F233" s="10">
        <v>0</v>
      </c>
      <c r="G233" s="11">
        <f t="shared" si="57"/>
        <v>0</v>
      </c>
    </row>
    <row r="234" spans="1:9" x14ac:dyDescent="0.4">
      <c r="A234" s="9" t="s">
        <v>312</v>
      </c>
      <c r="B234" s="9" t="s">
        <v>313</v>
      </c>
      <c r="C234" s="23">
        <v>44389</v>
      </c>
      <c r="D234" s="29" t="s">
        <v>594</v>
      </c>
      <c r="E234" s="9" t="s">
        <v>475</v>
      </c>
      <c r="F234" s="10">
        <v>8</v>
      </c>
      <c r="G234" s="11">
        <f t="shared" si="57"/>
        <v>1.0256410256410258</v>
      </c>
      <c r="H234" s="13" t="s">
        <v>343</v>
      </c>
    </row>
    <row r="235" spans="1:9" x14ac:dyDescent="0.4">
      <c r="A235" s="9" t="s">
        <v>312</v>
      </c>
      <c r="B235" s="9" t="s">
        <v>313</v>
      </c>
      <c r="C235" s="23">
        <v>44390</v>
      </c>
      <c r="D235" s="29" t="s">
        <v>594</v>
      </c>
      <c r="E235" s="9" t="s">
        <v>475</v>
      </c>
      <c r="F235" s="10">
        <v>8</v>
      </c>
      <c r="G235" s="11">
        <f t="shared" si="57"/>
        <v>1.0256410256410258</v>
      </c>
      <c r="H235" s="13" t="s">
        <v>343</v>
      </c>
    </row>
    <row r="236" spans="1:9" hidden="1" x14ac:dyDescent="0.4">
      <c r="A236" s="9" t="s">
        <v>312</v>
      </c>
      <c r="B236" s="9" t="s">
        <v>313</v>
      </c>
      <c r="C236" s="23">
        <v>44391</v>
      </c>
      <c r="D236" s="29" t="s">
        <v>7</v>
      </c>
      <c r="E236" s="9" t="s">
        <v>296</v>
      </c>
      <c r="F236" s="10">
        <v>8</v>
      </c>
      <c r="G236" s="11">
        <f t="shared" si="57"/>
        <v>1.0256410256410258</v>
      </c>
      <c r="H236" s="13" t="s">
        <v>342</v>
      </c>
    </row>
    <row r="237" spans="1:9" hidden="1" x14ac:dyDescent="0.4">
      <c r="A237" s="9" t="s">
        <v>312</v>
      </c>
      <c r="B237" s="9" t="s">
        <v>313</v>
      </c>
      <c r="C237" s="23">
        <v>44392</v>
      </c>
      <c r="D237" s="29" t="s">
        <v>318</v>
      </c>
      <c r="E237" s="9" t="s">
        <v>296</v>
      </c>
      <c r="F237" s="10">
        <v>8</v>
      </c>
      <c r="G237" s="11">
        <f t="shared" si="57"/>
        <v>1.0256410256410258</v>
      </c>
    </row>
    <row r="238" spans="1:9" hidden="1" x14ac:dyDescent="0.4">
      <c r="A238" s="9" t="s">
        <v>312</v>
      </c>
      <c r="B238" s="9" t="s">
        <v>313</v>
      </c>
      <c r="C238" s="23">
        <v>44393</v>
      </c>
      <c r="D238" s="29" t="s">
        <v>318</v>
      </c>
      <c r="E238" s="9" t="s">
        <v>296</v>
      </c>
      <c r="F238" s="10">
        <v>7</v>
      </c>
      <c r="G238" s="11">
        <f t="shared" ref="G238" si="64">F238/7.8</f>
        <v>0.89743589743589747</v>
      </c>
    </row>
    <row r="239" spans="1:9" hidden="1" x14ac:dyDescent="0.4">
      <c r="A239" s="9" t="s">
        <v>312</v>
      </c>
      <c r="B239" s="9" t="s">
        <v>313</v>
      </c>
      <c r="C239" s="23"/>
      <c r="D239" s="29" t="s">
        <v>7</v>
      </c>
      <c r="E239" s="9" t="s">
        <v>296</v>
      </c>
      <c r="F239" s="10">
        <v>0</v>
      </c>
      <c r="G239" s="11">
        <f t="shared" si="57"/>
        <v>0</v>
      </c>
      <c r="I239" s="12">
        <f>SUM(F234:F238)</f>
        <v>39</v>
      </c>
    </row>
    <row r="240" spans="1:9" hidden="1" x14ac:dyDescent="0.4">
      <c r="A240" s="9" t="s">
        <v>312</v>
      </c>
      <c r="B240" s="9" t="s">
        <v>313</v>
      </c>
      <c r="C240" s="23"/>
      <c r="D240" s="29" t="s">
        <v>7</v>
      </c>
      <c r="E240" s="9" t="s">
        <v>296</v>
      </c>
      <c r="F240" s="10">
        <v>0</v>
      </c>
      <c r="G240" s="11">
        <f t="shared" si="57"/>
        <v>0</v>
      </c>
    </row>
    <row r="241" spans="1:9" hidden="1" x14ac:dyDescent="0.4">
      <c r="A241" s="9" t="s">
        <v>312</v>
      </c>
      <c r="B241" s="9" t="s">
        <v>313</v>
      </c>
      <c r="C241" s="23">
        <v>44396</v>
      </c>
      <c r="D241" s="29" t="s">
        <v>318</v>
      </c>
      <c r="E241" s="9" t="s">
        <v>296</v>
      </c>
      <c r="F241" s="10">
        <v>8</v>
      </c>
      <c r="G241" s="11">
        <f t="shared" ref="G241:G242" si="65">F241/7.8</f>
        <v>1.0256410256410258</v>
      </c>
    </row>
    <row r="242" spans="1:9" hidden="1" x14ac:dyDescent="0.4">
      <c r="A242" s="9" t="s">
        <v>312</v>
      </c>
      <c r="B242" s="9" t="s">
        <v>313</v>
      </c>
      <c r="C242" s="23">
        <v>44397</v>
      </c>
      <c r="D242" s="29" t="s">
        <v>318</v>
      </c>
      <c r="E242" s="9" t="s">
        <v>296</v>
      </c>
      <c r="F242" s="10">
        <v>8</v>
      </c>
      <c r="G242" s="11">
        <f t="shared" si="65"/>
        <v>1.0256410256410258</v>
      </c>
    </row>
    <row r="243" spans="1:9" hidden="1" x14ac:dyDescent="0.4">
      <c r="A243" s="9" t="s">
        <v>312</v>
      </c>
      <c r="B243" s="9" t="s">
        <v>313</v>
      </c>
      <c r="C243" s="23">
        <v>44398</v>
      </c>
      <c r="D243" s="29" t="s">
        <v>318</v>
      </c>
      <c r="E243" s="9" t="s">
        <v>296</v>
      </c>
      <c r="F243" s="10">
        <v>8</v>
      </c>
      <c r="G243" s="11">
        <f t="shared" si="57"/>
        <v>1.0256410256410258</v>
      </c>
    </row>
    <row r="244" spans="1:9" hidden="1" x14ac:dyDescent="0.4">
      <c r="A244" s="9" t="s">
        <v>312</v>
      </c>
      <c r="B244" s="9" t="s">
        <v>313</v>
      </c>
      <c r="C244" s="23">
        <v>44399</v>
      </c>
      <c r="D244" s="29" t="s">
        <v>318</v>
      </c>
      <c r="E244" s="9" t="s">
        <v>296</v>
      </c>
      <c r="F244" s="10">
        <v>8</v>
      </c>
      <c r="G244" s="11">
        <f t="shared" si="57"/>
        <v>1.0256410256410258</v>
      </c>
      <c r="H244" s="32"/>
    </row>
    <row r="245" spans="1:9" hidden="1" x14ac:dyDescent="0.4">
      <c r="A245" s="9" t="s">
        <v>312</v>
      </c>
      <c r="B245" s="9" t="s">
        <v>313</v>
      </c>
      <c r="C245" s="23">
        <v>44400</v>
      </c>
      <c r="D245" s="29" t="s">
        <v>318</v>
      </c>
      <c r="E245" s="9" t="s">
        <v>296</v>
      </c>
      <c r="F245" s="10">
        <v>7</v>
      </c>
      <c r="G245" s="11">
        <f t="shared" si="57"/>
        <v>0.89743589743589747</v>
      </c>
    </row>
    <row r="246" spans="1:9" hidden="1" x14ac:dyDescent="0.4">
      <c r="A246" s="9" t="s">
        <v>312</v>
      </c>
      <c r="B246" s="9" t="s">
        <v>313</v>
      </c>
      <c r="C246" s="23"/>
      <c r="D246" s="29" t="s">
        <v>7</v>
      </c>
      <c r="E246" s="9" t="s">
        <v>296</v>
      </c>
      <c r="F246" s="10">
        <v>0</v>
      </c>
      <c r="G246" s="11">
        <f t="shared" si="57"/>
        <v>0</v>
      </c>
      <c r="I246" s="12">
        <f>SUM(F241:F245)</f>
        <v>39</v>
      </c>
    </row>
    <row r="247" spans="1:9" hidden="1" x14ac:dyDescent="0.4">
      <c r="A247" s="9" t="s">
        <v>312</v>
      </c>
      <c r="B247" s="9" t="s">
        <v>313</v>
      </c>
      <c r="C247" s="23"/>
      <c r="D247" s="29" t="s">
        <v>7</v>
      </c>
      <c r="E247" s="9" t="s">
        <v>296</v>
      </c>
      <c r="F247" s="10">
        <v>0</v>
      </c>
      <c r="G247" s="11">
        <f t="shared" si="57"/>
        <v>0</v>
      </c>
    </row>
    <row r="248" spans="1:9" hidden="1" x14ac:dyDescent="0.4">
      <c r="A248" s="9" t="s">
        <v>312</v>
      </c>
      <c r="B248" s="9" t="s">
        <v>313</v>
      </c>
      <c r="C248" s="23">
        <v>44403</v>
      </c>
      <c r="D248" s="29" t="s">
        <v>318</v>
      </c>
      <c r="E248" s="9" t="s">
        <v>296</v>
      </c>
      <c r="F248" s="10">
        <v>8</v>
      </c>
      <c r="G248" s="11">
        <f t="shared" ref="G248" si="66">F248/7.8</f>
        <v>1.0256410256410258</v>
      </c>
    </row>
    <row r="249" spans="1:9" hidden="1" x14ac:dyDescent="0.4">
      <c r="A249" s="9" t="s">
        <v>312</v>
      </c>
      <c r="B249" s="9" t="s">
        <v>313</v>
      </c>
      <c r="C249" s="23">
        <v>44404</v>
      </c>
      <c r="D249" s="29" t="s">
        <v>318</v>
      </c>
      <c r="E249" s="9" t="s">
        <v>296</v>
      </c>
      <c r="F249" s="10">
        <v>8</v>
      </c>
      <c r="G249" s="11">
        <f t="shared" si="57"/>
        <v>1.0256410256410258</v>
      </c>
    </row>
    <row r="250" spans="1:9" hidden="1" x14ac:dyDescent="0.4">
      <c r="A250" s="9" t="s">
        <v>312</v>
      </c>
      <c r="B250" s="9" t="s">
        <v>313</v>
      </c>
      <c r="C250" s="23">
        <v>44405</v>
      </c>
      <c r="D250" s="29" t="s">
        <v>318</v>
      </c>
      <c r="E250" s="9" t="s">
        <v>296</v>
      </c>
      <c r="F250" s="10">
        <v>8</v>
      </c>
      <c r="G250" s="11">
        <f t="shared" ref="G250:G251" si="67">F250/7.8</f>
        <v>1.0256410256410258</v>
      </c>
    </row>
    <row r="251" spans="1:9" hidden="1" x14ac:dyDescent="0.4">
      <c r="A251" s="9" t="s">
        <v>312</v>
      </c>
      <c r="B251" s="9" t="s">
        <v>313</v>
      </c>
      <c r="C251" s="23">
        <v>44406</v>
      </c>
      <c r="D251" s="29" t="s">
        <v>591</v>
      </c>
      <c r="E251" s="9" t="s">
        <v>592</v>
      </c>
      <c r="F251" s="10">
        <v>7</v>
      </c>
      <c r="G251" s="11">
        <f t="shared" si="67"/>
        <v>0.89743589743589747</v>
      </c>
      <c r="H251" s="13" t="s">
        <v>614</v>
      </c>
    </row>
    <row r="252" spans="1:9" hidden="1" x14ac:dyDescent="0.4">
      <c r="A252" s="9" t="s">
        <v>312</v>
      </c>
      <c r="B252" s="9" t="s">
        <v>313</v>
      </c>
      <c r="C252" s="23">
        <v>44406</v>
      </c>
      <c r="D252" s="29" t="s">
        <v>474</v>
      </c>
      <c r="E252" s="9" t="s">
        <v>475</v>
      </c>
      <c r="F252" s="10">
        <v>1</v>
      </c>
      <c r="G252" s="11">
        <f t="shared" si="57"/>
        <v>0.12820512820512822</v>
      </c>
      <c r="H252" s="13" t="s">
        <v>394</v>
      </c>
    </row>
    <row r="253" spans="1:9" ht="39" hidden="1" x14ac:dyDescent="0.4">
      <c r="A253" s="9" t="s">
        <v>312</v>
      </c>
      <c r="B253" s="9" t="s">
        <v>313</v>
      </c>
      <c r="C253" s="23">
        <v>44407</v>
      </c>
      <c r="D253" s="29" t="s">
        <v>474</v>
      </c>
      <c r="E253" s="9" t="s">
        <v>475</v>
      </c>
      <c r="F253" s="10">
        <v>7</v>
      </c>
      <c r="G253" s="11">
        <f t="shared" ref="G253" si="68">F253/7.8</f>
        <v>0.89743589743589747</v>
      </c>
      <c r="H253" s="32" t="s">
        <v>412</v>
      </c>
    </row>
    <row r="254" spans="1:9" hidden="1" x14ac:dyDescent="0.4">
      <c r="A254" s="9" t="s">
        <v>312</v>
      </c>
      <c r="B254" s="9" t="s">
        <v>313</v>
      </c>
      <c r="C254" s="23"/>
      <c r="D254" s="29" t="s">
        <v>7</v>
      </c>
      <c r="E254" s="9" t="s">
        <v>296</v>
      </c>
      <c r="F254" s="10">
        <v>0</v>
      </c>
      <c r="G254" s="11">
        <f t="shared" si="57"/>
        <v>0</v>
      </c>
      <c r="H254" s="32"/>
      <c r="I254" s="12">
        <f>SUM(F248:F253)</f>
        <v>39</v>
      </c>
    </row>
    <row r="255" spans="1:9" hidden="1" x14ac:dyDescent="0.4">
      <c r="A255" s="9" t="s">
        <v>312</v>
      </c>
      <c r="B255" s="9" t="s">
        <v>313</v>
      </c>
      <c r="C255" s="23"/>
      <c r="D255" s="29" t="s">
        <v>7</v>
      </c>
      <c r="E255" s="9" t="s">
        <v>296</v>
      </c>
      <c r="F255" s="10">
        <v>0</v>
      </c>
      <c r="G255" s="11">
        <f t="shared" si="57"/>
        <v>0</v>
      </c>
      <c r="H255" s="32"/>
    </row>
    <row r="256" spans="1:9" hidden="1" x14ac:dyDescent="0.4">
      <c r="A256" s="9" t="s">
        <v>312</v>
      </c>
      <c r="B256" s="9" t="s">
        <v>313</v>
      </c>
      <c r="C256" s="23">
        <v>44410</v>
      </c>
      <c r="D256" s="29" t="s">
        <v>474</v>
      </c>
      <c r="E256" s="9" t="s">
        <v>475</v>
      </c>
      <c r="F256" s="10">
        <v>8</v>
      </c>
      <c r="G256" s="11">
        <f t="shared" si="57"/>
        <v>1.0256410256410258</v>
      </c>
      <c r="H256" s="13" t="s">
        <v>413</v>
      </c>
    </row>
    <row r="257" spans="1:9" ht="39" hidden="1" x14ac:dyDescent="0.4">
      <c r="A257" s="9" t="s">
        <v>312</v>
      </c>
      <c r="B257" s="9" t="s">
        <v>313</v>
      </c>
      <c r="C257" s="23">
        <v>44411</v>
      </c>
      <c r="D257" s="29" t="s">
        <v>474</v>
      </c>
      <c r="E257" s="9" t="s">
        <v>475</v>
      </c>
      <c r="F257" s="10">
        <v>8</v>
      </c>
      <c r="G257" s="11">
        <f t="shared" si="57"/>
        <v>1.0256410256410258</v>
      </c>
      <c r="H257" s="32" t="s">
        <v>414</v>
      </c>
    </row>
    <row r="258" spans="1:9" hidden="1" x14ac:dyDescent="0.4">
      <c r="A258" s="9" t="s">
        <v>312</v>
      </c>
      <c r="B258" s="9" t="s">
        <v>313</v>
      </c>
      <c r="C258" s="23">
        <v>44412</v>
      </c>
      <c r="D258" s="29" t="s">
        <v>474</v>
      </c>
      <c r="E258" s="9" t="s">
        <v>475</v>
      </c>
      <c r="F258" s="10">
        <v>8</v>
      </c>
      <c r="G258" s="11">
        <f t="shared" ref="G258" si="69">F258/7.8</f>
        <v>1.0256410256410258</v>
      </c>
      <c r="H258" s="13" t="s">
        <v>415</v>
      </c>
    </row>
    <row r="259" spans="1:9" hidden="1" x14ac:dyDescent="0.4">
      <c r="A259" s="9" t="s">
        <v>312</v>
      </c>
      <c r="B259" s="9" t="s">
        <v>313</v>
      </c>
      <c r="C259" s="23">
        <v>44413</v>
      </c>
      <c r="D259" s="29" t="s">
        <v>474</v>
      </c>
      <c r="E259" s="9" t="s">
        <v>475</v>
      </c>
      <c r="F259" s="10">
        <v>8</v>
      </c>
      <c r="G259" s="11">
        <f t="shared" si="57"/>
        <v>1.0256410256410258</v>
      </c>
      <c r="H259" s="32" t="s">
        <v>519</v>
      </c>
    </row>
    <row r="260" spans="1:9" hidden="1" x14ac:dyDescent="0.4">
      <c r="A260" s="9" t="s">
        <v>312</v>
      </c>
      <c r="B260" s="9" t="s">
        <v>313</v>
      </c>
      <c r="C260" s="23">
        <v>44414</v>
      </c>
      <c r="D260" s="29" t="s">
        <v>474</v>
      </c>
      <c r="E260" s="9" t="s">
        <v>475</v>
      </c>
      <c r="F260" s="10">
        <v>7</v>
      </c>
      <c r="G260" s="11">
        <f t="shared" si="57"/>
        <v>0.89743589743589747</v>
      </c>
      <c r="H260" s="13" t="s">
        <v>520</v>
      </c>
    </row>
    <row r="261" spans="1:9" hidden="1" x14ac:dyDescent="0.4">
      <c r="A261" s="9" t="s">
        <v>312</v>
      </c>
      <c r="B261" s="9" t="s">
        <v>313</v>
      </c>
      <c r="C261" s="23"/>
      <c r="D261" s="29" t="s">
        <v>7</v>
      </c>
      <c r="E261" s="9" t="s">
        <v>296</v>
      </c>
      <c r="F261" s="10">
        <v>0</v>
      </c>
      <c r="G261" s="11">
        <f t="shared" si="57"/>
        <v>0</v>
      </c>
      <c r="H261" s="32"/>
      <c r="I261" s="12">
        <f>SUM(F256:F260)</f>
        <v>39</v>
      </c>
    </row>
    <row r="262" spans="1:9" hidden="1" x14ac:dyDescent="0.4">
      <c r="A262" s="9" t="s">
        <v>312</v>
      </c>
      <c r="B262" s="9" t="s">
        <v>313</v>
      </c>
      <c r="C262" s="23"/>
      <c r="D262" s="29" t="s">
        <v>7</v>
      </c>
      <c r="E262" s="9" t="s">
        <v>296</v>
      </c>
      <c r="F262" s="10">
        <v>0</v>
      </c>
      <c r="G262" s="11">
        <f t="shared" ref="G262:G264" si="70">F262/7.8</f>
        <v>0</v>
      </c>
    </row>
    <row r="263" spans="1:9" hidden="1" x14ac:dyDescent="0.4">
      <c r="A263" s="9" t="s">
        <v>312</v>
      </c>
      <c r="B263" s="9" t="s">
        <v>313</v>
      </c>
      <c r="C263" s="23">
        <v>44417</v>
      </c>
      <c r="D263" s="29" t="s">
        <v>474</v>
      </c>
      <c r="E263" s="9" t="s">
        <v>475</v>
      </c>
      <c r="F263" s="10">
        <v>8</v>
      </c>
      <c r="G263" s="11">
        <f t="shared" si="70"/>
        <v>1.0256410256410258</v>
      </c>
      <c r="H263" s="13" t="s">
        <v>521</v>
      </c>
    </row>
    <row r="264" spans="1:9" hidden="1" x14ac:dyDescent="0.4">
      <c r="A264" s="9" t="s">
        <v>312</v>
      </c>
      <c r="B264" s="9" t="s">
        <v>313</v>
      </c>
      <c r="C264" s="23">
        <v>44418</v>
      </c>
      <c r="D264" s="29" t="s">
        <v>591</v>
      </c>
      <c r="E264" s="9" t="s">
        <v>475</v>
      </c>
      <c r="F264" s="10">
        <v>7</v>
      </c>
      <c r="G264" s="11">
        <f t="shared" si="70"/>
        <v>0.89743589743589747</v>
      </c>
      <c r="H264" s="13" t="s">
        <v>615</v>
      </c>
    </row>
    <row r="265" spans="1:9" hidden="1" x14ac:dyDescent="0.4">
      <c r="A265" s="9" t="s">
        <v>312</v>
      </c>
      <c r="B265" s="9" t="s">
        <v>313</v>
      </c>
      <c r="C265" s="23">
        <v>44418</v>
      </c>
      <c r="D265" s="29" t="s">
        <v>474</v>
      </c>
      <c r="E265" s="9" t="s">
        <v>475</v>
      </c>
      <c r="F265" s="10">
        <v>1</v>
      </c>
      <c r="G265" s="11">
        <f t="shared" si="57"/>
        <v>0.12820512820512822</v>
      </c>
      <c r="H265" s="13" t="s">
        <v>521</v>
      </c>
    </row>
    <row r="266" spans="1:9" hidden="1" x14ac:dyDescent="0.4">
      <c r="A266" s="9" t="s">
        <v>312</v>
      </c>
      <c r="B266" s="9" t="s">
        <v>313</v>
      </c>
      <c r="C266" s="23">
        <v>44419</v>
      </c>
      <c r="D266" s="29" t="s">
        <v>474</v>
      </c>
      <c r="E266" s="9" t="s">
        <v>475</v>
      </c>
      <c r="F266" s="10">
        <v>8</v>
      </c>
      <c r="G266" s="11">
        <f t="shared" ref="G266:G267" si="71">F266/7.8</f>
        <v>1.0256410256410258</v>
      </c>
      <c r="H266" s="13" t="s">
        <v>522</v>
      </c>
    </row>
    <row r="267" spans="1:9" hidden="1" x14ac:dyDescent="0.4">
      <c r="A267" s="9" t="s">
        <v>312</v>
      </c>
      <c r="B267" s="9" t="s">
        <v>313</v>
      </c>
      <c r="C267" s="23">
        <v>44420</v>
      </c>
      <c r="D267" s="29" t="s">
        <v>474</v>
      </c>
      <c r="E267" s="9" t="s">
        <v>475</v>
      </c>
      <c r="F267" s="10">
        <v>8</v>
      </c>
      <c r="G267" s="11">
        <f t="shared" si="71"/>
        <v>1.0256410256410258</v>
      </c>
      <c r="H267" s="13" t="s">
        <v>523</v>
      </c>
    </row>
    <row r="268" spans="1:9" ht="39" hidden="1" x14ac:dyDescent="0.4">
      <c r="A268" s="9" t="s">
        <v>312</v>
      </c>
      <c r="B268" s="9" t="s">
        <v>313</v>
      </c>
      <c r="C268" s="23">
        <v>44421</v>
      </c>
      <c r="D268" s="29" t="s">
        <v>474</v>
      </c>
      <c r="E268" s="9" t="s">
        <v>588</v>
      </c>
      <c r="F268" s="10">
        <v>7</v>
      </c>
      <c r="G268" s="11">
        <f t="shared" si="57"/>
        <v>0.89743589743589747</v>
      </c>
      <c r="H268" s="32" t="s">
        <v>524</v>
      </c>
    </row>
    <row r="269" spans="1:9" hidden="1" x14ac:dyDescent="0.4">
      <c r="A269" s="9" t="s">
        <v>312</v>
      </c>
      <c r="B269" s="9" t="s">
        <v>313</v>
      </c>
      <c r="C269" s="23"/>
      <c r="D269" s="29" t="s">
        <v>7</v>
      </c>
      <c r="E269" s="9" t="s">
        <v>296</v>
      </c>
      <c r="F269" s="10">
        <v>0</v>
      </c>
      <c r="G269" s="11">
        <f t="shared" si="57"/>
        <v>0</v>
      </c>
      <c r="I269" s="12">
        <f>SUM(F263:F268)</f>
        <v>39</v>
      </c>
    </row>
    <row r="270" spans="1:9" hidden="1" x14ac:dyDescent="0.4">
      <c r="A270" s="9" t="s">
        <v>312</v>
      </c>
      <c r="B270" s="9" t="s">
        <v>313</v>
      </c>
      <c r="C270" s="23"/>
      <c r="D270" s="29" t="s">
        <v>7</v>
      </c>
      <c r="E270" s="9" t="s">
        <v>296</v>
      </c>
      <c r="F270" s="10">
        <v>0</v>
      </c>
      <c r="G270" s="11">
        <f t="shared" si="57"/>
        <v>0</v>
      </c>
    </row>
    <row r="271" spans="1:9" hidden="1" x14ac:dyDescent="0.4">
      <c r="A271" s="9" t="s">
        <v>312</v>
      </c>
      <c r="B271" s="9" t="s">
        <v>313</v>
      </c>
      <c r="C271" s="23">
        <v>44424</v>
      </c>
      <c r="D271" s="29" t="s">
        <v>474</v>
      </c>
      <c r="E271" s="9" t="s">
        <v>475</v>
      </c>
      <c r="F271" s="10">
        <v>8</v>
      </c>
      <c r="G271" s="11">
        <f t="shared" si="57"/>
        <v>1.0256410256410258</v>
      </c>
      <c r="H271" s="13" t="s">
        <v>526</v>
      </c>
    </row>
    <row r="272" spans="1:9" hidden="1" x14ac:dyDescent="0.4">
      <c r="A272" s="9" t="s">
        <v>312</v>
      </c>
      <c r="B272" s="9" t="s">
        <v>313</v>
      </c>
      <c r="C272" s="23">
        <v>44425</v>
      </c>
      <c r="D272" s="29" t="s">
        <v>593</v>
      </c>
      <c r="E272" s="9" t="s">
        <v>517</v>
      </c>
      <c r="F272" s="10">
        <v>2</v>
      </c>
      <c r="G272" s="11">
        <f t="shared" ref="G272" si="72">F272/7.8</f>
        <v>0.25641025641025644</v>
      </c>
      <c r="H272" s="32" t="s">
        <v>525</v>
      </c>
    </row>
    <row r="273" spans="1:9" hidden="1" x14ac:dyDescent="0.4">
      <c r="A273" s="9" t="s">
        <v>312</v>
      </c>
      <c r="B273" s="9" t="s">
        <v>313</v>
      </c>
      <c r="C273" s="23">
        <v>44425</v>
      </c>
      <c r="D273" s="29" t="s">
        <v>474</v>
      </c>
      <c r="E273" s="9" t="s">
        <v>475</v>
      </c>
      <c r="F273" s="10">
        <v>6</v>
      </c>
      <c r="G273" s="11">
        <f t="shared" si="57"/>
        <v>0.76923076923076927</v>
      </c>
      <c r="H273" s="32" t="s">
        <v>527</v>
      </c>
    </row>
    <row r="274" spans="1:9" hidden="1" x14ac:dyDescent="0.4">
      <c r="A274" s="9" t="s">
        <v>312</v>
      </c>
      <c r="B274" s="9" t="s">
        <v>313</v>
      </c>
      <c r="C274" s="23">
        <v>44426</v>
      </c>
      <c r="D274" s="29" t="s">
        <v>474</v>
      </c>
      <c r="E274" s="9" t="s">
        <v>475</v>
      </c>
      <c r="F274" s="10">
        <v>4</v>
      </c>
      <c r="G274" s="11">
        <f t="shared" si="57"/>
        <v>0.51282051282051289</v>
      </c>
      <c r="H274" s="32" t="s">
        <v>528</v>
      </c>
    </row>
    <row r="275" spans="1:9" ht="39" hidden="1" x14ac:dyDescent="0.4">
      <c r="A275" s="9" t="s">
        <v>312</v>
      </c>
      <c r="B275" s="9" t="s">
        <v>313</v>
      </c>
      <c r="C275" s="23">
        <v>44426</v>
      </c>
      <c r="D275" s="29" t="s">
        <v>591</v>
      </c>
      <c r="E275" s="9" t="s">
        <v>592</v>
      </c>
      <c r="F275" s="10">
        <v>4</v>
      </c>
      <c r="G275" s="11">
        <f t="shared" ref="G275" si="73">F275/7.8</f>
        <v>0.51282051282051289</v>
      </c>
      <c r="H275" s="32" t="s">
        <v>616</v>
      </c>
    </row>
    <row r="276" spans="1:9" hidden="1" x14ac:dyDescent="0.4">
      <c r="A276" s="9" t="s">
        <v>312</v>
      </c>
      <c r="B276" s="9" t="s">
        <v>313</v>
      </c>
      <c r="C276" s="23">
        <v>44427</v>
      </c>
      <c r="D276" s="29" t="s">
        <v>474</v>
      </c>
      <c r="E276" s="9" t="s">
        <v>475</v>
      </c>
      <c r="F276" s="10">
        <v>8</v>
      </c>
      <c r="G276" s="11">
        <f t="shared" si="57"/>
        <v>1.0256410256410258</v>
      </c>
      <c r="H276" s="32" t="s">
        <v>529</v>
      </c>
    </row>
    <row r="277" spans="1:9" hidden="1" x14ac:dyDescent="0.4">
      <c r="A277" s="9" t="s">
        <v>312</v>
      </c>
      <c r="B277" s="9" t="s">
        <v>313</v>
      </c>
      <c r="C277" s="23">
        <v>44428</v>
      </c>
      <c r="D277" s="29" t="s">
        <v>593</v>
      </c>
      <c r="E277" s="9" t="s">
        <v>517</v>
      </c>
      <c r="F277" s="10">
        <v>7</v>
      </c>
      <c r="G277" s="11">
        <f t="shared" si="57"/>
        <v>0.89743589743589747</v>
      </c>
      <c r="H277" s="32" t="s">
        <v>530</v>
      </c>
    </row>
    <row r="278" spans="1:9" hidden="1" x14ac:dyDescent="0.4">
      <c r="A278" s="9" t="s">
        <v>312</v>
      </c>
      <c r="B278" s="9" t="s">
        <v>313</v>
      </c>
      <c r="C278" s="23"/>
      <c r="D278" s="29" t="s">
        <v>7</v>
      </c>
      <c r="E278" s="9" t="s">
        <v>296</v>
      </c>
      <c r="F278" s="10">
        <v>0</v>
      </c>
      <c r="G278" s="11">
        <f t="shared" si="57"/>
        <v>0</v>
      </c>
      <c r="H278" s="32"/>
      <c r="I278" s="12">
        <f>SUM(F271:F277)</f>
        <v>39</v>
      </c>
    </row>
    <row r="279" spans="1:9" hidden="1" x14ac:dyDescent="0.4">
      <c r="A279" s="9" t="s">
        <v>312</v>
      </c>
      <c r="B279" s="9" t="s">
        <v>313</v>
      </c>
      <c r="C279" s="23"/>
      <c r="D279" s="29" t="s">
        <v>7</v>
      </c>
      <c r="E279" s="9" t="s">
        <v>296</v>
      </c>
      <c r="F279" s="10">
        <v>0</v>
      </c>
      <c r="G279" s="11">
        <f t="shared" si="57"/>
        <v>0</v>
      </c>
    </row>
    <row r="280" spans="1:9" hidden="1" x14ac:dyDescent="0.4">
      <c r="A280" s="9" t="s">
        <v>312</v>
      </c>
      <c r="B280" s="9" t="s">
        <v>313</v>
      </c>
      <c r="C280" s="23">
        <v>44431</v>
      </c>
      <c r="D280" s="29" t="s">
        <v>318</v>
      </c>
      <c r="E280" s="9" t="s">
        <v>296</v>
      </c>
      <c r="F280" s="10">
        <v>8</v>
      </c>
      <c r="G280" s="11">
        <f t="shared" si="57"/>
        <v>1.0256410256410258</v>
      </c>
      <c r="H280" s="13" t="s">
        <v>344</v>
      </c>
    </row>
    <row r="281" spans="1:9" hidden="1" x14ac:dyDescent="0.4">
      <c r="A281" s="9" t="s">
        <v>312</v>
      </c>
      <c r="B281" s="9" t="s">
        <v>313</v>
      </c>
      <c r="C281" s="23">
        <v>44432</v>
      </c>
      <c r="D281" s="29" t="s">
        <v>318</v>
      </c>
      <c r="E281" s="9" t="s">
        <v>296</v>
      </c>
      <c r="F281" s="10">
        <v>8</v>
      </c>
      <c r="G281" s="11">
        <f t="shared" si="57"/>
        <v>1.0256410256410258</v>
      </c>
      <c r="H281" s="13" t="s">
        <v>344</v>
      </c>
    </row>
    <row r="282" spans="1:9" hidden="1" x14ac:dyDescent="0.4">
      <c r="A282" s="9" t="s">
        <v>312</v>
      </c>
      <c r="B282" s="9" t="s">
        <v>313</v>
      </c>
      <c r="C282" s="23">
        <v>44433</v>
      </c>
      <c r="D282" s="29" t="s">
        <v>318</v>
      </c>
      <c r="E282" s="9" t="s">
        <v>296</v>
      </c>
      <c r="F282" s="10">
        <v>8</v>
      </c>
      <c r="G282" s="11">
        <f t="shared" si="57"/>
        <v>1.0256410256410258</v>
      </c>
      <c r="H282" s="13" t="s">
        <v>344</v>
      </c>
    </row>
    <row r="283" spans="1:9" hidden="1" x14ac:dyDescent="0.4">
      <c r="A283" s="9" t="s">
        <v>312</v>
      </c>
      <c r="B283" s="9" t="s">
        <v>313</v>
      </c>
      <c r="C283" s="23">
        <v>44434</v>
      </c>
      <c r="D283" s="29" t="s">
        <v>318</v>
      </c>
      <c r="E283" s="9" t="s">
        <v>296</v>
      </c>
      <c r="F283" s="10">
        <v>8</v>
      </c>
      <c r="G283" s="11">
        <f t="shared" si="57"/>
        <v>1.0256410256410258</v>
      </c>
      <c r="H283" s="13" t="s">
        <v>344</v>
      </c>
    </row>
    <row r="284" spans="1:9" hidden="1" x14ac:dyDescent="0.4">
      <c r="A284" s="9" t="s">
        <v>312</v>
      </c>
      <c r="B284" s="9" t="s">
        <v>313</v>
      </c>
      <c r="C284" s="23">
        <v>44435</v>
      </c>
      <c r="D284" s="29" t="s">
        <v>318</v>
      </c>
      <c r="E284" s="9" t="s">
        <v>296</v>
      </c>
      <c r="F284" s="10">
        <v>7</v>
      </c>
      <c r="G284" s="11">
        <f t="shared" si="57"/>
        <v>0.89743589743589747</v>
      </c>
      <c r="H284" s="32" t="s">
        <v>346</v>
      </c>
    </row>
    <row r="285" spans="1:9" hidden="1" x14ac:dyDescent="0.4">
      <c r="A285" s="9" t="s">
        <v>312</v>
      </c>
      <c r="B285" s="9" t="s">
        <v>313</v>
      </c>
      <c r="C285" s="23"/>
      <c r="D285" s="29" t="s">
        <v>7</v>
      </c>
      <c r="E285" s="9" t="s">
        <v>296</v>
      </c>
      <c r="F285" s="10">
        <v>0</v>
      </c>
      <c r="G285" s="11">
        <f t="shared" si="57"/>
        <v>0</v>
      </c>
      <c r="H285" s="32"/>
      <c r="I285" s="12">
        <f>SUM(F280:F284)</f>
        <v>39</v>
      </c>
    </row>
    <row r="286" spans="1:9" hidden="1" x14ac:dyDescent="0.4">
      <c r="A286" s="9" t="s">
        <v>312</v>
      </c>
      <c r="B286" s="9" t="s">
        <v>313</v>
      </c>
      <c r="C286" s="23"/>
      <c r="D286" s="29" t="s">
        <v>7</v>
      </c>
      <c r="E286" s="9" t="s">
        <v>296</v>
      </c>
      <c r="F286" s="10">
        <v>0</v>
      </c>
      <c r="G286" s="11">
        <f t="shared" si="57"/>
        <v>0</v>
      </c>
    </row>
    <row r="287" spans="1:9" hidden="1" x14ac:dyDescent="0.4">
      <c r="A287" s="9" t="s">
        <v>312</v>
      </c>
      <c r="B287" s="9" t="s">
        <v>313</v>
      </c>
      <c r="C287" s="23">
        <v>44438</v>
      </c>
      <c r="D287" s="29" t="s">
        <v>474</v>
      </c>
      <c r="E287" s="9" t="s">
        <v>588</v>
      </c>
      <c r="F287" s="10">
        <v>4</v>
      </c>
      <c r="G287" s="11">
        <f t="shared" si="57"/>
        <v>0.51282051282051289</v>
      </c>
      <c r="H287" s="13" t="s">
        <v>531</v>
      </c>
    </row>
    <row r="288" spans="1:9" hidden="1" x14ac:dyDescent="0.4">
      <c r="A288" s="9" t="s">
        <v>312</v>
      </c>
      <c r="B288" s="9" t="s">
        <v>313</v>
      </c>
      <c r="C288" s="23">
        <v>44438</v>
      </c>
      <c r="D288" s="29" t="s">
        <v>474</v>
      </c>
      <c r="E288" s="9" t="s">
        <v>475</v>
      </c>
      <c r="F288" s="10">
        <v>4</v>
      </c>
      <c r="G288" s="11">
        <f t="shared" si="57"/>
        <v>0.51282051282051289</v>
      </c>
      <c r="H288" s="13" t="s">
        <v>532</v>
      </c>
    </row>
    <row r="289" spans="1:9" hidden="1" x14ac:dyDescent="0.4">
      <c r="A289" s="9" t="s">
        <v>312</v>
      </c>
      <c r="B289" s="9" t="s">
        <v>313</v>
      </c>
      <c r="C289" s="23">
        <v>44439</v>
      </c>
      <c r="D289" s="29" t="s">
        <v>474</v>
      </c>
      <c r="E289" s="9" t="s">
        <v>475</v>
      </c>
      <c r="F289" s="10">
        <v>8</v>
      </c>
      <c r="G289" s="11">
        <f t="shared" ref="G289:G290" si="74">F289/7.8</f>
        <v>1.0256410256410258</v>
      </c>
      <c r="H289" s="13" t="s">
        <v>418</v>
      </c>
    </row>
    <row r="290" spans="1:9" ht="39" hidden="1" x14ac:dyDescent="0.4">
      <c r="A290" s="9" t="s">
        <v>312</v>
      </c>
      <c r="B290" s="9" t="s">
        <v>313</v>
      </c>
      <c r="C290" s="23">
        <v>44440</v>
      </c>
      <c r="D290" s="29" t="s">
        <v>591</v>
      </c>
      <c r="E290" s="9" t="s">
        <v>592</v>
      </c>
      <c r="F290" s="10">
        <v>7</v>
      </c>
      <c r="G290" s="11">
        <f t="shared" si="74"/>
        <v>0.89743589743589747</v>
      </c>
      <c r="H290" s="32" t="s">
        <v>616</v>
      </c>
    </row>
    <row r="291" spans="1:9" hidden="1" x14ac:dyDescent="0.4">
      <c r="A291" s="9" t="s">
        <v>312</v>
      </c>
      <c r="B291" s="9" t="s">
        <v>313</v>
      </c>
      <c r="C291" s="23">
        <v>44440</v>
      </c>
      <c r="D291" s="29" t="s">
        <v>474</v>
      </c>
      <c r="E291" s="9" t="s">
        <v>475</v>
      </c>
      <c r="F291" s="10">
        <v>1</v>
      </c>
      <c r="G291" s="11">
        <f t="shared" si="57"/>
        <v>0.12820512820512822</v>
      </c>
      <c r="H291" s="13" t="s">
        <v>532</v>
      </c>
    </row>
    <row r="292" spans="1:9" x14ac:dyDescent="0.4">
      <c r="A292" s="9" t="s">
        <v>312</v>
      </c>
      <c r="B292" s="9" t="s">
        <v>313</v>
      </c>
      <c r="C292" s="23">
        <v>44441</v>
      </c>
      <c r="D292" s="29" t="s">
        <v>594</v>
      </c>
      <c r="E292" s="9" t="s">
        <v>475</v>
      </c>
      <c r="F292" s="10">
        <v>2</v>
      </c>
      <c r="G292" s="11">
        <f t="shared" si="57"/>
        <v>0.25641025641025644</v>
      </c>
      <c r="H292" s="13" t="s">
        <v>355</v>
      </c>
    </row>
    <row r="293" spans="1:9" hidden="1" x14ac:dyDescent="0.4">
      <c r="A293" s="9" t="s">
        <v>312</v>
      </c>
      <c r="B293" s="9" t="s">
        <v>313</v>
      </c>
      <c r="C293" s="23">
        <v>44441</v>
      </c>
      <c r="D293" s="29" t="s">
        <v>474</v>
      </c>
      <c r="E293" s="9" t="s">
        <v>475</v>
      </c>
      <c r="F293" s="10">
        <v>6</v>
      </c>
      <c r="G293" s="11">
        <f t="shared" ref="G293" si="75">F293/7.8</f>
        <v>0.76923076923076927</v>
      </c>
      <c r="H293" s="13" t="s">
        <v>532</v>
      </c>
    </row>
    <row r="294" spans="1:9" hidden="1" x14ac:dyDescent="0.4">
      <c r="A294" s="9" t="s">
        <v>312</v>
      </c>
      <c r="B294" s="9" t="s">
        <v>313</v>
      </c>
      <c r="C294" s="23">
        <v>44442</v>
      </c>
      <c r="D294" s="29" t="s">
        <v>474</v>
      </c>
      <c r="E294" s="9" t="s">
        <v>475</v>
      </c>
      <c r="F294" s="10">
        <v>5</v>
      </c>
      <c r="G294" s="11">
        <f t="shared" si="57"/>
        <v>0.64102564102564108</v>
      </c>
      <c r="H294" s="13" t="s">
        <v>533</v>
      </c>
    </row>
    <row r="295" spans="1:9" x14ac:dyDescent="0.4">
      <c r="A295" s="9" t="s">
        <v>312</v>
      </c>
      <c r="B295" s="9" t="s">
        <v>313</v>
      </c>
      <c r="C295" s="23">
        <v>44442</v>
      </c>
      <c r="D295" s="29" t="s">
        <v>594</v>
      </c>
      <c r="E295" s="9" t="s">
        <v>475</v>
      </c>
      <c r="F295" s="10">
        <v>2</v>
      </c>
      <c r="G295" s="11">
        <f t="shared" ref="G295" si="76">F295/7.8</f>
        <v>0.25641025641025644</v>
      </c>
      <c r="H295" s="13" t="s">
        <v>354</v>
      </c>
    </row>
    <row r="296" spans="1:9" hidden="1" x14ac:dyDescent="0.4">
      <c r="A296" s="9" t="s">
        <v>312</v>
      </c>
      <c r="B296" s="9" t="s">
        <v>313</v>
      </c>
      <c r="C296" s="23"/>
      <c r="D296" s="29" t="s">
        <v>7</v>
      </c>
      <c r="E296" s="9" t="s">
        <v>296</v>
      </c>
      <c r="F296" s="10">
        <v>0</v>
      </c>
      <c r="G296" s="11">
        <f t="shared" si="57"/>
        <v>0</v>
      </c>
      <c r="H296" s="32"/>
      <c r="I296" s="12">
        <f>SUM(F287:F295)</f>
        <v>39</v>
      </c>
    </row>
    <row r="297" spans="1:9" hidden="1" x14ac:dyDescent="0.4">
      <c r="A297" s="9" t="s">
        <v>312</v>
      </c>
      <c r="B297" s="9" t="s">
        <v>313</v>
      </c>
      <c r="C297" s="23"/>
      <c r="D297" s="29" t="s">
        <v>7</v>
      </c>
      <c r="E297" s="9" t="s">
        <v>296</v>
      </c>
      <c r="F297" s="10">
        <v>0</v>
      </c>
      <c r="G297" s="11">
        <f t="shared" ref="G297" si="77">F297/7.8</f>
        <v>0</v>
      </c>
    </row>
    <row r="298" spans="1:9" hidden="1" x14ac:dyDescent="0.4">
      <c r="A298" s="9" t="s">
        <v>312</v>
      </c>
      <c r="B298" s="9" t="s">
        <v>313</v>
      </c>
      <c r="C298" s="23">
        <v>44445</v>
      </c>
      <c r="D298" s="29" t="s">
        <v>483</v>
      </c>
      <c r="E298" s="9" t="s">
        <v>600</v>
      </c>
      <c r="F298" s="10">
        <v>8</v>
      </c>
      <c r="G298" s="11">
        <f t="shared" si="57"/>
        <v>1.0256410256410258</v>
      </c>
      <c r="H298" s="13" t="s">
        <v>470</v>
      </c>
    </row>
    <row r="299" spans="1:9" hidden="1" x14ac:dyDescent="0.4">
      <c r="A299" s="9" t="s">
        <v>312</v>
      </c>
      <c r="B299" s="9" t="s">
        <v>313</v>
      </c>
      <c r="C299" s="23">
        <v>44446</v>
      </c>
      <c r="D299" s="29" t="s">
        <v>483</v>
      </c>
      <c r="E299" s="9" t="s">
        <v>600</v>
      </c>
      <c r="F299" s="10">
        <v>8</v>
      </c>
      <c r="G299" s="11">
        <f t="shared" si="57"/>
        <v>1.0256410256410258</v>
      </c>
      <c r="H299" s="13" t="s">
        <v>471</v>
      </c>
    </row>
    <row r="300" spans="1:9" hidden="1" x14ac:dyDescent="0.4">
      <c r="A300" s="9" t="s">
        <v>312</v>
      </c>
      <c r="B300" s="9" t="s">
        <v>313</v>
      </c>
      <c r="C300" s="23">
        <v>44447</v>
      </c>
      <c r="D300" s="29" t="s">
        <v>483</v>
      </c>
      <c r="E300" s="9" t="s">
        <v>600</v>
      </c>
      <c r="F300" s="10">
        <v>8</v>
      </c>
      <c r="G300" s="11">
        <f t="shared" si="57"/>
        <v>1.0256410256410258</v>
      </c>
      <c r="H300" s="13" t="s">
        <v>472</v>
      </c>
    </row>
    <row r="301" spans="1:9" ht="39" hidden="1" x14ac:dyDescent="0.4">
      <c r="A301" s="9" t="s">
        <v>312</v>
      </c>
      <c r="B301" s="9" t="s">
        <v>313</v>
      </c>
      <c r="C301" s="23">
        <v>44448</v>
      </c>
      <c r="D301" s="29" t="s">
        <v>483</v>
      </c>
      <c r="E301" s="9" t="s">
        <v>600</v>
      </c>
      <c r="F301" s="10">
        <v>8</v>
      </c>
      <c r="G301" s="11">
        <f t="shared" si="57"/>
        <v>1.0256410256410258</v>
      </c>
      <c r="H301" s="32" t="s">
        <v>473</v>
      </c>
    </row>
    <row r="302" spans="1:9" ht="39" hidden="1" x14ac:dyDescent="0.4">
      <c r="A302" s="9" t="s">
        <v>312</v>
      </c>
      <c r="B302" s="9" t="s">
        <v>313</v>
      </c>
      <c r="C302" s="23">
        <v>44449</v>
      </c>
      <c r="D302" s="29" t="s">
        <v>483</v>
      </c>
      <c r="E302" s="9" t="s">
        <v>600</v>
      </c>
      <c r="F302" s="10">
        <v>7</v>
      </c>
      <c r="G302" s="11">
        <f t="shared" si="57"/>
        <v>0.89743589743589747</v>
      </c>
      <c r="H302" s="32" t="s">
        <v>473</v>
      </c>
    </row>
    <row r="303" spans="1:9" hidden="1" x14ac:dyDescent="0.4">
      <c r="A303" s="9" t="s">
        <v>312</v>
      </c>
      <c r="B303" s="9" t="s">
        <v>313</v>
      </c>
      <c r="C303" s="23"/>
      <c r="D303" s="29" t="s">
        <v>7</v>
      </c>
      <c r="E303" s="9" t="s">
        <v>296</v>
      </c>
      <c r="F303" s="10">
        <v>0</v>
      </c>
      <c r="G303" s="11">
        <f t="shared" si="57"/>
        <v>0</v>
      </c>
      <c r="I303" s="12">
        <f>SUM(F298:F302)</f>
        <v>39</v>
      </c>
    </row>
    <row r="304" spans="1:9" hidden="1" x14ac:dyDescent="0.4">
      <c r="A304" s="9" t="s">
        <v>312</v>
      </c>
      <c r="B304" s="9" t="s">
        <v>313</v>
      </c>
      <c r="C304" s="23"/>
      <c r="D304" s="29" t="s">
        <v>7</v>
      </c>
      <c r="E304" s="9" t="s">
        <v>296</v>
      </c>
      <c r="F304" s="10">
        <v>0</v>
      </c>
      <c r="G304" s="11">
        <f t="shared" ref="G304:G395" si="78">F304/7.8</f>
        <v>0</v>
      </c>
    </row>
    <row r="305" spans="1:9" hidden="1" x14ac:dyDescent="0.4">
      <c r="A305" s="9" t="s">
        <v>312</v>
      </c>
      <c r="B305" s="9" t="s">
        <v>313</v>
      </c>
      <c r="C305" s="23">
        <v>44452</v>
      </c>
      <c r="D305" s="29" t="s">
        <v>474</v>
      </c>
      <c r="E305" s="9" t="s">
        <v>475</v>
      </c>
      <c r="F305" s="10">
        <v>8</v>
      </c>
      <c r="G305" s="11">
        <f t="shared" si="78"/>
        <v>1.0256410256410258</v>
      </c>
      <c r="H305" s="13" t="s">
        <v>534</v>
      </c>
    </row>
    <row r="306" spans="1:9" hidden="1" x14ac:dyDescent="0.4">
      <c r="A306" s="9" t="s">
        <v>312</v>
      </c>
      <c r="B306" s="9" t="s">
        <v>313</v>
      </c>
      <c r="C306" s="23">
        <v>44453</v>
      </c>
      <c r="D306" s="29" t="s">
        <v>483</v>
      </c>
      <c r="E306" s="9" t="s">
        <v>600</v>
      </c>
      <c r="F306" s="10">
        <v>6</v>
      </c>
      <c r="G306" s="11">
        <f t="shared" ref="G306" si="79">F306/7.8</f>
        <v>0.76923076923076927</v>
      </c>
      <c r="H306" s="13" t="s">
        <v>537</v>
      </c>
    </row>
    <row r="307" spans="1:9" hidden="1" x14ac:dyDescent="0.4">
      <c r="A307" s="9" t="s">
        <v>312</v>
      </c>
      <c r="B307" s="9" t="s">
        <v>313</v>
      </c>
      <c r="C307" s="23">
        <v>44453</v>
      </c>
      <c r="D307" s="29" t="s">
        <v>593</v>
      </c>
      <c r="E307" s="9" t="s">
        <v>517</v>
      </c>
      <c r="F307" s="10">
        <v>2</v>
      </c>
      <c r="G307" s="11">
        <f t="shared" si="78"/>
        <v>0.25641025641025644</v>
      </c>
      <c r="H307" s="13" t="s">
        <v>535</v>
      </c>
    </row>
    <row r="308" spans="1:9" hidden="1" x14ac:dyDescent="0.4">
      <c r="A308" s="9" t="s">
        <v>312</v>
      </c>
      <c r="B308" s="9" t="s">
        <v>313</v>
      </c>
      <c r="C308" s="23">
        <v>44454</v>
      </c>
      <c r="D308" s="29" t="s">
        <v>591</v>
      </c>
      <c r="E308" s="9" t="s">
        <v>592</v>
      </c>
      <c r="F308" s="10">
        <v>5</v>
      </c>
      <c r="G308" s="11">
        <f t="shared" ref="G308" si="80">F308/7.8</f>
        <v>0.64102564102564108</v>
      </c>
      <c r="H308" s="13" t="s">
        <v>617</v>
      </c>
    </row>
    <row r="309" spans="1:9" hidden="1" x14ac:dyDescent="0.4">
      <c r="A309" s="9" t="s">
        <v>312</v>
      </c>
      <c r="B309" s="9" t="s">
        <v>313</v>
      </c>
      <c r="C309" s="23">
        <v>44454</v>
      </c>
      <c r="D309" s="29" t="s">
        <v>474</v>
      </c>
      <c r="E309" s="9" t="s">
        <v>475</v>
      </c>
      <c r="F309" s="10">
        <v>2</v>
      </c>
      <c r="G309" s="11">
        <f t="shared" si="78"/>
        <v>0.25641025641025644</v>
      </c>
      <c r="H309" s="13" t="s">
        <v>536</v>
      </c>
    </row>
    <row r="310" spans="1:9" hidden="1" x14ac:dyDescent="0.4">
      <c r="A310" s="9" t="s">
        <v>312</v>
      </c>
      <c r="B310" s="9" t="s">
        <v>313</v>
      </c>
      <c r="C310" s="23">
        <v>44455</v>
      </c>
      <c r="D310" s="29" t="s">
        <v>474</v>
      </c>
      <c r="E310" s="9" t="s">
        <v>588</v>
      </c>
      <c r="F310" s="10">
        <v>1</v>
      </c>
      <c r="G310" s="11">
        <f t="shared" ref="G310" si="81">F310/7.8</f>
        <v>0.12820512820512822</v>
      </c>
      <c r="H310" s="13" t="s">
        <v>538</v>
      </c>
    </row>
    <row r="311" spans="1:9" hidden="1" x14ac:dyDescent="0.4">
      <c r="A311" s="9" t="s">
        <v>312</v>
      </c>
      <c r="B311" s="9" t="s">
        <v>313</v>
      </c>
      <c r="C311" s="23">
        <v>44455</v>
      </c>
      <c r="D311" s="29" t="s">
        <v>474</v>
      </c>
      <c r="E311" s="9" t="s">
        <v>475</v>
      </c>
      <c r="F311" s="10">
        <v>8</v>
      </c>
      <c r="G311" s="11">
        <f t="shared" si="78"/>
        <v>1.0256410256410258</v>
      </c>
      <c r="H311" s="13" t="s">
        <v>539</v>
      </c>
    </row>
    <row r="312" spans="1:9" ht="39" hidden="1" x14ac:dyDescent="0.4">
      <c r="A312" s="9" t="s">
        <v>312</v>
      </c>
      <c r="B312" s="9" t="s">
        <v>313</v>
      </c>
      <c r="C312" s="23">
        <v>44456</v>
      </c>
      <c r="D312" s="29" t="s">
        <v>474</v>
      </c>
      <c r="E312" s="9" t="s">
        <v>588</v>
      </c>
      <c r="F312" s="10">
        <v>7</v>
      </c>
      <c r="G312" s="11">
        <f t="shared" si="78"/>
        <v>0.89743589743589747</v>
      </c>
      <c r="H312" s="32" t="s">
        <v>545</v>
      </c>
    </row>
    <row r="313" spans="1:9" hidden="1" x14ac:dyDescent="0.4">
      <c r="A313" s="9" t="s">
        <v>312</v>
      </c>
      <c r="B313" s="9" t="s">
        <v>313</v>
      </c>
      <c r="C313" s="23"/>
      <c r="D313" s="29" t="s">
        <v>7</v>
      </c>
      <c r="E313" s="9" t="s">
        <v>296</v>
      </c>
      <c r="F313" s="10">
        <v>0</v>
      </c>
      <c r="G313" s="11">
        <f t="shared" si="78"/>
        <v>0</v>
      </c>
      <c r="I313" s="12">
        <f>SUM(F305:F312)</f>
        <v>39</v>
      </c>
    </row>
    <row r="314" spans="1:9" hidden="1" x14ac:dyDescent="0.4">
      <c r="A314" s="9" t="s">
        <v>312</v>
      </c>
      <c r="B314" s="9" t="s">
        <v>313</v>
      </c>
      <c r="C314" s="23"/>
      <c r="D314" s="29" t="s">
        <v>7</v>
      </c>
      <c r="E314" s="9" t="s">
        <v>296</v>
      </c>
      <c r="F314" s="10">
        <v>0</v>
      </c>
      <c r="G314" s="11">
        <f t="shared" si="78"/>
        <v>0</v>
      </c>
    </row>
    <row r="315" spans="1:9" ht="39" hidden="1" x14ac:dyDescent="0.4">
      <c r="A315" s="9" t="s">
        <v>312</v>
      </c>
      <c r="B315" s="9" t="s">
        <v>313</v>
      </c>
      <c r="C315" s="23">
        <v>44459</v>
      </c>
      <c r="D315" s="29" t="s">
        <v>483</v>
      </c>
      <c r="E315" s="9" t="s">
        <v>600</v>
      </c>
      <c r="F315" s="10">
        <v>8</v>
      </c>
      <c r="G315" s="11">
        <f t="shared" si="78"/>
        <v>1.0256410256410258</v>
      </c>
      <c r="H315" s="32" t="s">
        <v>347</v>
      </c>
    </row>
    <row r="316" spans="1:9" hidden="1" x14ac:dyDescent="0.4">
      <c r="A316" s="9" t="s">
        <v>312</v>
      </c>
      <c r="B316" s="9" t="s">
        <v>313</v>
      </c>
      <c r="C316" s="23">
        <v>44460</v>
      </c>
      <c r="D316" s="29" t="s">
        <v>474</v>
      </c>
      <c r="E316" s="9" t="s">
        <v>588</v>
      </c>
      <c r="F316" s="10">
        <v>2</v>
      </c>
      <c r="G316" s="11">
        <f t="shared" ref="G316" si="82">F316/7.8</f>
        <v>0.25641025641025644</v>
      </c>
      <c r="H316" s="13" t="s">
        <v>546</v>
      </c>
    </row>
    <row r="317" spans="1:9" hidden="1" x14ac:dyDescent="0.4">
      <c r="A317" s="9" t="s">
        <v>312</v>
      </c>
      <c r="B317" s="9" t="s">
        <v>313</v>
      </c>
      <c r="C317" s="23">
        <v>44460</v>
      </c>
      <c r="D317" s="29" t="s">
        <v>474</v>
      </c>
      <c r="E317" s="9" t="s">
        <v>475</v>
      </c>
      <c r="F317" s="10">
        <v>6</v>
      </c>
      <c r="G317" s="11">
        <f t="shared" si="78"/>
        <v>0.76923076923076927</v>
      </c>
      <c r="H317" s="13" t="s">
        <v>547</v>
      </c>
    </row>
    <row r="318" spans="1:9" hidden="1" x14ac:dyDescent="0.4">
      <c r="A318" s="9" t="s">
        <v>312</v>
      </c>
      <c r="B318" s="9" t="s">
        <v>313</v>
      </c>
      <c r="C318" s="23">
        <v>44461</v>
      </c>
      <c r="D318" s="29" t="s">
        <v>591</v>
      </c>
      <c r="E318" s="9" t="s">
        <v>592</v>
      </c>
      <c r="F318" s="10">
        <v>5</v>
      </c>
      <c r="G318" s="11">
        <f t="shared" si="78"/>
        <v>0.64102564102564108</v>
      </c>
      <c r="H318" s="13" t="s">
        <v>618</v>
      </c>
    </row>
    <row r="319" spans="1:9" hidden="1" x14ac:dyDescent="0.4">
      <c r="A319" s="9" t="s">
        <v>312</v>
      </c>
      <c r="B319" s="9" t="s">
        <v>313</v>
      </c>
      <c r="C319" s="23">
        <v>44461</v>
      </c>
      <c r="D319" s="29" t="s">
        <v>474</v>
      </c>
      <c r="E319" s="9" t="s">
        <v>475</v>
      </c>
      <c r="F319" s="10">
        <v>3</v>
      </c>
      <c r="G319" s="11">
        <f t="shared" ref="G319" si="83">F319/7.8</f>
        <v>0.38461538461538464</v>
      </c>
      <c r="H319" s="13" t="s">
        <v>548</v>
      </c>
    </row>
    <row r="320" spans="1:9" hidden="1" x14ac:dyDescent="0.4">
      <c r="A320" s="9" t="s">
        <v>312</v>
      </c>
      <c r="B320" s="9" t="s">
        <v>313</v>
      </c>
      <c r="C320" s="23">
        <v>44462</v>
      </c>
      <c r="D320" s="29" t="s">
        <v>474</v>
      </c>
      <c r="E320" s="9" t="s">
        <v>475</v>
      </c>
      <c r="F320" s="10">
        <v>8</v>
      </c>
      <c r="G320" s="11">
        <f t="shared" si="78"/>
        <v>1.0256410256410258</v>
      </c>
      <c r="H320" s="13" t="s">
        <v>619</v>
      </c>
    </row>
    <row r="321" spans="1:9" hidden="1" x14ac:dyDescent="0.4">
      <c r="A321" s="9" t="s">
        <v>312</v>
      </c>
      <c r="B321" s="9" t="s">
        <v>313</v>
      </c>
      <c r="C321" s="23">
        <v>44463</v>
      </c>
      <c r="D321" s="29" t="s">
        <v>591</v>
      </c>
      <c r="E321" s="9" t="s">
        <v>592</v>
      </c>
      <c r="F321" s="10">
        <v>2</v>
      </c>
      <c r="G321" s="11">
        <f t="shared" si="78"/>
        <v>0.25641025641025644</v>
      </c>
      <c r="H321" s="13" t="s">
        <v>620</v>
      </c>
    </row>
    <row r="322" spans="1:9" hidden="1" x14ac:dyDescent="0.4">
      <c r="A322" s="9" t="s">
        <v>312</v>
      </c>
      <c r="B322" s="9" t="s">
        <v>313</v>
      </c>
      <c r="C322" s="23">
        <v>44463</v>
      </c>
      <c r="D322" s="29" t="s">
        <v>474</v>
      </c>
      <c r="E322" s="9" t="s">
        <v>475</v>
      </c>
      <c r="F322" s="10">
        <v>5</v>
      </c>
      <c r="G322" s="11">
        <f t="shared" ref="G322:G323" si="84">F322/7.8</f>
        <v>0.64102564102564108</v>
      </c>
      <c r="H322" s="13" t="s">
        <v>549</v>
      </c>
    </row>
    <row r="323" spans="1:9" hidden="1" x14ac:dyDescent="0.4">
      <c r="A323" s="9" t="s">
        <v>312</v>
      </c>
      <c r="B323" s="9" t="s">
        <v>313</v>
      </c>
      <c r="C323" s="23"/>
      <c r="D323" s="29" t="s">
        <v>7</v>
      </c>
      <c r="E323" s="9" t="s">
        <v>296</v>
      </c>
      <c r="F323" s="10">
        <v>0</v>
      </c>
      <c r="G323" s="11">
        <f t="shared" si="84"/>
        <v>0</v>
      </c>
      <c r="I323" s="12">
        <f>SUM(F315:F322)</f>
        <v>39</v>
      </c>
    </row>
    <row r="324" spans="1:9" hidden="1" x14ac:dyDescent="0.4">
      <c r="A324" s="9" t="s">
        <v>312</v>
      </c>
      <c r="B324" s="9" t="s">
        <v>313</v>
      </c>
      <c r="C324" s="23"/>
      <c r="D324" s="29" t="s">
        <v>7</v>
      </c>
      <c r="E324" s="9" t="s">
        <v>296</v>
      </c>
      <c r="F324" s="10">
        <v>0</v>
      </c>
      <c r="G324" s="11">
        <f t="shared" si="78"/>
        <v>0</v>
      </c>
    </row>
    <row r="325" spans="1:9" hidden="1" x14ac:dyDescent="0.4">
      <c r="A325" s="9" t="s">
        <v>312</v>
      </c>
      <c r="B325" s="9" t="s">
        <v>313</v>
      </c>
      <c r="C325" s="23">
        <v>44466</v>
      </c>
      <c r="D325" s="29" t="s">
        <v>483</v>
      </c>
      <c r="E325" s="9" t="s">
        <v>600</v>
      </c>
      <c r="F325" s="10">
        <v>3</v>
      </c>
      <c r="G325" s="11">
        <f t="shared" si="78"/>
        <v>0.38461538461538464</v>
      </c>
      <c r="H325" s="13" t="s">
        <v>550</v>
      </c>
    </row>
    <row r="326" spans="1:9" hidden="1" x14ac:dyDescent="0.4">
      <c r="A326" s="9" t="s">
        <v>312</v>
      </c>
      <c r="B326" s="9" t="s">
        <v>313</v>
      </c>
      <c r="C326" s="23">
        <v>44466</v>
      </c>
      <c r="D326" s="29" t="s">
        <v>474</v>
      </c>
      <c r="E326" s="9" t="s">
        <v>475</v>
      </c>
      <c r="F326" s="10">
        <v>5</v>
      </c>
      <c r="G326" s="11">
        <f t="shared" si="78"/>
        <v>0.64102564102564108</v>
      </c>
      <c r="H326" s="13" t="s">
        <v>551</v>
      </c>
    </row>
    <row r="327" spans="1:9" hidden="1" x14ac:dyDescent="0.4">
      <c r="A327" s="9" t="s">
        <v>312</v>
      </c>
      <c r="B327" s="9" t="s">
        <v>313</v>
      </c>
      <c r="C327" s="23">
        <v>44467</v>
      </c>
      <c r="D327" s="29" t="s">
        <v>474</v>
      </c>
      <c r="E327" s="9" t="s">
        <v>475</v>
      </c>
      <c r="F327" s="10">
        <v>8</v>
      </c>
      <c r="G327" s="11">
        <f t="shared" ref="G327" si="85">F327/7.8</f>
        <v>1.0256410256410258</v>
      </c>
      <c r="H327" s="13" t="s">
        <v>553</v>
      </c>
    </row>
    <row r="328" spans="1:9" hidden="1" x14ac:dyDescent="0.4">
      <c r="A328" s="9" t="s">
        <v>312</v>
      </c>
      <c r="B328" s="9" t="s">
        <v>313</v>
      </c>
      <c r="C328" s="23">
        <v>44468</v>
      </c>
      <c r="D328" s="29" t="s">
        <v>593</v>
      </c>
      <c r="E328" s="9" t="s">
        <v>517</v>
      </c>
      <c r="F328" s="10">
        <v>8</v>
      </c>
      <c r="G328" s="11">
        <f t="shared" si="78"/>
        <v>1.0256410256410258</v>
      </c>
      <c r="H328" s="13" t="s">
        <v>554</v>
      </c>
    </row>
    <row r="329" spans="1:9" hidden="1" x14ac:dyDescent="0.4">
      <c r="A329" s="9" t="s">
        <v>312</v>
      </c>
      <c r="B329" s="9" t="s">
        <v>313</v>
      </c>
      <c r="C329" s="23">
        <v>44469</v>
      </c>
      <c r="D329" s="29" t="s">
        <v>593</v>
      </c>
      <c r="E329" s="9" t="s">
        <v>597</v>
      </c>
      <c r="F329" s="10">
        <v>8</v>
      </c>
      <c r="G329" s="11">
        <f t="shared" si="78"/>
        <v>1.0256410256410258</v>
      </c>
      <c r="H329" s="13" t="s">
        <v>555</v>
      </c>
    </row>
    <row r="330" spans="1:9" ht="39" hidden="1" x14ac:dyDescent="0.4">
      <c r="A330" s="9" t="s">
        <v>312</v>
      </c>
      <c r="B330" s="9" t="s">
        <v>313</v>
      </c>
      <c r="C330" s="23">
        <v>44470</v>
      </c>
      <c r="D330" s="29" t="s">
        <v>591</v>
      </c>
      <c r="E330" s="9" t="s">
        <v>592</v>
      </c>
      <c r="F330" s="10">
        <v>4</v>
      </c>
      <c r="G330" s="11">
        <f t="shared" si="78"/>
        <v>0.51282051282051289</v>
      </c>
      <c r="H330" s="32" t="s">
        <v>556</v>
      </c>
    </row>
    <row r="331" spans="1:9" hidden="1" x14ac:dyDescent="0.4">
      <c r="A331" s="9" t="s">
        <v>312</v>
      </c>
      <c r="B331" s="9" t="s">
        <v>313</v>
      </c>
      <c r="C331" s="23">
        <v>44470</v>
      </c>
      <c r="D331" s="29" t="s">
        <v>474</v>
      </c>
      <c r="E331" s="9" t="s">
        <v>475</v>
      </c>
      <c r="F331" s="10">
        <v>3</v>
      </c>
      <c r="G331" s="11">
        <f t="shared" ref="G331" si="86">F331/7.8</f>
        <v>0.38461538461538464</v>
      </c>
      <c r="H331" s="13" t="s">
        <v>557</v>
      </c>
    </row>
    <row r="332" spans="1:9" hidden="1" x14ac:dyDescent="0.4">
      <c r="A332" s="9" t="s">
        <v>312</v>
      </c>
      <c r="B332" s="9" t="s">
        <v>313</v>
      </c>
      <c r="C332" s="23"/>
      <c r="D332" s="29" t="s">
        <v>7</v>
      </c>
      <c r="E332" s="9" t="s">
        <v>296</v>
      </c>
      <c r="F332" s="10">
        <v>0</v>
      </c>
      <c r="G332" s="11">
        <f t="shared" si="78"/>
        <v>0</v>
      </c>
      <c r="I332" s="12">
        <f>SUM(F325:F331)</f>
        <v>39</v>
      </c>
    </row>
    <row r="333" spans="1:9" hidden="1" x14ac:dyDescent="0.4">
      <c r="A333" s="9" t="s">
        <v>312</v>
      </c>
      <c r="B333" s="9" t="s">
        <v>313</v>
      </c>
      <c r="C333" s="23"/>
      <c r="D333" s="29" t="s">
        <v>7</v>
      </c>
      <c r="E333" s="9" t="s">
        <v>296</v>
      </c>
      <c r="F333" s="10">
        <v>0</v>
      </c>
      <c r="G333" s="11">
        <f t="shared" si="78"/>
        <v>0</v>
      </c>
    </row>
    <row r="334" spans="1:9" hidden="1" x14ac:dyDescent="0.4">
      <c r="A334" s="9" t="s">
        <v>312</v>
      </c>
      <c r="B334" s="9" t="s">
        <v>313</v>
      </c>
      <c r="C334" s="23">
        <v>44473</v>
      </c>
      <c r="D334" s="29" t="s">
        <v>591</v>
      </c>
      <c r="E334" s="9" t="s">
        <v>592</v>
      </c>
      <c r="F334" s="10">
        <v>8</v>
      </c>
      <c r="G334" s="11">
        <f t="shared" si="78"/>
        <v>1.0256410256410258</v>
      </c>
      <c r="H334" s="13" t="s">
        <v>560</v>
      </c>
    </row>
    <row r="335" spans="1:9" ht="39" hidden="1" x14ac:dyDescent="0.4">
      <c r="A335" s="9" t="s">
        <v>312</v>
      </c>
      <c r="B335" s="9" t="s">
        <v>313</v>
      </c>
      <c r="C335" s="23">
        <v>44474</v>
      </c>
      <c r="D335" s="29" t="s">
        <v>591</v>
      </c>
      <c r="E335" s="9" t="s">
        <v>592</v>
      </c>
      <c r="F335" s="10">
        <v>8</v>
      </c>
      <c r="G335" s="11">
        <f t="shared" ref="G335" si="87">F335/7.8</f>
        <v>1.0256410256410258</v>
      </c>
      <c r="H335" s="32" t="s">
        <v>561</v>
      </c>
    </row>
    <row r="336" spans="1:9" hidden="1" x14ac:dyDescent="0.4">
      <c r="A336" s="9" t="s">
        <v>312</v>
      </c>
      <c r="B336" s="9" t="s">
        <v>313</v>
      </c>
      <c r="C336" s="23">
        <v>44475</v>
      </c>
      <c r="D336" s="29" t="s">
        <v>591</v>
      </c>
      <c r="E336" s="9" t="s">
        <v>592</v>
      </c>
      <c r="F336" s="10">
        <v>8</v>
      </c>
      <c r="G336" s="11">
        <f t="shared" si="78"/>
        <v>1.0256410256410258</v>
      </c>
      <c r="H336" s="32" t="s">
        <v>562</v>
      </c>
    </row>
    <row r="337" spans="1:9" ht="39" hidden="1" x14ac:dyDescent="0.4">
      <c r="A337" s="9" t="s">
        <v>312</v>
      </c>
      <c r="B337" s="9" t="s">
        <v>313</v>
      </c>
      <c r="C337" s="23">
        <v>44476</v>
      </c>
      <c r="D337" s="29" t="s">
        <v>474</v>
      </c>
      <c r="E337" s="9" t="s">
        <v>475</v>
      </c>
      <c r="F337" s="10">
        <v>8</v>
      </c>
      <c r="G337" s="11">
        <f t="shared" si="78"/>
        <v>1.0256410256410258</v>
      </c>
      <c r="H337" s="32" t="s">
        <v>563</v>
      </c>
    </row>
    <row r="338" spans="1:9" hidden="1" x14ac:dyDescent="0.4">
      <c r="A338" s="9" t="s">
        <v>312</v>
      </c>
      <c r="B338" s="9" t="s">
        <v>313</v>
      </c>
      <c r="C338" s="23">
        <v>44477</v>
      </c>
      <c r="D338" s="29" t="s">
        <v>474</v>
      </c>
      <c r="E338" s="9" t="s">
        <v>475</v>
      </c>
      <c r="F338" s="10">
        <v>7</v>
      </c>
      <c r="G338" s="11">
        <f t="shared" si="78"/>
        <v>0.89743589743589747</v>
      </c>
      <c r="H338" s="13" t="s">
        <v>564</v>
      </c>
    </row>
    <row r="339" spans="1:9" hidden="1" x14ac:dyDescent="0.4">
      <c r="A339" s="9" t="s">
        <v>312</v>
      </c>
      <c r="B339" s="9" t="s">
        <v>313</v>
      </c>
      <c r="C339" s="23"/>
      <c r="D339" s="29" t="s">
        <v>7</v>
      </c>
      <c r="E339" s="9" t="s">
        <v>296</v>
      </c>
      <c r="F339" s="10">
        <v>0</v>
      </c>
      <c r="G339" s="11">
        <f t="shared" ref="G339" si="88">F339/7.8</f>
        <v>0</v>
      </c>
      <c r="I339" s="12">
        <f>SUM(F334:F338)</f>
        <v>39</v>
      </c>
    </row>
    <row r="340" spans="1:9" hidden="1" x14ac:dyDescent="0.4">
      <c r="A340" s="9" t="s">
        <v>312</v>
      </c>
      <c r="B340" s="9" t="s">
        <v>313</v>
      </c>
      <c r="C340" s="23"/>
      <c r="D340" s="29" t="s">
        <v>7</v>
      </c>
      <c r="E340" s="9" t="s">
        <v>296</v>
      </c>
      <c r="F340" s="10">
        <v>0</v>
      </c>
      <c r="G340" s="11">
        <f t="shared" si="78"/>
        <v>0</v>
      </c>
    </row>
    <row r="341" spans="1:9" ht="39" hidden="1" x14ac:dyDescent="0.4">
      <c r="A341" s="9" t="s">
        <v>312</v>
      </c>
      <c r="B341" s="9" t="s">
        <v>313</v>
      </c>
      <c r="C341" s="23">
        <v>44480</v>
      </c>
      <c r="D341" s="29" t="s">
        <v>474</v>
      </c>
      <c r="E341" s="9" t="s">
        <v>588</v>
      </c>
      <c r="F341" s="10">
        <v>8</v>
      </c>
      <c r="G341" s="11">
        <f t="shared" si="78"/>
        <v>1.0256410256410258</v>
      </c>
      <c r="H341" s="32" t="s">
        <v>565</v>
      </c>
    </row>
    <row r="342" spans="1:9" hidden="1" x14ac:dyDescent="0.4">
      <c r="A342" s="9" t="s">
        <v>312</v>
      </c>
      <c r="B342" s="9" t="s">
        <v>313</v>
      </c>
      <c r="C342" s="23">
        <v>44481</v>
      </c>
      <c r="D342" s="29" t="s">
        <v>474</v>
      </c>
      <c r="E342" s="9" t="s">
        <v>588</v>
      </c>
      <c r="F342" s="10">
        <v>8</v>
      </c>
      <c r="G342" s="11">
        <f t="shared" si="78"/>
        <v>1.0256410256410258</v>
      </c>
      <c r="H342" s="13" t="s">
        <v>571</v>
      </c>
    </row>
    <row r="343" spans="1:9" ht="39" hidden="1" x14ac:dyDescent="0.4">
      <c r="A343" s="9" t="s">
        <v>312</v>
      </c>
      <c r="B343" s="9" t="s">
        <v>313</v>
      </c>
      <c r="C343" s="23">
        <v>44482</v>
      </c>
      <c r="D343" s="29" t="s">
        <v>474</v>
      </c>
      <c r="E343" s="9" t="s">
        <v>588</v>
      </c>
      <c r="F343" s="10">
        <v>8</v>
      </c>
      <c r="G343" s="11">
        <f t="shared" si="78"/>
        <v>1.0256410256410258</v>
      </c>
      <c r="H343" s="32" t="s">
        <v>524</v>
      </c>
    </row>
    <row r="344" spans="1:9" hidden="1" x14ac:dyDescent="0.4">
      <c r="A344" s="9" t="s">
        <v>312</v>
      </c>
      <c r="B344" s="9" t="s">
        <v>313</v>
      </c>
      <c r="C344" s="23">
        <v>44483</v>
      </c>
      <c r="D344" s="29" t="s">
        <v>474</v>
      </c>
      <c r="E344" s="9" t="s">
        <v>475</v>
      </c>
      <c r="F344" s="10">
        <v>8</v>
      </c>
      <c r="G344" s="11">
        <f t="shared" si="78"/>
        <v>1.0256410256410258</v>
      </c>
      <c r="H344" s="13" t="s">
        <v>573</v>
      </c>
    </row>
    <row r="345" spans="1:9" ht="39" hidden="1" x14ac:dyDescent="0.4">
      <c r="A345" s="9" t="s">
        <v>312</v>
      </c>
      <c r="B345" s="9" t="s">
        <v>313</v>
      </c>
      <c r="C345" s="23">
        <v>44484</v>
      </c>
      <c r="D345" s="29" t="s">
        <v>474</v>
      </c>
      <c r="E345" s="9" t="s">
        <v>475</v>
      </c>
      <c r="F345" s="10">
        <v>7</v>
      </c>
      <c r="G345" s="11">
        <f t="shared" si="78"/>
        <v>0.89743589743589747</v>
      </c>
      <c r="H345" s="32" t="s">
        <v>572</v>
      </c>
    </row>
    <row r="346" spans="1:9" hidden="1" x14ac:dyDescent="0.4">
      <c r="A346" s="9" t="s">
        <v>312</v>
      </c>
      <c r="B346" s="9" t="s">
        <v>313</v>
      </c>
      <c r="C346" s="23"/>
      <c r="D346" s="29" t="s">
        <v>7</v>
      </c>
      <c r="E346" s="9" t="s">
        <v>296</v>
      </c>
      <c r="F346" s="10">
        <v>0</v>
      </c>
      <c r="G346" s="11">
        <f t="shared" ref="G346" si="89">F346/7.8</f>
        <v>0</v>
      </c>
      <c r="I346" s="12">
        <f>SUM(F341:F345)</f>
        <v>39</v>
      </c>
    </row>
    <row r="347" spans="1:9" hidden="1" x14ac:dyDescent="0.4">
      <c r="A347" s="9" t="s">
        <v>312</v>
      </c>
      <c r="B347" s="9" t="s">
        <v>313</v>
      </c>
      <c r="C347" s="23"/>
      <c r="D347" s="29" t="s">
        <v>7</v>
      </c>
      <c r="E347" s="9" t="s">
        <v>296</v>
      </c>
      <c r="F347" s="10">
        <v>0</v>
      </c>
      <c r="G347" s="11">
        <f t="shared" si="78"/>
        <v>0</v>
      </c>
    </row>
    <row r="348" spans="1:9" hidden="1" x14ac:dyDescent="0.4">
      <c r="A348" s="9" t="s">
        <v>312</v>
      </c>
      <c r="B348" s="9" t="s">
        <v>313</v>
      </c>
      <c r="C348" s="23">
        <v>44487</v>
      </c>
      <c r="D348" s="29" t="s">
        <v>474</v>
      </c>
      <c r="E348" s="9" t="s">
        <v>475</v>
      </c>
      <c r="F348" s="10">
        <v>8</v>
      </c>
      <c r="G348" s="11">
        <f t="shared" ref="G348" si="90">F348/7.8</f>
        <v>1.0256410256410258</v>
      </c>
      <c r="H348" s="13" t="s">
        <v>576</v>
      </c>
    </row>
    <row r="349" spans="1:9" ht="39" hidden="1" x14ac:dyDescent="0.4">
      <c r="A349" s="9" t="s">
        <v>312</v>
      </c>
      <c r="B349" s="9" t="s">
        <v>313</v>
      </c>
      <c r="C349" s="23">
        <v>44488</v>
      </c>
      <c r="D349" s="29" t="s">
        <v>474</v>
      </c>
      <c r="E349" s="9" t="s">
        <v>475</v>
      </c>
      <c r="F349" s="10">
        <v>8</v>
      </c>
      <c r="G349" s="11">
        <f t="shared" si="78"/>
        <v>1.0256410256410258</v>
      </c>
      <c r="H349" s="32" t="s">
        <v>577</v>
      </c>
    </row>
    <row r="350" spans="1:9" ht="58.5" hidden="1" x14ac:dyDescent="0.4">
      <c r="A350" s="9" t="s">
        <v>312</v>
      </c>
      <c r="B350" s="9" t="s">
        <v>313</v>
      </c>
      <c r="C350" s="23">
        <v>44489</v>
      </c>
      <c r="D350" s="29" t="s">
        <v>483</v>
      </c>
      <c r="E350" s="9" t="s">
        <v>600</v>
      </c>
      <c r="F350" s="10">
        <v>8</v>
      </c>
      <c r="G350" s="11">
        <f t="shared" si="78"/>
        <v>1.0256410256410258</v>
      </c>
      <c r="H350" s="32" t="s">
        <v>404</v>
      </c>
    </row>
    <row r="351" spans="1:9" ht="39" hidden="1" x14ac:dyDescent="0.4">
      <c r="A351" s="9" t="s">
        <v>312</v>
      </c>
      <c r="B351" s="9" t="s">
        <v>313</v>
      </c>
      <c r="C351" s="23">
        <v>44490</v>
      </c>
      <c r="D351" s="29" t="s">
        <v>483</v>
      </c>
      <c r="E351" s="9" t="s">
        <v>600</v>
      </c>
      <c r="F351" s="10">
        <v>8</v>
      </c>
      <c r="G351" s="11">
        <f t="shared" si="78"/>
        <v>1.0256410256410258</v>
      </c>
      <c r="H351" s="32" t="s">
        <v>405</v>
      </c>
    </row>
    <row r="352" spans="1:9" hidden="1" x14ac:dyDescent="0.4">
      <c r="A352" s="9" t="s">
        <v>312</v>
      </c>
      <c r="B352" s="9" t="s">
        <v>313</v>
      </c>
      <c r="C352" s="23">
        <v>44491</v>
      </c>
      <c r="D352" s="29" t="s">
        <v>474</v>
      </c>
      <c r="E352" s="9" t="s">
        <v>588</v>
      </c>
      <c r="F352" s="10">
        <v>2</v>
      </c>
      <c r="G352" s="11">
        <f t="shared" ref="G352" si="91">F352/7.8</f>
        <v>0.25641025641025644</v>
      </c>
      <c r="H352" s="32" t="s">
        <v>581</v>
      </c>
    </row>
    <row r="353" spans="1:9" ht="58.5" hidden="1" x14ac:dyDescent="0.4">
      <c r="A353" s="9" t="s">
        <v>312</v>
      </c>
      <c r="B353" s="9" t="s">
        <v>313</v>
      </c>
      <c r="C353" s="23">
        <v>44491</v>
      </c>
      <c r="D353" s="29" t="s">
        <v>483</v>
      </c>
      <c r="E353" s="9" t="s">
        <v>600</v>
      </c>
      <c r="F353" s="10">
        <v>5</v>
      </c>
      <c r="G353" s="11">
        <f t="shared" si="78"/>
        <v>0.64102564102564108</v>
      </c>
      <c r="H353" s="32" t="s">
        <v>406</v>
      </c>
    </row>
    <row r="354" spans="1:9" hidden="1" x14ac:dyDescent="0.4">
      <c r="A354" s="9" t="s">
        <v>312</v>
      </c>
      <c r="B354" s="9" t="s">
        <v>313</v>
      </c>
      <c r="C354" s="23"/>
      <c r="D354" s="29" t="s">
        <v>7</v>
      </c>
      <c r="E354" s="9" t="s">
        <v>296</v>
      </c>
      <c r="F354" s="10">
        <v>0</v>
      </c>
      <c r="G354" s="11">
        <f t="shared" si="78"/>
        <v>0</v>
      </c>
      <c r="I354" s="12">
        <f>SUM(F348:F353)</f>
        <v>39</v>
      </c>
    </row>
    <row r="355" spans="1:9" hidden="1" x14ac:dyDescent="0.4">
      <c r="A355" s="9" t="s">
        <v>312</v>
      </c>
      <c r="B355" s="9" t="s">
        <v>313</v>
      </c>
      <c r="C355" s="23"/>
      <c r="D355" s="29" t="s">
        <v>7</v>
      </c>
      <c r="E355" s="9" t="s">
        <v>296</v>
      </c>
      <c r="F355" s="10">
        <v>0</v>
      </c>
      <c r="G355" s="11">
        <f t="shared" si="78"/>
        <v>0</v>
      </c>
    </row>
    <row r="356" spans="1:9" hidden="1" x14ac:dyDescent="0.4">
      <c r="A356" s="9" t="s">
        <v>312</v>
      </c>
      <c r="B356" s="9" t="s">
        <v>313</v>
      </c>
      <c r="C356" s="23">
        <v>44494</v>
      </c>
      <c r="D356" s="29" t="s">
        <v>589</v>
      </c>
      <c r="E356" s="9" t="s">
        <v>590</v>
      </c>
      <c r="F356" s="10">
        <v>8</v>
      </c>
      <c r="G356" s="11">
        <f t="shared" si="78"/>
        <v>1.0256410256410258</v>
      </c>
      <c r="H356" s="13" t="s">
        <v>575</v>
      </c>
    </row>
    <row r="357" spans="1:9" hidden="1" x14ac:dyDescent="0.4">
      <c r="A357" s="9" t="s">
        <v>312</v>
      </c>
      <c r="B357" s="9" t="s">
        <v>313</v>
      </c>
      <c r="C357" s="23">
        <v>44495</v>
      </c>
      <c r="D357" s="29" t="s">
        <v>483</v>
      </c>
      <c r="E357" s="9" t="s">
        <v>600</v>
      </c>
      <c r="F357" s="10">
        <v>8</v>
      </c>
      <c r="G357" s="11">
        <f t="shared" ref="G357" si="92">F357/7.8</f>
        <v>1.0256410256410258</v>
      </c>
      <c r="H357" s="32" t="s">
        <v>360</v>
      </c>
    </row>
    <row r="358" spans="1:9" hidden="1" x14ac:dyDescent="0.4">
      <c r="A358" s="9" t="s">
        <v>312</v>
      </c>
      <c r="B358" s="9" t="s">
        <v>313</v>
      </c>
      <c r="C358" s="23">
        <v>44496</v>
      </c>
      <c r="D358" s="29" t="s">
        <v>483</v>
      </c>
      <c r="E358" s="9" t="s">
        <v>600</v>
      </c>
      <c r="F358" s="10">
        <v>8</v>
      </c>
      <c r="G358" s="11">
        <f t="shared" si="78"/>
        <v>1.0256410256410258</v>
      </c>
      <c r="H358" s="32" t="s">
        <v>360</v>
      </c>
    </row>
    <row r="359" spans="1:9" hidden="1" x14ac:dyDescent="0.4">
      <c r="A359" s="9" t="s">
        <v>312</v>
      </c>
      <c r="B359" s="9" t="s">
        <v>313</v>
      </c>
      <c r="C359" s="23">
        <v>44497</v>
      </c>
      <c r="D359" s="29" t="s">
        <v>474</v>
      </c>
      <c r="E359" s="9" t="s">
        <v>588</v>
      </c>
      <c r="F359" s="10">
        <v>3</v>
      </c>
      <c r="G359" s="11">
        <f t="shared" ref="G359" si="93">F359/7.8</f>
        <v>0.38461538461538464</v>
      </c>
      <c r="H359" s="13" t="s">
        <v>574</v>
      </c>
    </row>
    <row r="360" spans="1:9" hidden="1" x14ac:dyDescent="0.4">
      <c r="A360" s="9" t="s">
        <v>312</v>
      </c>
      <c r="B360" s="9" t="s">
        <v>313</v>
      </c>
      <c r="C360" s="23">
        <v>44497</v>
      </c>
      <c r="D360" s="29" t="s">
        <v>591</v>
      </c>
      <c r="E360" s="9" t="s">
        <v>592</v>
      </c>
      <c r="F360" s="10">
        <v>5</v>
      </c>
      <c r="G360" s="11">
        <f t="shared" si="78"/>
        <v>0.64102564102564108</v>
      </c>
      <c r="H360" s="13" t="s">
        <v>625</v>
      </c>
    </row>
    <row r="361" spans="1:9" hidden="1" x14ac:dyDescent="0.4">
      <c r="A361" s="9" t="s">
        <v>312</v>
      </c>
      <c r="B361" s="9" t="s">
        <v>313</v>
      </c>
      <c r="C361" s="23">
        <v>44498</v>
      </c>
      <c r="D361" s="29" t="s">
        <v>474</v>
      </c>
      <c r="E361" s="9" t="s">
        <v>475</v>
      </c>
      <c r="F361" s="10">
        <v>7</v>
      </c>
      <c r="G361" s="11">
        <f t="shared" si="78"/>
        <v>0.89743589743589747</v>
      </c>
      <c r="H361" s="13" t="s">
        <v>578</v>
      </c>
    </row>
    <row r="362" spans="1:9" hidden="1" x14ac:dyDescent="0.4">
      <c r="A362" s="9" t="s">
        <v>312</v>
      </c>
      <c r="B362" s="9" t="s">
        <v>313</v>
      </c>
      <c r="C362" s="23"/>
      <c r="D362" s="29" t="s">
        <v>7</v>
      </c>
      <c r="E362" s="9" t="s">
        <v>296</v>
      </c>
      <c r="F362" s="10">
        <v>0</v>
      </c>
      <c r="G362" s="11">
        <f t="shared" si="78"/>
        <v>0</v>
      </c>
      <c r="I362" s="12">
        <f>SUM(F356:F361)</f>
        <v>39</v>
      </c>
    </row>
    <row r="363" spans="1:9" hidden="1" x14ac:dyDescent="0.4">
      <c r="A363" s="9" t="s">
        <v>312</v>
      </c>
      <c r="B363" s="9" t="s">
        <v>313</v>
      </c>
      <c r="C363" s="23"/>
      <c r="D363" s="29" t="s">
        <v>7</v>
      </c>
      <c r="E363" s="9" t="s">
        <v>296</v>
      </c>
      <c r="F363" s="10">
        <v>0</v>
      </c>
      <c r="G363" s="11">
        <f t="shared" si="78"/>
        <v>0</v>
      </c>
    </row>
    <row r="364" spans="1:9" ht="39" hidden="1" x14ac:dyDescent="0.4">
      <c r="A364" s="9" t="s">
        <v>312</v>
      </c>
      <c r="B364" s="9" t="s">
        <v>313</v>
      </c>
      <c r="C364" s="23">
        <v>44501</v>
      </c>
      <c r="D364" s="29" t="s">
        <v>474</v>
      </c>
      <c r="E364" s="9" t="s">
        <v>475</v>
      </c>
      <c r="F364" s="10">
        <v>8</v>
      </c>
      <c r="G364" s="11">
        <f t="shared" si="78"/>
        <v>1.0256410256410258</v>
      </c>
      <c r="H364" s="32" t="s">
        <v>579</v>
      </c>
    </row>
    <row r="365" spans="1:9" hidden="1" x14ac:dyDescent="0.4">
      <c r="A365" s="9" t="s">
        <v>312</v>
      </c>
      <c r="B365" s="9" t="s">
        <v>313</v>
      </c>
      <c r="C365" s="23">
        <v>44502</v>
      </c>
      <c r="D365" s="29" t="s">
        <v>474</v>
      </c>
      <c r="E365" s="9" t="s">
        <v>475</v>
      </c>
      <c r="F365" s="10">
        <v>8</v>
      </c>
      <c r="G365" s="11">
        <f t="shared" si="78"/>
        <v>1.0256410256410258</v>
      </c>
      <c r="H365" s="13" t="s">
        <v>580</v>
      </c>
    </row>
    <row r="366" spans="1:9" ht="39" hidden="1" x14ac:dyDescent="0.4">
      <c r="A366" s="9" t="s">
        <v>312</v>
      </c>
      <c r="B366" s="9" t="s">
        <v>313</v>
      </c>
      <c r="C366" s="23">
        <v>44503</v>
      </c>
      <c r="D366" s="29" t="s">
        <v>593</v>
      </c>
      <c r="E366" s="9" t="s">
        <v>517</v>
      </c>
      <c r="F366" s="10">
        <v>8</v>
      </c>
      <c r="G366" s="11">
        <f t="shared" si="78"/>
        <v>1.0256410256410258</v>
      </c>
      <c r="H366" s="32" t="s">
        <v>582</v>
      </c>
    </row>
    <row r="367" spans="1:9" ht="39" hidden="1" x14ac:dyDescent="0.4">
      <c r="A367" s="9" t="s">
        <v>312</v>
      </c>
      <c r="B367" s="9" t="s">
        <v>313</v>
      </c>
      <c r="C367" s="23">
        <v>44504</v>
      </c>
      <c r="D367" s="29" t="s">
        <v>474</v>
      </c>
      <c r="E367" s="9" t="s">
        <v>475</v>
      </c>
      <c r="F367" s="10">
        <v>8</v>
      </c>
      <c r="G367" s="11">
        <f t="shared" si="78"/>
        <v>1.0256410256410258</v>
      </c>
      <c r="H367" s="32" t="s">
        <v>583</v>
      </c>
    </row>
    <row r="368" spans="1:9" hidden="1" x14ac:dyDescent="0.4">
      <c r="A368" s="9" t="s">
        <v>312</v>
      </c>
      <c r="B368" s="9" t="s">
        <v>313</v>
      </c>
      <c r="C368" s="23">
        <v>44505</v>
      </c>
      <c r="D368" s="29" t="s">
        <v>483</v>
      </c>
      <c r="E368" s="9" t="s">
        <v>600</v>
      </c>
      <c r="F368" s="10">
        <v>7</v>
      </c>
      <c r="G368" s="11">
        <f t="shared" si="78"/>
        <v>0.89743589743589747</v>
      </c>
      <c r="H368" s="13" t="s">
        <v>361</v>
      </c>
    </row>
    <row r="369" spans="1:9" hidden="1" x14ac:dyDescent="0.4">
      <c r="A369" s="9" t="s">
        <v>312</v>
      </c>
      <c r="B369" s="9" t="s">
        <v>313</v>
      </c>
      <c r="C369" s="23"/>
      <c r="D369" s="29" t="s">
        <v>7</v>
      </c>
      <c r="E369" s="9" t="s">
        <v>296</v>
      </c>
      <c r="F369" s="10">
        <v>0</v>
      </c>
      <c r="G369" s="11">
        <f t="shared" si="78"/>
        <v>0</v>
      </c>
      <c r="I369" s="12">
        <f>SUM(F364:F368)</f>
        <v>39</v>
      </c>
    </row>
    <row r="370" spans="1:9" hidden="1" x14ac:dyDescent="0.4">
      <c r="A370" s="9" t="s">
        <v>312</v>
      </c>
      <c r="B370" s="9" t="s">
        <v>313</v>
      </c>
      <c r="C370" s="23"/>
      <c r="D370" s="29" t="s">
        <v>7</v>
      </c>
      <c r="E370" s="9" t="s">
        <v>296</v>
      </c>
      <c r="F370" s="10">
        <v>0</v>
      </c>
      <c r="G370" s="11">
        <f t="shared" ref="G370" si="94">F370/7.8</f>
        <v>0</v>
      </c>
    </row>
    <row r="371" spans="1:9" ht="39" hidden="1" x14ac:dyDescent="0.4">
      <c r="A371" s="9" t="s">
        <v>312</v>
      </c>
      <c r="B371" s="9" t="s">
        <v>313</v>
      </c>
      <c r="C371" s="23">
        <v>44508</v>
      </c>
      <c r="D371" s="29" t="s">
        <v>474</v>
      </c>
      <c r="E371" s="9" t="s">
        <v>475</v>
      </c>
      <c r="F371" s="10">
        <v>8</v>
      </c>
      <c r="G371" s="11">
        <f t="shared" si="78"/>
        <v>1.0256410256410258</v>
      </c>
      <c r="H371" s="32" t="s">
        <v>584</v>
      </c>
    </row>
    <row r="372" spans="1:9" ht="39" hidden="1" x14ac:dyDescent="0.4">
      <c r="A372" s="9" t="s">
        <v>312</v>
      </c>
      <c r="B372" s="9" t="s">
        <v>313</v>
      </c>
      <c r="C372" s="23">
        <v>44509</v>
      </c>
      <c r="D372" s="29" t="s">
        <v>474</v>
      </c>
      <c r="E372" s="9" t="s">
        <v>475</v>
      </c>
      <c r="F372" s="10">
        <v>8</v>
      </c>
      <c r="G372" s="11">
        <f t="shared" si="78"/>
        <v>1.0256410256410258</v>
      </c>
      <c r="H372" s="32" t="s">
        <v>585</v>
      </c>
    </row>
    <row r="373" spans="1:9" hidden="1" x14ac:dyDescent="0.4">
      <c r="A373" s="9" t="s">
        <v>312</v>
      </c>
      <c r="B373" s="9" t="s">
        <v>313</v>
      </c>
      <c r="C373" s="23">
        <v>44510</v>
      </c>
      <c r="D373" s="29" t="s">
        <v>474</v>
      </c>
      <c r="E373" s="9" t="s">
        <v>475</v>
      </c>
      <c r="F373" s="10">
        <v>8</v>
      </c>
      <c r="G373" s="11">
        <f t="shared" si="78"/>
        <v>1.0256410256410258</v>
      </c>
      <c r="H373" s="13" t="s">
        <v>587</v>
      </c>
    </row>
    <row r="374" spans="1:9" hidden="1" x14ac:dyDescent="0.4">
      <c r="A374" s="9" t="s">
        <v>312</v>
      </c>
      <c r="B374" s="9" t="s">
        <v>313</v>
      </c>
      <c r="C374" s="23">
        <v>44510</v>
      </c>
      <c r="D374" s="29" t="s">
        <v>474</v>
      </c>
      <c r="E374" s="9" t="s">
        <v>588</v>
      </c>
      <c r="F374" s="10">
        <v>8</v>
      </c>
      <c r="G374" s="11">
        <f t="shared" ref="G374" si="95">F374/7.8</f>
        <v>1.0256410256410258</v>
      </c>
      <c r="H374" s="13" t="s">
        <v>586</v>
      </c>
    </row>
    <row r="375" spans="1:9" hidden="1" x14ac:dyDescent="0.4">
      <c r="A375" s="9" t="s">
        <v>312</v>
      </c>
      <c r="B375" s="9" t="s">
        <v>313</v>
      </c>
      <c r="C375" s="23">
        <v>44511</v>
      </c>
      <c r="D375" s="29" t="s">
        <v>591</v>
      </c>
      <c r="E375" s="9" t="s">
        <v>592</v>
      </c>
      <c r="F375" s="10">
        <v>8</v>
      </c>
      <c r="G375" s="11">
        <f t="shared" si="78"/>
        <v>1.0256410256410258</v>
      </c>
      <c r="H375" s="32" t="s">
        <v>567</v>
      </c>
    </row>
    <row r="376" spans="1:9" hidden="1" x14ac:dyDescent="0.4">
      <c r="A376" s="9" t="s">
        <v>312</v>
      </c>
      <c r="B376" s="9" t="s">
        <v>313</v>
      </c>
      <c r="C376" s="23">
        <v>44512</v>
      </c>
      <c r="D376" s="29" t="s">
        <v>318</v>
      </c>
      <c r="E376" s="9" t="s">
        <v>296</v>
      </c>
      <c r="F376" s="10">
        <v>7</v>
      </c>
      <c r="G376" s="11">
        <f t="shared" si="78"/>
        <v>0.89743589743589747</v>
      </c>
    </row>
    <row r="377" spans="1:9" hidden="1" x14ac:dyDescent="0.4">
      <c r="A377" s="9" t="s">
        <v>312</v>
      </c>
      <c r="B377" s="9" t="s">
        <v>313</v>
      </c>
      <c r="C377" s="23"/>
      <c r="D377" s="29" t="s">
        <v>7</v>
      </c>
      <c r="E377" s="9" t="s">
        <v>296</v>
      </c>
      <c r="F377" s="10">
        <v>0</v>
      </c>
      <c r="G377" s="11">
        <f t="shared" si="78"/>
        <v>0</v>
      </c>
      <c r="I377" s="12">
        <f t="shared" ref="I377:I429" si="96">SUM(F372:F376)</f>
        <v>39</v>
      </c>
    </row>
    <row r="378" spans="1:9" hidden="1" x14ac:dyDescent="0.4">
      <c r="A378" s="9" t="s">
        <v>312</v>
      </c>
      <c r="B378" s="9" t="s">
        <v>313</v>
      </c>
      <c r="C378" s="23"/>
      <c r="D378" s="29" t="s">
        <v>7</v>
      </c>
      <c r="E378" s="9" t="s">
        <v>296</v>
      </c>
      <c r="F378" s="10">
        <v>0</v>
      </c>
      <c r="G378" s="11">
        <f t="shared" si="78"/>
        <v>0</v>
      </c>
    </row>
    <row r="379" spans="1:9" hidden="1" x14ac:dyDescent="0.4">
      <c r="A379" s="9" t="s">
        <v>312</v>
      </c>
      <c r="B379" s="9" t="s">
        <v>313</v>
      </c>
      <c r="C379" s="23">
        <v>44515</v>
      </c>
      <c r="D379" s="29" t="s">
        <v>318</v>
      </c>
      <c r="E379" s="9" t="s">
        <v>296</v>
      </c>
      <c r="F379" s="10">
        <v>8</v>
      </c>
      <c r="G379" s="11">
        <f t="shared" si="78"/>
        <v>1.0256410256410258</v>
      </c>
      <c r="H379" s="13" t="s">
        <v>346</v>
      </c>
    </row>
    <row r="380" spans="1:9" hidden="1" x14ac:dyDescent="0.4">
      <c r="A380" s="9" t="s">
        <v>312</v>
      </c>
      <c r="B380" s="9" t="s">
        <v>313</v>
      </c>
      <c r="C380" s="23">
        <v>44516</v>
      </c>
      <c r="D380" s="29" t="s">
        <v>318</v>
      </c>
      <c r="E380" s="9" t="s">
        <v>296</v>
      </c>
      <c r="F380" s="10">
        <v>8</v>
      </c>
      <c r="G380" s="11">
        <f t="shared" si="78"/>
        <v>1.0256410256410258</v>
      </c>
      <c r="H380" s="13" t="s">
        <v>346</v>
      </c>
    </row>
    <row r="381" spans="1:9" hidden="1" x14ac:dyDescent="0.4">
      <c r="A381" s="9" t="s">
        <v>312</v>
      </c>
      <c r="B381" s="9" t="s">
        <v>313</v>
      </c>
      <c r="C381" s="23">
        <v>44517</v>
      </c>
      <c r="D381" s="29" t="s">
        <v>318</v>
      </c>
      <c r="E381" s="9" t="s">
        <v>296</v>
      </c>
      <c r="F381" s="10">
        <v>8</v>
      </c>
      <c r="G381" s="11">
        <f t="shared" si="78"/>
        <v>1.0256410256410258</v>
      </c>
      <c r="H381" s="13" t="s">
        <v>346</v>
      </c>
    </row>
    <row r="382" spans="1:9" hidden="1" x14ac:dyDescent="0.4">
      <c r="A382" s="9" t="s">
        <v>312</v>
      </c>
      <c r="B382" s="9" t="s">
        <v>313</v>
      </c>
      <c r="C382" s="23">
        <v>44518</v>
      </c>
      <c r="D382" s="29" t="s">
        <v>474</v>
      </c>
      <c r="E382" s="9" t="s">
        <v>475</v>
      </c>
      <c r="F382" s="10">
        <v>8</v>
      </c>
      <c r="G382" s="11">
        <f t="shared" ref="G382" si="97">F382/7.8</f>
        <v>1.0256410256410258</v>
      </c>
      <c r="H382" s="13" t="s">
        <v>396</v>
      </c>
    </row>
    <row r="383" spans="1:9" hidden="1" x14ac:dyDescent="0.4">
      <c r="A383" s="9" t="s">
        <v>312</v>
      </c>
      <c r="B383" s="9" t="s">
        <v>313</v>
      </c>
      <c r="C383" s="23">
        <v>44519</v>
      </c>
      <c r="D383" s="29" t="s">
        <v>474</v>
      </c>
      <c r="E383" s="9" t="s">
        <v>475</v>
      </c>
      <c r="F383" s="10">
        <v>7</v>
      </c>
      <c r="G383" s="11">
        <f t="shared" si="78"/>
        <v>0.89743589743589747</v>
      </c>
      <c r="H383" s="13" t="s">
        <v>396</v>
      </c>
    </row>
    <row r="384" spans="1:9" hidden="1" x14ac:dyDescent="0.4">
      <c r="A384" s="9" t="s">
        <v>312</v>
      </c>
      <c r="B384" s="9" t="s">
        <v>313</v>
      </c>
      <c r="C384" s="23"/>
      <c r="D384" s="29" t="s">
        <v>7</v>
      </c>
      <c r="E384" s="9" t="s">
        <v>296</v>
      </c>
      <c r="F384" s="10">
        <v>0</v>
      </c>
      <c r="G384" s="11">
        <f t="shared" ref="G384" si="98">F384/7.8</f>
        <v>0</v>
      </c>
      <c r="I384" s="12">
        <f t="shared" si="96"/>
        <v>39</v>
      </c>
    </row>
    <row r="385" spans="1:9" hidden="1" x14ac:dyDescent="0.4">
      <c r="A385" s="9" t="s">
        <v>312</v>
      </c>
      <c r="B385" s="9" t="s">
        <v>313</v>
      </c>
      <c r="C385" s="23"/>
      <c r="D385" s="29" t="s">
        <v>7</v>
      </c>
      <c r="E385" s="9" t="s">
        <v>296</v>
      </c>
      <c r="F385" s="10">
        <v>0</v>
      </c>
      <c r="G385" s="11">
        <f t="shared" si="78"/>
        <v>0</v>
      </c>
    </row>
    <row r="386" spans="1:9" hidden="1" x14ac:dyDescent="0.4">
      <c r="A386" s="9" t="s">
        <v>312</v>
      </c>
      <c r="B386" s="9" t="s">
        <v>313</v>
      </c>
      <c r="C386" s="23">
        <v>44522</v>
      </c>
      <c r="D386" s="29" t="s">
        <v>474</v>
      </c>
      <c r="E386" s="9" t="s">
        <v>475</v>
      </c>
      <c r="F386" s="10">
        <v>8</v>
      </c>
      <c r="G386" s="11">
        <f t="shared" si="78"/>
        <v>1.0256410256410258</v>
      </c>
      <c r="H386" s="13" t="s">
        <v>396</v>
      </c>
    </row>
    <row r="387" spans="1:9" hidden="1" x14ac:dyDescent="0.4">
      <c r="A387" s="9" t="s">
        <v>312</v>
      </c>
      <c r="B387" s="9" t="s">
        <v>313</v>
      </c>
      <c r="C387" s="23">
        <v>44523</v>
      </c>
      <c r="D387" s="29" t="s">
        <v>591</v>
      </c>
      <c r="E387" s="9" t="s">
        <v>592</v>
      </c>
      <c r="F387" s="10">
        <v>6</v>
      </c>
      <c r="G387" s="11">
        <f t="shared" ref="G387" si="99">F387/7.8</f>
        <v>0.76923076923076927</v>
      </c>
      <c r="H387" s="13" t="s">
        <v>624</v>
      </c>
    </row>
    <row r="388" spans="1:9" hidden="1" x14ac:dyDescent="0.4">
      <c r="A388" s="9" t="s">
        <v>312</v>
      </c>
      <c r="B388" s="9" t="s">
        <v>313</v>
      </c>
      <c r="C388" s="23">
        <v>44523</v>
      </c>
      <c r="D388" s="29" t="s">
        <v>474</v>
      </c>
      <c r="E388" s="9" t="s">
        <v>475</v>
      </c>
      <c r="F388" s="10">
        <v>2</v>
      </c>
      <c r="G388" s="11">
        <f t="shared" si="78"/>
        <v>0.25641025641025644</v>
      </c>
      <c r="H388" s="13" t="s">
        <v>396</v>
      </c>
    </row>
    <row r="389" spans="1:9" hidden="1" x14ac:dyDescent="0.4">
      <c r="A389" s="9" t="s">
        <v>312</v>
      </c>
      <c r="B389" s="9" t="s">
        <v>313</v>
      </c>
      <c r="C389" s="23">
        <v>44524</v>
      </c>
      <c r="D389" s="29" t="s">
        <v>474</v>
      </c>
      <c r="E389" s="9" t="s">
        <v>475</v>
      </c>
      <c r="F389" s="10">
        <v>8</v>
      </c>
      <c r="G389" s="11">
        <f t="shared" si="78"/>
        <v>1.0256410256410258</v>
      </c>
      <c r="H389" s="13" t="s">
        <v>396</v>
      </c>
    </row>
    <row r="390" spans="1:9" hidden="1" x14ac:dyDescent="0.4">
      <c r="A390" s="9" t="s">
        <v>312</v>
      </c>
      <c r="B390" s="9" t="s">
        <v>313</v>
      </c>
      <c r="C390" s="23">
        <v>44525</v>
      </c>
      <c r="D390" s="29" t="s">
        <v>483</v>
      </c>
      <c r="E390" s="9" t="s">
        <v>600</v>
      </c>
      <c r="F390" s="10">
        <v>8</v>
      </c>
      <c r="G390" s="11">
        <f t="shared" ref="G390:G391" si="100">F390/7.8</f>
        <v>1.0256410256410258</v>
      </c>
      <c r="H390" s="32" t="s">
        <v>541</v>
      </c>
    </row>
    <row r="391" spans="1:9" hidden="1" x14ac:dyDescent="0.4">
      <c r="A391" s="9" t="s">
        <v>312</v>
      </c>
      <c r="B391" s="9" t="s">
        <v>313</v>
      </c>
      <c r="C391" s="23">
        <v>44526</v>
      </c>
      <c r="D391" s="29" t="s">
        <v>474</v>
      </c>
      <c r="E391" s="9" t="s">
        <v>588</v>
      </c>
      <c r="F391" s="10">
        <v>2</v>
      </c>
      <c r="G391" s="11">
        <f t="shared" si="100"/>
        <v>0.25641025641025644</v>
      </c>
      <c r="H391" s="32" t="s">
        <v>542</v>
      </c>
    </row>
    <row r="392" spans="1:9" hidden="1" x14ac:dyDescent="0.4">
      <c r="A392" s="9" t="s">
        <v>312</v>
      </c>
      <c r="B392" s="9" t="s">
        <v>313</v>
      </c>
      <c r="C392" s="23">
        <v>44526</v>
      </c>
      <c r="D392" s="29" t="s">
        <v>474</v>
      </c>
      <c r="E392" s="9" t="s">
        <v>475</v>
      </c>
      <c r="F392" s="10">
        <v>5</v>
      </c>
      <c r="G392" s="11">
        <f t="shared" si="78"/>
        <v>0.64102564102564108</v>
      </c>
      <c r="H392" s="32" t="s">
        <v>543</v>
      </c>
    </row>
    <row r="393" spans="1:9" hidden="1" x14ac:dyDescent="0.4">
      <c r="A393" s="9" t="s">
        <v>312</v>
      </c>
      <c r="B393" s="9" t="s">
        <v>313</v>
      </c>
      <c r="C393" s="23"/>
      <c r="D393" s="29" t="s">
        <v>7</v>
      </c>
      <c r="E393" s="9" t="s">
        <v>296</v>
      </c>
      <c r="F393" s="10">
        <v>0</v>
      </c>
      <c r="G393" s="11">
        <f t="shared" ref="G393" si="101">F393/7.8</f>
        <v>0</v>
      </c>
      <c r="I393" s="12">
        <f>SUM(F386:F392)</f>
        <v>39</v>
      </c>
    </row>
    <row r="394" spans="1:9" hidden="1" x14ac:dyDescent="0.4">
      <c r="A394" s="9" t="s">
        <v>312</v>
      </c>
      <c r="B394" s="9" t="s">
        <v>313</v>
      </c>
      <c r="C394" s="23"/>
      <c r="D394" s="29" t="s">
        <v>7</v>
      </c>
      <c r="E394" s="9" t="s">
        <v>296</v>
      </c>
      <c r="F394" s="10">
        <v>0</v>
      </c>
      <c r="G394" s="11">
        <f t="shared" si="78"/>
        <v>0</v>
      </c>
    </row>
    <row r="395" spans="1:9" hidden="1" x14ac:dyDescent="0.4">
      <c r="A395" s="9" t="s">
        <v>312</v>
      </c>
      <c r="B395" s="9" t="s">
        <v>313</v>
      </c>
      <c r="C395" s="23">
        <v>44529</v>
      </c>
      <c r="D395" s="29" t="s">
        <v>474</v>
      </c>
      <c r="E395" s="9" t="s">
        <v>475</v>
      </c>
      <c r="F395" s="10">
        <v>8</v>
      </c>
      <c r="G395" s="11">
        <f t="shared" si="78"/>
        <v>1.0256410256410258</v>
      </c>
      <c r="H395" s="13" t="s">
        <v>552</v>
      </c>
    </row>
    <row r="396" spans="1:9" hidden="1" x14ac:dyDescent="0.4">
      <c r="A396" s="9" t="s">
        <v>312</v>
      </c>
      <c r="B396" s="9" t="s">
        <v>313</v>
      </c>
      <c r="C396" s="23">
        <v>44530</v>
      </c>
      <c r="D396" s="29" t="s">
        <v>7</v>
      </c>
      <c r="E396" s="9" t="s">
        <v>296</v>
      </c>
      <c r="F396" s="10">
        <v>8</v>
      </c>
      <c r="G396" s="11">
        <f t="shared" ref="G396:G427" si="102">F396/7.8</f>
        <v>1.0256410256410258</v>
      </c>
      <c r="H396" s="32"/>
    </row>
    <row r="397" spans="1:9" ht="39" hidden="1" x14ac:dyDescent="0.4">
      <c r="A397" s="9" t="s">
        <v>312</v>
      </c>
      <c r="B397" s="9" t="s">
        <v>313</v>
      </c>
      <c r="C397" s="23">
        <v>44531</v>
      </c>
      <c r="D397" s="29" t="s">
        <v>483</v>
      </c>
      <c r="E397" s="9" t="s">
        <v>600</v>
      </c>
      <c r="F397" s="10">
        <v>8</v>
      </c>
      <c r="G397" s="11">
        <f t="shared" si="102"/>
        <v>1.0256410256410258</v>
      </c>
      <c r="H397" s="32" t="s">
        <v>362</v>
      </c>
    </row>
    <row r="398" spans="1:9" hidden="1" x14ac:dyDescent="0.4">
      <c r="A398" s="9" t="s">
        <v>312</v>
      </c>
      <c r="B398" s="9" t="s">
        <v>313</v>
      </c>
      <c r="C398" s="23">
        <v>44532</v>
      </c>
      <c r="D398" s="29" t="s">
        <v>483</v>
      </c>
      <c r="E398" s="9" t="s">
        <v>600</v>
      </c>
      <c r="F398" s="10">
        <v>8</v>
      </c>
      <c r="G398" s="11">
        <f t="shared" ref="G398" si="103">F398/7.8</f>
        <v>1.0256410256410258</v>
      </c>
      <c r="H398" s="13" t="s">
        <v>363</v>
      </c>
    </row>
    <row r="399" spans="1:9" hidden="1" x14ac:dyDescent="0.4">
      <c r="A399" s="9" t="s">
        <v>312</v>
      </c>
      <c r="B399" s="9" t="s">
        <v>313</v>
      </c>
      <c r="C399" s="23">
        <v>44533</v>
      </c>
      <c r="D399" s="29" t="s">
        <v>318</v>
      </c>
      <c r="E399" s="9" t="s">
        <v>296</v>
      </c>
      <c r="F399" s="10">
        <v>4</v>
      </c>
      <c r="G399" s="11">
        <f t="shared" si="102"/>
        <v>0.51282051282051289</v>
      </c>
      <c r="H399" s="13" t="s">
        <v>363</v>
      </c>
    </row>
    <row r="400" spans="1:9" hidden="1" x14ac:dyDescent="0.4">
      <c r="A400" s="9" t="s">
        <v>312</v>
      </c>
      <c r="B400" s="9" t="s">
        <v>313</v>
      </c>
      <c r="C400" s="23">
        <v>44533</v>
      </c>
      <c r="D400" s="29" t="s">
        <v>589</v>
      </c>
      <c r="E400" s="9" t="s">
        <v>590</v>
      </c>
      <c r="F400" s="10">
        <v>3</v>
      </c>
      <c r="G400" s="11">
        <f t="shared" si="102"/>
        <v>0.38461538461538464</v>
      </c>
      <c r="H400" s="13" t="s">
        <v>455</v>
      </c>
    </row>
    <row r="401" spans="1:9" hidden="1" x14ac:dyDescent="0.4">
      <c r="A401" s="9" t="s">
        <v>312</v>
      </c>
      <c r="B401" s="9" t="s">
        <v>313</v>
      </c>
      <c r="C401" s="23"/>
      <c r="D401" s="29" t="s">
        <v>7</v>
      </c>
      <c r="E401" s="9" t="s">
        <v>296</v>
      </c>
      <c r="F401" s="10">
        <v>0</v>
      </c>
      <c r="G401" s="11">
        <f t="shared" si="102"/>
        <v>0</v>
      </c>
      <c r="I401" s="12">
        <f>SUM(F395:F400)</f>
        <v>39</v>
      </c>
    </row>
    <row r="402" spans="1:9" hidden="1" x14ac:dyDescent="0.4">
      <c r="A402" s="9" t="s">
        <v>312</v>
      </c>
      <c r="B402" s="9" t="s">
        <v>313</v>
      </c>
      <c r="C402" s="23"/>
      <c r="D402" s="29" t="s">
        <v>7</v>
      </c>
      <c r="E402" s="9" t="s">
        <v>296</v>
      </c>
      <c r="F402" s="10">
        <v>0</v>
      </c>
      <c r="G402" s="11">
        <f t="shared" ref="G402" si="104">F402/7.8</f>
        <v>0</v>
      </c>
    </row>
    <row r="403" spans="1:9" hidden="1" x14ac:dyDescent="0.4">
      <c r="A403" s="9" t="s">
        <v>312</v>
      </c>
      <c r="B403" s="9" t="s">
        <v>313</v>
      </c>
      <c r="C403" s="23">
        <v>44536</v>
      </c>
      <c r="D403" s="29" t="s">
        <v>318</v>
      </c>
      <c r="E403" s="9" t="s">
        <v>296</v>
      </c>
      <c r="F403" s="10">
        <v>8</v>
      </c>
      <c r="G403" s="11">
        <f t="shared" si="102"/>
        <v>1.0256410256410258</v>
      </c>
    </row>
    <row r="404" spans="1:9" ht="39" hidden="1" x14ac:dyDescent="0.4">
      <c r="A404" s="9" t="s">
        <v>312</v>
      </c>
      <c r="B404" s="9" t="s">
        <v>313</v>
      </c>
      <c r="C404" s="23">
        <v>44537</v>
      </c>
      <c r="D404" s="29" t="s">
        <v>474</v>
      </c>
      <c r="E404" s="9" t="s">
        <v>475</v>
      </c>
      <c r="F404" s="10">
        <v>8</v>
      </c>
      <c r="G404" s="11">
        <f t="shared" si="102"/>
        <v>1.0256410256410258</v>
      </c>
      <c r="H404" s="32" t="s">
        <v>544</v>
      </c>
    </row>
    <row r="405" spans="1:9" ht="39" hidden="1" x14ac:dyDescent="0.4">
      <c r="A405" s="9" t="s">
        <v>312</v>
      </c>
      <c r="B405" s="9" t="s">
        <v>313</v>
      </c>
      <c r="C405" s="23">
        <v>44538</v>
      </c>
      <c r="D405" s="29" t="s">
        <v>474</v>
      </c>
      <c r="E405" s="9" t="s">
        <v>475</v>
      </c>
      <c r="F405" s="10">
        <v>8</v>
      </c>
      <c r="G405" s="11">
        <f t="shared" si="102"/>
        <v>1.0256410256410258</v>
      </c>
      <c r="H405" s="32" t="s">
        <v>566</v>
      </c>
    </row>
    <row r="406" spans="1:9" ht="39" hidden="1" x14ac:dyDescent="0.4">
      <c r="A406" s="9" t="s">
        <v>312</v>
      </c>
      <c r="B406" s="9" t="s">
        <v>313</v>
      </c>
      <c r="C406" s="23">
        <v>44539</v>
      </c>
      <c r="D406" s="29" t="s">
        <v>589</v>
      </c>
      <c r="E406" s="9" t="s">
        <v>590</v>
      </c>
      <c r="F406" s="10">
        <v>8</v>
      </c>
      <c r="G406" s="11">
        <f t="shared" si="102"/>
        <v>1.0256410256410258</v>
      </c>
      <c r="H406" s="32" t="s">
        <v>570</v>
      </c>
    </row>
    <row r="407" spans="1:9" hidden="1" x14ac:dyDescent="0.4">
      <c r="A407" s="9" t="s">
        <v>312</v>
      </c>
      <c r="B407" s="9" t="s">
        <v>313</v>
      </c>
      <c r="C407" s="23">
        <v>44540</v>
      </c>
      <c r="D407" s="29" t="s">
        <v>589</v>
      </c>
      <c r="E407" s="9" t="s">
        <v>590</v>
      </c>
      <c r="F407" s="10">
        <v>7</v>
      </c>
      <c r="G407" s="11">
        <f t="shared" si="102"/>
        <v>0.89743589743589747</v>
      </c>
      <c r="H407" s="13" t="s">
        <v>569</v>
      </c>
    </row>
    <row r="408" spans="1:9" hidden="1" x14ac:dyDescent="0.4">
      <c r="A408" s="9" t="s">
        <v>312</v>
      </c>
      <c r="B408" s="9" t="s">
        <v>313</v>
      </c>
      <c r="C408" s="23"/>
      <c r="D408" s="29" t="s">
        <v>7</v>
      </c>
      <c r="E408" s="9" t="s">
        <v>296</v>
      </c>
      <c r="F408" s="10">
        <v>0</v>
      </c>
      <c r="G408" s="11">
        <f t="shared" si="102"/>
        <v>0</v>
      </c>
      <c r="I408" s="12">
        <f t="shared" si="96"/>
        <v>39</v>
      </c>
    </row>
    <row r="409" spans="1:9" hidden="1" x14ac:dyDescent="0.4">
      <c r="A409" s="9" t="s">
        <v>312</v>
      </c>
      <c r="B409" s="9" t="s">
        <v>313</v>
      </c>
      <c r="C409" s="23"/>
      <c r="D409" s="29" t="s">
        <v>7</v>
      </c>
      <c r="E409" s="9" t="s">
        <v>296</v>
      </c>
      <c r="F409" s="10">
        <v>0</v>
      </c>
      <c r="G409" s="11">
        <f t="shared" si="102"/>
        <v>0</v>
      </c>
    </row>
    <row r="410" spans="1:9" ht="39" hidden="1" x14ac:dyDescent="0.4">
      <c r="A410" s="9" t="s">
        <v>312</v>
      </c>
      <c r="B410" s="9" t="s">
        <v>313</v>
      </c>
      <c r="C410" s="23">
        <v>44543</v>
      </c>
      <c r="D410" s="29" t="s">
        <v>474</v>
      </c>
      <c r="E410" s="9" t="s">
        <v>475</v>
      </c>
      <c r="F410" s="10">
        <v>8</v>
      </c>
      <c r="G410" s="11">
        <f t="shared" si="102"/>
        <v>1.0256410256410258</v>
      </c>
      <c r="H410" s="32" t="s">
        <v>408</v>
      </c>
    </row>
    <row r="411" spans="1:9" ht="39" hidden="1" x14ac:dyDescent="0.4">
      <c r="A411" s="9" t="s">
        <v>312</v>
      </c>
      <c r="B411" s="9" t="s">
        <v>313</v>
      </c>
      <c r="C411" s="23">
        <v>44544</v>
      </c>
      <c r="D411" s="29" t="s">
        <v>474</v>
      </c>
      <c r="E411" s="9" t="s">
        <v>475</v>
      </c>
      <c r="F411" s="10">
        <v>8</v>
      </c>
      <c r="G411" s="11">
        <f t="shared" si="102"/>
        <v>1.0256410256410258</v>
      </c>
      <c r="H411" s="32" t="s">
        <v>409</v>
      </c>
    </row>
    <row r="412" spans="1:9" ht="39" hidden="1" x14ac:dyDescent="0.4">
      <c r="A412" s="9" t="s">
        <v>312</v>
      </c>
      <c r="B412" s="9" t="s">
        <v>313</v>
      </c>
      <c r="C412" s="23">
        <v>44545</v>
      </c>
      <c r="D412" s="29" t="s">
        <v>474</v>
      </c>
      <c r="E412" s="9" t="s">
        <v>475</v>
      </c>
      <c r="F412" s="10">
        <v>8</v>
      </c>
      <c r="G412" s="11">
        <f t="shared" si="102"/>
        <v>1.0256410256410258</v>
      </c>
      <c r="H412" s="32" t="s">
        <v>424</v>
      </c>
    </row>
    <row r="413" spans="1:9" hidden="1" x14ac:dyDescent="0.4">
      <c r="A413" s="9" t="s">
        <v>312</v>
      </c>
      <c r="B413" s="9" t="s">
        <v>313</v>
      </c>
      <c r="C413" s="23">
        <v>44546</v>
      </c>
      <c r="D413" s="29" t="s">
        <v>474</v>
      </c>
      <c r="E413" s="9" t="s">
        <v>475</v>
      </c>
      <c r="F413" s="10">
        <v>8</v>
      </c>
      <c r="G413" s="11">
        <f t="shared" ref="G413" si="105">F413/7.8</f>
        <v>1.0256410256410258</v>
      </c>
      <c r="H413" s="32" t="s">
        <v>410</v>
      </c>
    </row>
    <row r="414" spans="1:9" ht="39" hidden="1" x14ac:dyDescent="0.4">
      <c r="A414" s="9" t="s">
        <v>312</v>
      </c>
      <c r="B414" s="9" t="s">
        <v>313</v>
      </c>
      <c r="C414" s="23">
        <v>44547</v>
      </c>
      <c r="D414" s="29" t="s">
        <v>474</v>
      </c>
      <c r="E414" s="9" t="s">
        <v>475</v>
      </c>
      <c r="F414" s="10">
        <v>7</v>
      </c>
      <c r="G414" s="11">
        <f t="shared" si="102"/>
        <v>0.89743589743589747</v>
      </c>
      <c r="H414" s="32" t="s">
        <v>411</v>
      </c>
    </row>
    <row r="415" spans="1:9" hidden="1" x14ac:dyDescent="0.4">
      <c r="A415" s="9" t="s">
        <v>312</v>
      </c>
      <c r="B415" s="9" t="s">
        <v>313</v>
      </c>
      <c r="C415" s="23"/>
      <c r="D415" s="29" t="s">
        <v>7</v>
      </c>
      <c r="E415" s="9" t="s">
        <v>296</v>
      </c>
      <c r="F415" s="10">
        <v>0</v>
      </c>
      <c r="G415" s="11">
        <f t="shared" si="102"/>
        <v>0</v>
      </c>
      <c r="I415" s="12">
        <f t="shared" si="96"/>
        <v>39</v>
      </c>
    </row>
    <row r="416" spans="1:9" hidden="1" x14ac:dyDescent="0.4">
      <c r="A416" s="9" t="s">
        <v>312</v>
      </c>
      <c r="B416" s="9" t="s">
        <v>313</v>
      </c>
      <c r="C416" s="23"/>
      <c r="D416" s="29" t="s">
        <v>7</v>
      </c>
      <c r="E416" s="9" t="s">
        <v>296</v>
      </c>
      <c r="F416" s="10">
        <v>0</v>
      </c>
      <c r="G416" s="11">
        <f t="shared" si="102"/>
        <v>0</v>
      </c>
    </row>
    <row r="417" spans="1:9" ht="39" hidden="1" x14ac:dyDescent="0.4">
      <c r="A417" s="9" t="s">
        <v>312</v>
      </c>
      <c r="B417" s="9" t="s">
        <v>313</v>
      </c>
      <c r="C417" s="23">
        <v>44550</v>
      </c>
      <c r="D417" s="29" t="s">
        <v>318</v>
      </c>
      <c r="E417" s="9" t="s">
        <v>296</v>
      </c>
      <c r="F417" s="10">
        <v>8</v>
      </c>
      <c r="G417" s="11">
        <f t="shared" ref="G417" si="106">F417/7.8</f>
        <v>1.0256410256410258</v>
      </c>
      <c r="H417" s="32" t="s">
        <v>411</v>
      </c>
    </row>
    <row r="418" spans="1:9" hidden="1" x14ac:dyDescent="0.4">
      <c r="A418" s="9" t="s">
        <v>312</v>
      </c>
      <c r="B418" s="9" t="s">
        <v>313</v>
      </c>
      <c r="C418" s="23">
        <v>44551</v>
      </c>
      <c r="D418" s="29" t="s">
        <v>318</v>
      </c>
      <c r="E418" s="9" t="s">
        <v>296</v>
      </c>
      <c r="F418" s="10">
        <v>8</v>
      </c>
      <c r="G418" s="11">
        <f t="shared" si="102"/>
        <v>1.0256410256410258</v>
      </c>
    </row>
    <row r="419" spans="1:9" hidden="1" x14ac:dyDescent="0.4">
      <c r="A419" s="9" t="s">
        <v>312</v>
      </c>
      <c r="B419" s="9" t="s">
        <v>313</v>
      </c>
      <c r="C419" s="23">
        <v>44552</v>
      </c>
      <c r="D419" s="29" t="s">
        <v>318</v>
      </c>
      <c r="E419" s="9" t="s">
        <v>296</v>
      </c>
      <c r="F419" s="10">
        <v>8</v>
      </c>
      <c r="G419" s="11">
        <f t="shared" si="102"/>
        <v>1.0256410256410258</v>
      </c>
    </row>
    <row r="420" spans="1:9" hidden="1" x14ac:dyDescent="0.4">
      <c r="A420" s="9" t="s">
        <v>312</v>
      </c>
      <c r="B420" s="9" t="s">
        <v>313</v>
      </c>
      <c r="C420" s="23">
        <v>44553</v>
      </c>
      <c r="D420" s="29" t="s">
        <v>318</v>
      </c>
      <c r="E420" s="9" t="s">
        <v>296</v>
      </c>
      <c r="F420" s="10">
        <v>8</v>
      </c>
      <c r="G420" s="11">
        <f t="shared" si="102"/>
        <v>1.0256410256410258</v>
      </c>
    </row>
    <row r="421" spans="1:9" hidden="1" x14ac:dyDescent="0.4">
      <c r="A421" s="9" t="s">
        <v>312</v>
      </c>
      <c r="B421" s="9" t="s">
        <v>313</v>
      </c>
      <c r="C421" s="23">
        <v>44554</v>
      </c>
      <c r="D421" s="29" t="s">
        <v>318</v>
      </c>
      <c r="E421" s="9" t="s">
        <v>296</v>
      </c>
      <c r="F421" s="10">
        <v>7</v>
      </c>
      <c r="G421" s="11">
        <f t="shared" si="102"/>
        <v>0.89743589743589747</v>
      </c>
    </row>
    <row r="422" spans="1:9" hidden="1" x14ac:dyDescent="0.4">
      <c r="A422" s="9" t="s">
        <v>312</v>
      </c>
      <c r="B422" s="9" t="s">
        <v>313</v>
      </c>
      <c r="C422" s="23"/>
      <c r="D422" s="29" t="s">
        <v>7</v>
      </c>
      <c r="E422" s="9" t="s">
        <v>296</v>
      </c>
      <c r="F422" s="10">
        <v>0</v>
      </c>
      <c r="G422" s="11">
        <f t="shared" si="102"/>
        <v>0</v>
      </c>
      <c r="I422" s="12">
        <f t="shared" si="96"/>
        <v>39</v>
      </c>
    </row>
    <row r="423" spans="1:9" hidden="1" x14ac:dyDescent="0.4">
      <c r="A423" s="9" t="s">
        <v>312</v>
      </c>
      <c r="B423" s="9" t="s">
        <v>313</v>
      </c>
      <c r="C423" s="23"/>
      <c r="D423" s="29" t="s">
        <v>7</v>
      </c>
      <c r="E423" s="9" t="s">
        <v>296</v>
      </c>
      <c r="F423" s="10">
        <v>0</v>
      </c>
      <c r="G423" s="11">
        <f t="shared" si="102"/>
        <v>0</v>
      </c>
    </row>
    <row r="424" spans="1:9" hidden="1" x14ac:dyDescent="0.4">
      <c r="A424" s="9" t="s">
        <v>312</v>
      </c>
      <c r="B424" s="9" t="s">
        <v>313</v>
      </c>
      <c r="C424" s="23">
        <v>44557</v>
      </c>
      <c r="D424" s="29" t="s">
        <v>318</v>
      </c>
      <c r="E424" s="9" t="s">
        <v>296</v>
      </c>
      <c r="F424" s="10">
        <v>8</v>
      </c>
      <c r="G424" s="11">
        <f t="shared" si="102"/>
        <v>1.0256410256410258</v>
      </c>
    </row>
    <row r="425" spans="1:9" hidden="1" x14ac:dyDescent="0.4">
      <c r="A425" s="9" t="s">
        <v>312</v>
      </c>
      <c r="B425" s="9" t="s">
        <v>313</v>
      </c>
      <c r="C425" s="23">
        <v>44558</v>
      </c>
      <c r="D425" s="29" t="s">
        <v>318</v>
      </c>
      <c r="E425" s="9" t="s">
        <v>296</v>
      </c>
      <c r="F425" s="10">
        <v>8</v>
      </c>
      <c r="G425" s="11">
        <f t="shared" si="102"/>
        <v>1.0256410256410258</v>
      </c>
    </row>
    <row r="426" spans="1:9" hidden="1" x14ac:dyDescent="0.4">
      <c r="A426" s="9" t="s">
        <v>312</v>
      </c>
      <c r="B426" s="9" t="s">
        <v>313</v>
      </c>
      <c r="C426" s="23">
        <v>44559</v>
      </c>
      <c r="D426" s="29" t="s">
        <v>318</v>
      </c>
      <c r="E426" s="9" t="s">
        <v>296</v>
      </c>
      <c r="F426" s="10">
        <v>8</v>
      </c>
      <c r="G426" s="11">
        <f t="shared" si="102"/>
        <v>1.0256410256410258</v>
      </c>
    </row>
    <row r="427" spans="1:9" hidden="1" x14ac:dyDescent="0.4">
      <c r="A427" s="9" t="s">
        <v>312</v>
      </c>
      <c r="B427" s="9" t="s">
        <v>313</v>
      </c>
      <c r="C427" s="23">
        <v>44560</v>
      </c>
      <c r="D427" s="29" t="s">
        <v>318</v>
      </c>
      <c r="E427" s="9" t="s">
        <v>296</v>
      </c>
      <c r="F427" s="10">
        <v>8</v>
      </c>
      <c r="G427" s="11">
        <f t="shared" si="102"/>
        <v>1.0256410256410258</v>
      </c>
      <c r="H427" s="32"/>
    </row>
    <row r="428" spans="1:9" hidden="1" x14ac:dyDescent="0.4">
      <c r="A428" s="9" t="s">
        <v>312</v>
      </c>
      <c r="B428" s="9" t="s">
        <v>313</v>
      </c>
      <c r="C428" s="23">
        <v>44561</v>
      </c>
      <c r="D428" s="29" t="s">
        <v>318</v>
      </c>
      <c r="E428" s="9" t="s">
        <v>296</v>
      </c>
      <c r="F428" s="10">
        <v>7</v>
      </c>
      <c r="G428" s="11">
        <f t="shared" ref="G428" si="107">F428/7.8</f>
        <v>0.89743589743589747</v>
      </c>
    </row>
    <row r="429" spans="1:9" hidden="1" x14ac:dyDescent="0.4">
      <c r="I429" s="12">
        <f t="shared" si="96"/>
        <v>39</v>
      </c>
    </row>
  </sheetData>
  <autoFilter ref="A1:I429" xr:uid="{A9C138E5-B2AA-4643-B14B-6CB5F72FB192}">
    <filterColumn colId="3">
      <filters>
        <filter val="Etude divette 2021-2022"/>
      </filters>
    </filterColumn>
  </autoFilter>
  <dataValidations count="1">
    <dataValidation type="list" allowBlank="1" showInputMessage="1" showErrorMessage="1" sqref="WUU982470:WUW1048576 WKY982470:WLA1048576 WBC982470:WBE1048576 VRG982470:VRI1048576 VHK982470:VHM1048576 UXO982470:UXQ1048576 UNS982470:UNU1048576 UDW982470:UDY1048576 TUA982470:TUC1048576 TKE982470:TKG1048576 TAI982470:TAK1048576 SQM982470:SQO1048576 SGQ982470:SGS1048576 RWU982470:RWW1048576 RMY982470:RNA1048576 RDC982470:RDE1048576 QTG982470:QTI1048576 QJK982470:QJM1048576 PZO982470:PZQ1048576 PPS982470:PPU1048576 PFW982470:PFY1048576 OWA982470:OWC1048576 OME982470:OMG1048576 OCI982470:OCK1048576 NSM982470:NSO1048576 NIQ982470:NIS1048576 MYU982470:MYW1048576 MOY982470:MPA1048576 MFC982470:MFE1048576 LVG982470:LVI1048576 LLK982470:LLM1048576 LBO982470:LBQ1048576 KRS982470:KRU1048576 KHW982470:KHY1048576 JYA982470:JYC1048576 JOE982470:JOG1048576 JEI982470:JEK1048576 IUM982470:IUO1048576 IKQ982470:IKS1048576 IAU982470:IAW1048576 HQY982470:HRA1048576 HHC982470:HHE1048576 GXG982470:GXI1048576 GNK982470:GNM1048576 GDO982470:GDQ1048576 FTS982470:FTU1048576 FJW982470:FJY1048576 FAA982470:FAC1048576 EQE982470:EQG1048576 EGI982470:EGK1048576 DWM982470:DWO1048576 DMQ982470:DMS1048576 DCU982470:DCW1048576 CSY982470:CTA1048576 CJC982470:CJE1048576 BZG982470:BZI1048576 BPK982470:BPM1048576 BFO982470:BFQ1048576 AVS982470:AVU1048576 ALW982470:ALY1048576 ACA982470:ACC1048576 SE982470:SG1048576 II982470:IK1048576 WUU916934:WUW982468 WKY916934:WLA982468 WBC916934:WBE982468 VRG916934:VRI982468 VHK916934:VHM982468 UXO916934:UXQ982468 UNS916934:UNU982468 UDW916934:UDY982468 TUA916934:TUC982468 TKE916934:TKG982468 TAI916934:TAK982468 SQM916934:SQO982468 SGQ916934:SGS982468 RWU916934:RWW982468 RMY916934:RNA982468 RDC916934:RDE982468 QTG916934:QTI982468 QJK916934:QJM982468 PZO916934:PZQ982468 PPS916934:PPU982468 PFW916934:PFY982468 OWA916934:OWC982468 OME916934:OMG982468 OCI916934:OCK982468 NSM916934:NSO982468 NIQ916934:NIS982468 MYU916934:MYW982468 MOY916934:MPA982468 MFC916934:MFE982468 LVG916934:LVI982468 LLK916934:LLM982468 LBO916934:LBQ982468 KRS916934:KRU982468 KHW916934:KHY982468 JYA916934:JYC982468 JOE916934:JOG982468 JEI916934:JEK982468 IUM916934:IUO982468 IKQ916934:IKS982468 IAU916934:IAW982468 HQY916934:HRA982468 HHC916934:HHE982468 GXG916934:GXI982468 GNK916934:GNM982468 GDO916934:GDQ982468 FTS916934:FTU982468 FJW916934:FJY982468 FAA916934:FAC982468 EQE916934:EQG982468 EGI916934:EGK982468 DWM916934:DWO982468 DMQ916934:DMS982468 DCU916934:DCW982468 CSY916934:CTA982468 CJC916934:CJE982468 BZG916934:BZI982468 BPK916934:BPM982468 BFO916934:BFQ982468 AVS916934:AVU982468 ALW916934:ALY982468 ACA916934:ACC982468 SE916934:SG982468 II916934:IK982468 WUU851398:WUW916932 WKY851398:WLA916932 WBC851398:WBE916932 VRG851398:VRI916932 VHK851398:VHM916932 UXO851398:UXQ916932 UNS851398:UNU916932 UDW851398:UDY916932 TUA851398:TUC916932 TKE851398:TKG916932 TAI851398:TAK916932 SQM851398:SQO916932 SGQ851398:SGS916932 RWU851398:RWW916932 RMY851398:RNA916932 RDC851398:RDE916932 QTG851398:QTI916932 QJK851398:QJM916932 PZO851398:PZQ916932 PPS851398:PPU916932 PFW851398:PFY916932 OWA851398:OWC916932 OME851398:OMG916932 OCI851398:OCK916932 NSM851398:NSO916932 NIQ851398:NIS916932 MYU851398:MYW916932 MOY851398:MPA916932 MFC851398:MFE916932 LVG851398:LVI916932 LLK851398:LLM916932 LBO851398:LBQ916932 KRS851398:KRU916932 KHW851398:KHY916932 JYA851398:JYC916932 JOE851398:JOG916932 JEI851398:JEK916932 IUM851398:IUO916932 IKQ851398:IKS916932 IAU851398:IAW916932 HQY851398:HRA916932 HHC851398:HHE916932 GXG851398:GXI916932 GNK851398:GNM916932 GDO851398:GDQ916932 FTS851398:FTU916932 FJW851398:FJY916932 FAA851398:FAC916932 EQE851398:EQG916932 EGI851398:EGK916932 DWM851398:DWO916932 DMQ851398:DMS916932 DCU851398:DCW916932 CSY851398:CTA916932 CJC851398:CJE916932 BZG851398:BZI916932 BPK851398:BPM916932 BFO851398:BFQ916932 AVS851398:AVU916932 ALW851398:ALY916932 ACA851398:ACC916932 SE851398:SG916932 II851398:IK916932 WUU785862:WUW851396 WKY785862:WLA851396 WBC785862:WBE851396 VRG785862:VRI851396 VHK785862:VHM851396 UXO785862:UXQ851396 UNS785862:UNU851396 UDW785862:UDY851396 TUA785862:TUC851396 TKE785862:TKG851396 TAI785862:TAK851396 SQM785862:SQO851396 SGQ785862:SGS851396 RWU785862:RWW851396 RMY785862:RNA851396 RDC785862:RDE851396 QTG785862:QTI851396 QJK785862:QJM851396 PZO785862:PZQ851396 PPS785862:PPU851396 PFW785862:PFY851396 OWA785862:OWC851396 OME785862:OMG851396 OCI785862:OCK851396 NSM785862:NSO851396 NIQ785862:NIS851396 MYU785862:MYW851396 MOY785862:MPA851396 MFC785862:MFE851396 LVG785862:LVI851396 LLK785862:LLM851396 LBO785862:LBQ851396 KRS785862:KRU851396 KHW785862:KHY851396 JYA785862:JYC851396 JOE785862:JOG851396 JEI785862:JEK851396 IUM785862:IUO851396 IKQ785862:IKS851396 IAU785862:IAW851396 HQY785862:HRA851396 HHC785862:HHE851396 GXG785862:GXI851396 GNK785862:GNM851396 GDO785862:GDQ851396 FTS785862:FTU851396 FJW785862:FJY851396 FAA785862:FAC851396 EQE785862:EQG851396 EGI785862:EGK851396 DWM785862:DWO851396 DMQ785862:DMS851396 DCU785862:DCW851396 CSY785862:CTA851396 CJC785862:CJE851396 BZG785862:BZI851396 BPK785862:BPM851396 BFO785862:BFQ851396 AVS785862:AVU851396 ALW785862:ALY851396 ACA785862:ACC851396 SE785862:SG851396 II785862:IK851396 WUU720326:WUW785860 WKY720326:WLA785860 WBC720326:WBE785860 VRG720326:VRI785860 VHK720326:VHM785860 UXO720326:UXQ785860 UNS720326:UNU785860 UDW720326:UDY785860 TUA720326:TUC785860 TKE720326:TKG785860 TAI720326:TAK785860 SQM720326:SQO785860 SGQ720326:SGS785860 RWU720326:RWW785860 RMY720326:RNA785860 RDC720326:RDE785860 QTG720326:QTI785860 QJK720326:QJM785860 PZO720326:PZQ785860 PPS720326:PPU785860 PFW720326:PFY785860 OWA720326:OWC785860 OME720326:OMG785860 OCI720326:OCK785860 NSM720326:NSO785860 NIQ720326:NIS785860 MYU720326:MYW785860 MOY720326:MPA785860 MFC720326:MFE785860 LVG720326:LVI785860 LLK720326:LLM785860 LBO720326:LBQ785860 KRS720326:KRU785860 KHW720326:KHY785860 JYA720326:JYC785860 JOE720326:JOG785860 JEI720326:JEK785860 IUM720326:IUO785860 IKQ720326:IKS785860 IAU720326:IAW785860 HQY720326:HRA785860 HHC720326:HHE785860 GXG720326:GXI785860 GNK720326:GNM785860 GDO720326:GDQ785860 FTS720326:FTU785860 FJW720326:FJY785860 FAA720326:FAC785860 EQE720326:EQG785860 EGI720326:EGK785860 DWM720326:DWO785860 DMQ720326:DMS785860 DCU720326:DCW785860 CSY720326:CTA785860 CJC720326:CJE785860 BZG720326:BZI785860 BPK720326:BPM785860 BFO720326:BFQ785860 AVS720326:AVU785860 ALW720326:ALY785860 ACA720326:ACC785860 SE720326:SG785860 II720326:IK785860 WUU654790:WUW720324 WKY654790:WLA720324 WBC654790:WBE720324 VRG654790:VRI720324 VHK654790:VHM720324 UXO654790:UXQ720324 UNS654790:UNU720324 UDW654790:UDY720324 TUA654790:TUC720324 TKE654790:TKG720324 TAI654790:TAK720324 SQM654790:SQO720324 SGQ654790:SGS720324 RWU654790:RWW720324 RMY654790:RNA720324 RDC654790:RDE720324 QTG654790:QTI720324 QJK654790:QJM720324 PZO654790:PZQ720324 PPS654790:PPU720324 PFW654790:PFY720324 OWA654790:OWC720324 OME654790:OMG720324 OCI654790:OCK720324 NSM654790:NSO720324 NIQ654790:NIS720324 MYU654790:MYW720324 MOY654790:MPA720324 MFC654790:MFE720324 LVG654790:LVI720324 LLK654790:LLM720324 LBO654790:LBQ720324 KRS654790:KRU720324 KHW654790:KHY720324 JYA654790:JYC720324 JOE654790:JOG720324 JEI654790:JEK720324 IUM654790:IUO720324 IKQ654790:IKS720324 IAU654790:IAW720324 HQY654790:HRA720324 HHC654790:HHE720324 GXG654790:GXI720324 GNK654790:GNM720324 GDO654790:GDQ720324 FTS654790:FTU720324 FJW654790:FJY720324 FAA654790:FAC720324 EQE654790:EQG720324 EGI654790:EGK720324 DWM654790:DWO720324 DMQ654790:DMS720324 DCU654790:DCW720324 CSY654790:CTA720324 CJC654790:CJE720324 BZG654790:BZI720324 BPK654790:BPM720324 BFO654790:BFQ720324 AVS654790:AVU720324 ALW654790:ALY720324 ACA654790:ACC720324 SE654790:SG720324 II654790:IK720324 WUU589254:WUW654788 WKY589254:WLA654788 WBC589254:WBE654788 VRG589254:VRI654788 VHK589254:VHM654788 UXO589254:UXQ654788 UNS589254:UNU654788 UDW589254:UDY654788 TUA589254:TUC654788 TKE589254:TKG654788 TAI589254:TAK654788 SQM589254:SQO654788 SGQ589254:SGS654788 RWU589254:RWW654788 RMY589254:RNA654788 RDC589254:RDE654788 QTG589254:QTI654788 QJK589254:QJM654788 PZO589254:PZQ654788 PPS589254:PPU654788 PFW589254:PFY654788 OWA589254:OWC654788 OME589254:OMG654788 OCI589254:OCK654788 NSM589254:NSO654788 NIQ589254:NIS654788 MYU589254:MYW654788 MOY589254:MPA654788 MFC589254:MFE654788 LVG589254:LVI654788 LLK589254:LLM654788 LBO589254:LBQ654788 KRS589254:KRU654788 KHW589254:KHY654788 JYA589254:JYC654788 JOE589254:JOG654788 JEI589254:JEK654788 IUM589254:IUO654788 IKQ589254:IKS654788 IAU589254:IAW654788 HQY589254:HRA654788 HHC589254:HHE654788 GXG589254:GXI654788 GNK589254:GNM654788 GDO589254:GDQ654788 FTS589254:FTU654788 FJW589254:FJY654788 FAA589254:FAC654788 EQE589254:EQG654788 EGI589254:EGK654788 DWM589254:DWO654788 DMQ589254:DMS654788 DCU589254:DCW654788 CSY589254:CTA654788 CJC589254:CJE654788 BZG589254:BZI654788 BPK589254:BPM654788 BFO589254:BFQ654788 AVS589254:AVU654788 ALW589254:ALY654788 ACA589254:ACC654788 SE589254:SG654788 II589254:IK654788 WUU523718:WUW589252 WKY523718:WLA589252 WBC523718:WBE589252 VRG523718:VRI589252 VHK523718:VHM589252 UXO523718:UXQ589252 UNS523718:UNU589252 UDW523718:UDY589252 TUA523718:TUC589252 TKE523718:TKG589252 TAI523718:TAK589252 SQM523718:SQO589252 SGQ523718:SGS589252 RWU523718:RWW589252 RMY523718:RNA589252 RDC523718:RDE589252 QTG523718:QTI589252 QJK523718:QJM589252 PZO523718:PZQ589252 PPS523718:PPU589252 PFW523718:PFY589252 OWA523718:OWC589252 OME523718:OMG589252 OCI523718:OCK589252 NSM523718:NSO589252 NIQ523718:NIS589252 MYU523718:MYW589252 MOY523718:MPA589252 MFC523718:MFE589252 LVG523718:LVI589252 LLK523718:LLM589252 LBO523718:LBQ589252 KRS523718:KRU589252 KHW523718:KHY589252 JYA523718:JYC589252 JOE523718:JOG589252 JEI523718:JEK589252 IUM523718:IUO589252 IKQ523718:IKS589252 IAU523718:IAW589252 HQY523718:HRA589252 HHC523718:HHE589252 GXG523718:GXI589252 GNK523718:GNM589252 GDO523718:GDQ589252 FTS523718:FTU589252 FJW523718:FJY589252 FAA523718:FAC589252 EQE523718:EQG589252 EGI523718:EGK589252 DWM523718:DWO589252 DMQ523718:DMS589252 DCU523718:DCW589252 CSY523718:CTA589252 CJC523718:CJE589252 BZG523718:BZI589252 BPK523718:BPM589252 BFO523718:BFQ589252 AVS523718:AVU589252 ALW523718:ALY589252 ACA523718:ACC589252 SE523718:SG589252 II523718:IK589252 WUU458182:WUW523716 WKY458182:WLA523716 WBC458182:WBE523716 VRG458182:VRI523716 VHK458182:VHM523716 UXO458182:UXQ523716 UNS458182:UNU523716 UDW458182:UDY523716 TUA458182:TUC523716 TKE458182:TKG523716 TAI458182:TAK523716 SQM458182:SQO523716 SGQ458182:SGS523716 RWU458182:RWW523716 RMY458182:RNA523716 RDC458182:RDE523716 QTG458182:QTI523716 QJK458182:QJM523716 PZO458182:PZQ523716 PPS458182:PPU523716 PFW458182:PFY523716 OWA458182:OWC523716 OME458182:OMG523716 OCI458182:OCK523716 NSM458182:NSO523716 NIQ458182:NIS523716 MYU458182:MYW523716 MOY458182:MPA523716 MFC458182:MFE523716 LVG458182:LVI523716 LLK458182:LLM523716 LBO458182:LBQ523716 KRS458182:KRU523716 KHW458182:KHY523716 JYA458182:JYC523716 JOE458182:JOG523716 JEI458182:JEK523716 IUM458182:IUO523716 IKQ458182:IKS523716 IAU458182:IAW523716 HQY458182:HRA523716 HHC458182:HHE523716 GXG458182:GXI523716 GNK458182:GNM523716 GDO458182:GDQ523716 FTS458182:FTU523716 FJW458182:FJY523716 FAA458182:FAC523716 EQE458182:EQG523716 EGI458182:EGK523716 DWM458182:DWO523716 DMQ458182:DMS523716 DCU458182:DCW523716 CSY458182:CTA523716 CJC458182:CJE523716 BZG458182:BZI523716 BPK458182:BPM523716 BFO458182:BFQ523716 AVS458182:AVU523716 ALW458182:ALY523716 ACA458182:ACC523716 SE458182:SG523716 II458182:IK523716 WUU392646:WUW458180 WKY392646:WLA458180 WBC392646:WBE458180 VRG392646:VRI458180 VHK392646:VHM458180 UXO392646:UXQ458180 UNS392646:UNU458180 UDW392646:UDY458180 TUA392646:TUC458180 TKE392646:TKG458180 TAI392646:TAK458180 SQM392646:SQO458180 SGQ392646:SGS458180 RWU392646:RWW458180 RMY392646:RNA458180 RDC392646:RDE458180 QTG392646:QTI458180 QJK392646:QJM458180 PZO392646:PZQ458180 PPS392646:PPU458180 PFW392646:PFY458180 OWA392646:OWC458180 OME392646:OMG458180 OCI392646:OCK458180 NSM392646:NSO458180 NIQ392646:NIS458180 MYU392646:MYW458180 MOY392646:MPA458180 MFC392646:MFE458180 LVG392646:LVI458180 LLK392646:LLM458180 LBO392646:LBQ458180 KRS392646:KRU458180 KHW392646:KHY458180 JYA392646:JYC458180 JOE392646:JOG458180 JEI392646:JEK458180 IUM392646:IUO458180 IKQ392646:IKS458180 IAU392646:IAW458180 HQY392646:HRA458180 HHC392646:HHE458180 GXG392646:GXI458180 GNK392646:GNM458180 GDO392646:GDQ458180 FTS392646:FTU458180 FJW392646:FJY458180 FAA392646:FAC458180 EQE392646:EQG458180 EGI392646:EGK458180 DWM392646:DWO458180 DMQ392646:DMS458180 DCU392646:DCW458180 CSY392646:CTA458180 CJC392646:CJE458180 BZG392646:BZI458180 BPK392646:BPM458180 BFO392646:BFQ458180 AVS392646:AVU458180 ALW392646:ALY458180 ACA392646:ACC458180 SE392646:SG458180 II392646:IK458180 WUU327110:WUW392644 WKY327110:WLA392644 WBC327110:WBE392644 VRG327110:VRI392644 VHK327110:VHM392644 UXO327110:UXQ392644 UNS327110:UNU392644 UDW327110:UDY392644 TUA327110:TUC392644 TKE327110:TKG392644 TAI327110:TAK392644 SQM327110:SQO392644 SGQ327110:SGS392644 RWU327110:RWW392644 RMY327110:RNA392644 RDC327110:RDE392644 QTG327110:QTI392644 QJK327110:QJM392644 PZO327110:PZQ392644 PPS327110:PPU392644 PFW327110:PFY392644 OWA327110:OWC392644 OME327110:OMG392644 OCI327110:OCK392644 NSM327110:NSO392644 NIQ327110:NIS392644 MYU327110:MYW392644 MOY327110:MPA392644 MFC327110:MFE392644 LVG327110:LVI392644 LLK327110:LLM392644 LBO327110:LBQ392644 KRS327110:KRU392644 KHW327110:KHY392644 JYA327110:JYC392644 JOE327110:JOG392644 JEI327110:JEK392644 IUM327110:IUO392644 IKQ327110:IKS392644 IAU327110:IAW392644 HQY327110:HRA392644 HHC327110:HHE392644 GXG327110:GXI392644 GNK327110:GNM392644 GDO327110:GDQ392644 FTS327110:FTU392644 FJW327110:FJY392644 FAA327110:FAC392644 EQE327110:EQG392644 EGI327110:EGK392644 DWM327110:DWO392644 DMQ327110:DMS392644 DCU327110:DCW392644 CSY327110:CTA392644 CJC327110:CJE392644 BZG327110:BZI392644 BPK327110:BPM392644 BFO327110:BFQ392644 AVS327110:AVU392644 ALW327110:ALY392644 ACA327110:ACC392644 SE327110:SG392644 II327110:IK392644 WUU261574:WUW327108 WKY261574:WLA327108 WBC261574:WBE327108 VRG261574:VRI327108 VHK261574:VHM327108 UXO261574:UXQ327108 UNS261574:UNU327108 UDW261574:UDY327108 TUA261574:TUC327108 TKE261574:TKG327108 TAI261574:TAK327108 SQM261574:SQO327108 SGQ261574:SGS327108 RWU261574:RWW327108 RMY261574:RNA327108 RDC261574:RDE327108 QTG261574:QTI327108 QJK261574:QJM327108 PZO261574:PZQ327108 PPS261574:PPU327108 PFW261574:PFY327108 OWA261574:OWC327108 OME261574:OMG327108 OCI261574:OCK327108 NSM261574:NSO327108 NIQ261574:NIS327108 MYU261574:MYW327108 MOY261574:MPA327108 MFC261574:MFE327108 LVG261574:LVI327108 LLK261574:LLM327108 LBO261574:LBQ327108 KRS261574:KRU327108 KHW261574:KHY327108 JYA261574:JYC327108 JOE261574:JOG327108 JEI261574:JEK327108 IUM261574:IUO327108 IKQ261574:IKS327108 IAU261574:IAW327108 HQY261574:HRA327108 HHC261574:HHE327108 GXG261574:GXI327108 GNK261574:GNM327108 GDO261574:GDQ327108 FTS261574:FTU327108 FJW261574:FJY327108 FAA261574:FAC327108 EQE261574:EQG327108 EGI261574:EGK327108 DWM261574:DWO327108 DMQ261574:DMS327108 DCU261574:DCW327108 CSY261574:CTA327108 CJC261574:CJE327108 BZG261574:BZI327108 BPK261574:BPM327108 BFO261574:BFQ327108 AVS261574:AVU327108 ALW261574:ALY327108 ACA261574:ACC327108 SE261574:SG327108 II261574:IK327108 WUU196038:WUW261572 WKY196038:WLA261572 WBC196038:WBE261572 VRG196038:VRI261572 VHK196038:VHM261572 UXO196038:UXQ261572 UNS196038:UNU261572 UDW196038:UDY261572 TUA196038:TUC261572 TKE196038:TKG261572 TAI196038:TAK261572 SQM196038:SQO261572 SGQ196038:SGS261572 RWU196038:RWW261572 RMY196038:RNA261572 RDC196038:RDE261572 QTG196038:QTI261572 QJK196038:QJM261572 PZO196038:PZQ261572 PPS196038:PPU261572 PFW196038:PFY261572 OWA196038:OWC261572 OME196038:OMG261572 OCI196038:OCK261572 NSM196038:NSO261572 NIQ196038:NIS261572 MYU196038:MYW261572 MOY196038:MPA261572 MFC196038:MFE261572 LVG196038:LVI261572 LLK196038:LLM261572 LBO196038:LBQ261572 KRS196038:KRU261572 KHW196038:KHY261572 JYA196038:JYC261572 JOE196038:JOG261572 JEI196038:JEK261572 IUM196038:IUO261572 IKQ196038:IKS261572 IAU196038:IAW261572 HQY196038:HRA261572 HHC196038:HHE261572 GXG196038:GXI261572 GNK196038:GNM261572 GDO196038:GDQ261572 FTS196038:FTU261572 FJW196038:FJY261572 FAA196038:FAC261572 EQE196038:EQG261572 EGI196038:EGK261572 DWM196038:DWO261572 DMQ196038:DMS261572 DCU196038:DCW261572 CSY196038:CTA261572 CJC196038:CJE261572 BZG196038:BZI261572 BPK196038:BPM261572 BFO196038:BFQ261572 AVS196038:AVU261572 ALW196038:ALY261572 ACA196038:ACC261572 SE196038:SG261572 II196038:IK261572 WUU130502:WUW196036 WKY130502:WLA196036 WBC130502:WBE196036 VRG130502:VRI196036 VHK130502:VHM196036 UXO130502:UXQ196036 UNS130502:UNU196036 UDW130502:UDY196036 TUA130502:TUC196036 TKE130502:TKG196036 TAI130502:TAK196036 SQM130502:SQO196036 SGQ130502:SGS196036 RWU130502:RWW196036 RMY130502:RNA196036 RDC130502:RDE196036 QTG130502:QTI196036 QJK130502:QJM196036 PZO130502:PZQ196036 PPS130502:PPU196036 PFW130502:PFY196036 OWA130502:OWC196036 OME130502:OMG196036 OCI130502:OCK196036 NSM130502:NSO196036 NIQ130502:NIS196036 MYU130502:MYW196036 MOY130502:MPA196036 MFC130502:MFE196036 LVG130502:LVI196036 LLK130502:LLM196036 LBO130502:LBQ196036 KRS130502:KRU196036 KHW130502:KHY196036 JYA130502:JYC196036 JOE130502:JOG196036 JEI130502:JEK196036 IUM130502:IUO196036 IKQ130502:IKS196036 IAU130502:IAW196036 HQY130502:HRA196036 HHC130502:HHE196036 GXG130502:GXI196036 GNK130502:GNM196036 GDO130502:GDQ196036 FTS130502:FTU196036 FJW130502:FJY196036 FAA130502:FAC196036 EQE130502:EQG196036 EGI130502:EGK196036 DWM130502:DWO196036 DMQ130502:DMS196036 DCU130502:DCW196036 CSY130502:CTA196036 CJC130502:CJE196036 BZG130502:BZI196036 BPK130502:BPM196036 BFO130502:BFQ196036 AVS130502:AVU196036 ALW130502:ALY196036 ACA130502:ACC196036 SE130502:SG196036 II130502:IK196036 WUU64966:WUW130500 WKY64966:WLA130500 WBC64966:WBE130500 VRG64966:VRI130500 VHK64966:VHM130500 UXO64966:UXQ130500 UNS64966:UNU130500 UDW64966:UDY130500 TUA64966:TUC130500 TKE64966:TKG130500 TAI64966:TAK130500 SQM64966:SQO130500 SGQ64966:SGS130500 RWU64966:RWW130500 RMY64966:RNA130500 RDC64966:RDE130500 QTG64966:QTI130500 QJK64966:QJM130500 PZO64966:PZQ130500 PPS64966:PPU130500 PFW64966:PFY130500 OWA64966:OWC130500 OME64966:OMG130500 OCI64966:OCK130500 NSM64966:NSO130500 NIQ64966:NIS130500 MYU64966:MYW130500 MOY64966:MPA130500 MFC64966:MFE130500 LVG64966:LVI130500 LLK64966:LLM130500 LBO64966:LBQ130500 KRS64966:KRU130500 KHW64966:KHY130500 JYA64966:JYC130500 JOE64966:JOG130500 JEI64966:JEK130500 IUM64966:IUO130500 IKQ64966:IKS130500 IAU64966:IAW130500 HQY64966:HRA130500 HHC64966:HHE130500 GXG64966:GXI130500 GNK64966:GNM130500 GDO64966:GDQ130500 FTS64966:FTU130500 FJW64966:FJY130500 FAA64966:FAC130500 EQE64966:EQG130500 EGI64966:EGK130500 DWM64966:DWO130500 DMQ64966:DMS130500 DCU64966:DCW130500 CSY64966:CTA130500 CJC64966:CJE130500 BZG64966:BZI130500 BPK64966:BPM130500 BFO64966:BFQ130500 AVS64966:AVU130500 ALW64966:ALY130500 ACA64966:ACC130500 SE64966:SG130500 II64966:IK130500 WUS982470:WUS1048576 WKW982470:WKW1048576 WBA982470:WBA1048576 VRE982470:VRE1048576 VHI982470:VHI1048576 UXM982470:UXM1048576 UNQ982470:UNQ1048576 UDU982470:UDU1048576 TTY982470:TTY1048576 TKC982470:TKC1048576 TAG982470:TAG1048576 SQK982470:SQK1048576 SGO982470:SGO1048576 RWS982470:RWS1048576 RMW982470:RMW1048576 RDA982470:RDA1048576 QTE982470:QTE1048576 QJI982470:QJI1048576 PZM982470:PZM1048576 PPQ982470:PPQ1048576 PFU982470:PFU1048576 OVY982470:OVY1048576 OMC982470:OMC1048576 OCG982470:OCG1048576 NSK982470:NSK1048576 NIO982470:NIO1048576 MYS982470:MYS1048576 MOW982470:MOW1048576 MFA982470:MFA1048576 LVE982470:LVE1048576 LLI982470:LLI1048576 LBM982470:LBM1048576 KRQ982470:KRQ1048576 KHU982470:KHU1048576 JXY982470:JXY1048576 JOC982470:JOC1048576 JEG982470:JEG1048576 IUK982470:IUK1048576 IKO982470:IKO1048576 IAS982470:IAS1048576 HQW982470:HQW1048576 HHA982470:HHA1048576 GXE982470:GXE1048576 GNI982470:GNI1048576 GDM982470:GDM1048576 FTQ982470:FTQ1048576 FJU982470:FJU1048576 EZY982470:EZY1048576 EQC982470:EQC1048576 EGG982470:EGG1048576 DWK982470:DWK1048576 DMO982470:DMO1048576 DCS982470:DCS1048576 CSW982470:CSW1048576 CJA982470:CJA1048576 BZE982470:BZE1048576 BPI982470:BPI1048576 BFM982470:BFM1048576 AVQ982470:AVQ1048576 ALU982470:ALU1048576 ABY982470:ABY1048576 SC982470:SC1048576 IG982470:IG1048576 WUS916934:WUS982468 WKW916934:WKW982468 WBA916934:WBA982468 VRE916934:VRE982468 VHI916934:VHI982468 UXM916934:UXM982468 UNQ916934:UNQ982468 UDU916934:UDU982468 TTY916934:TTY982468 TKC916934:TKC982468 TAG916934:TAG982468 SQK916934:SQK982468 SGO916934:SGO982468 RWS916934:RWS982468 RMW916934:RMW982468 RDA916934:RDA982468 QTE916934:QTE982468 QJI916934:QJI982468 PZM916934:PZM982468 PPQ916934:PPQ982468 PFU916934:PFU982468 OVY916934:OVY982468 OMC916934:OMC982468 OCG916934:OCG982468 NSK916934:NSK982468 NIO916934:NIO982468 MYS916934:MYS982468 MOW916934:MOW982468 MFA916934:MFA982468 LVE916934:LVE982468 LLI916934:LLI982468 LBM916934:LBM982468 KRQ916934:KRQ982468 KHU916934:KHU982468 JXY916934:JXY982468 JOC916934:JOC982468 JEG916934:JEG982468 IUK916934:IUK982468 IKO916934:IKO982468 IAS916934:IAS982468 HQW916934:HQW982468 HHA916934:HHA982468 GXE916934:GXE982468 GNI916934:GNI982468 GDM916934:GDM982468 FTQ916934:FTQ982468 FJU916934:FJU982468 EZY916934:EZY982468 EQC916934:EQC982468 EGG916934:EGG982468 DWK916934:DWK982468 DMO916934:DMO982468 DCS916934:DCS982468 CSW916934:CSW982468 CJA916934:CJA982468 BZE916934:BZE982468 BPI916934:BPI982468 BFM916934:BFM982468 AVQ916934:AVQ982468 ALU916934:ALU982468 ABY916934:ABY982468 SC916934:SC982468 IG916934:IG982468 WUS851398:WUS916932 WKW851398:WKW916932 WBA851398:WBA916932 VRE851398:VRE916932 VHI851398:VHI916932 UXM851398:UXM916932 UNQ851398:UNQ916932 UDU851398:UDU916932 TTY851398:TTY916932 TKC851398:TKC916932 TAG851398:TAG916932 SQK851398:SQK916932 SGO851398:SGO916932 RWS851398:RWS916932 RMW851398:RMW916932 RDA851398:RDA916932 QTE851398:QTE916932 QJI851398:QJI916932 PZM851398:PZM916932 PPQ851398:PPQ916932 PFU851398:PFU916932 OVY851398:OVY916932 OMC851398:OMC916932 OCG851398:OCG916932 NSK851398:NSK916932 NIO851398:NIO916932 MYS851398:MYS916932 MOW851398:MOW916932 MFA851398:MFA916932 LVE851398:LVE916932 LLI851398:LLI916932 LBM851398:LBM916932 KRQ851398:KRQ916932 KHU851398:KHU916932 JXY851398:JXY916932 JOC851398:JOC916932 JEG851398:JEG916932 IUK851398:IUK916932 IKO851398:IKO916932 IAS851398:IAS916932 HQW851398:HQW916932 HHA851398:HHA916932 GXE851398:GXE916932 GNI851398:GNI916932 GDM851398:GDM916932 FTQ851398:FTQ916932 FJU851398:FJU916932 EZY851398:EZY916932 EQC851398:EQC916932 EGG851398:EGG916932 DWK851398:DWK916932 DMO851398:DMO916932 DCS851398:DCS916932 CSW851398:CSW916932 CJA851398:CJA916932 BZE851398:BZE916932 BPI851398:BPI916932 BFM851398:BFM916932 AVQ851398:AVQ916932 ALU851398:ALU916932 ABY851398:ABY916932 SC851398:SC916932 IG851398:IG916932 WUS785862:WUS851396 WKW785862:WKW851396 WBA785862:WBA851396 VRE785862:VRE851396 VHI785862:VHI851396 UXM785862:UXM851396 UNQ785862:UNQ851396 UDU785862:UDU851396 TTY785862:TTY851396 TKC785862:TKC851396 TAG785862:TAG851396 SQK785862:SQK851396 SGO785862:SGO851396 RWS785862:RWS851396 RMW785862:RMW851396 RDA785862:RDA851396 QTE785862:QTE851396 QJI785862:QJI851396 PZM785862:PZM851396 PPQ785862:PPQ851396 PFU785862:PFU851396 OVY785862:OVY851396 OMC785862:OMC851396 OCG785862:OCG851396 NSK785862:NSK851396 NIO785862:NIO851396 MYS785862:MYS851396 MOW785862:MOW851396 MFA785862:MFA851396 LVE785862:LVE851396 LLI785862:LLI851396 LBM785862:LBM851396 KRQ785862:KRQ851396 KHU785862:KHU851396 JXY785862:JXY851396 JOC785862:JOC851396 JEG785862:JEG851396 IUK785862:IUK851396 IKO785862:IKO851396 IAS785862:IAS851396 HQW785862:HQW851396 HHA785862:HHA851396 GXE785862:GXE851396 GNI785862:GNI851396 GDM785862:GDM851396 FTQ785862:FTQ851396 FJU785862:FJU851396 EZY785862:EZY851396 EQC785862:EQC851396 EGG785862:EGG851396 DWK785862:DWK851396 DMO785862:DMO851396 DCS785862:DCS851396 CSW785862:CSW851396 CJA785862:CJA851396 BZE785862:BZE851396 BPI785862:BPI851396 BFM785862:BFM851396 AVQ785862:AVQ851396 ALU785862:ALU851396 ABY785862:ABY851396 SC785862:SC851396 IG785862:IG851396 WUS720326:WUS785860 WKW720326:WKW785860 WBA720326:WBA785860 VRE720326:VRE785860 VHI720326:VHI785860 UXM720326:UXM785860 UNQ720326:UNQ785860 UDU720326:UDU785860 TTY720326:TTY785860 TKC720326:TKC785860 TAG720326:TAG785860 SQK720326:SQK785860 SGO720326:SGO785860 RWS720326:RWS785860 RMW720326:RMW785860 RDA720326:RDA785860 QTE720326:QTE785860 QJI720326:QJI785860 PZM720326:PZM785860 PPQ720326:PPQ785860 PFU720326:PFU785860 OVY720326:OVY785860 OMC720326:OMC785860 OCG720326:OCG785860 NSK720326:NSK785860 NIO720326:NIO785860 MYS720326:MYS785860 MOW720326:MOW785860 MFA720326:MFA785860 LVE720326:LVE785860 LLI720326:LLI785860 LBM720326:LBM785860 KRQ720326:KRQ785860 KHU720326:KHU785860 JXY720326:JXY785860 JOC720326:JOC785860 JEG720326:JEG785860 IUK720326:IUK785860 IKO720326:IKO785860 IAS720326:IAS785860 HQW720326:HQW785860 HHA720326:HHA785860 GXE720326:GXE785860 GNI720326:GNI785860 GDM720326:GDM785860 FTQ720326:FTQ785860 FJU720326:FJU785860 EZY720326:EZY785860 EQC720326:EQC785860 EGG720326:EGG785860 DWK720326:DWK785860 DMO720326:DMO785860 DCS720326:DCS785860 CSW720326:CSW785860 CJA720326:CJA785860 BZE720326:BZE785860 BPI720326:BPI785860 BFM720326:BFM785860 AVQ720326:AVQ785860 ALU720326:ALU785860 ABY720326:ABY785860 SC720326:SC785860 IG720326:IG785860 WUS654790:WUS720324 WKW654790:WKW720324 WBA654790:WBA720324 VRE654790:VRE720324 VHI654790:VHI720324 UXM654790:UXM720324 UNQ654790:UNQ720324 UDU654790:UDU720324 TTY654790:TTY720324 TKC654790:TKC720324 TAG654790:TAG720324 SQK654790:SQK720324 SGO654790:SGO720324 RWS654790:RWS720324 RMW654790:RMW720324 RDA654790:RDA720324 QTE654790:QTE720324 QJI654790:QJI720324 PZM654790:PZM720324 PPQ654790:PPQ720324 PFU654790:PFU720324 OVY654790:OVY720324 OMC654790:OMC720324 OCG654790:OCG720324 NSK654790:NSK720324 NIO654790:NIO720324 MYS654790:MYS720324 MOW654790:MOW720324 MFA654790:MFA720324 LVE654790:LVE720324 LLI654790:LLI720324 LBM654790:LBM720324 KRQ654790:KRQ720324 KHU654790:KHU720324 JXY654790:JXY720324 JOC654790:JOC720324 JEG654790:JEG720324 IUK654790:IUK720324 IKO654790:IKO720324 IAS654790:IAS720324 HQW654790:HQW720324 HHA654790:HHA720324 GXE654790:GXE720324 GNI654790:GNI720324 GDM654790:GDM720324 FTQ654790:FTQ720324 FJU654790:FJU720324 EZY654790:EZY720324 EQC654790:EQC720324 EGG654790:EGG720324 DWK654790:DWK720324 DMO654790:DMO720324 DCS654790:DCS720324 CSW654790:CSW720324 CJA654790:CJA720324 BZE654790:BZE720324 BPI654790:BPI720324 BFM654790:BFM720324 AVQ654790:AVQ720324 ALU654790:ALU720324 ABY654790:ABY720324 SC654790:SC720324 IG654790:IG720324 WUS589254:WUS654788 WKW589254:WKW654788 WBA589254:WBA654788 VRE589254:VRE654788 VHI589254:VHI654788 UXM589254:UXM654788 UNQ589254:UNQ654788 UDU589254:UDU654788 TTY589254:TTY654788 TKC589254:TKC654788 TAG589254:TAG654788 SQK589254:SQK654788 SGO589254:SGO654788 RWS589254:RWS654788 RMW589254:RMW654788 RDA589254:RDA654788 QTE589254:QTE654788 QJI589254:QJI654788 PZM589254:PZM654788 PPQ589254:PPQ654788 PFU589254:PFU654788 OVY589254:OVY654788 OMC589254:OMC654788 OCG589254:OCG654788 NSK589254:NSK654788 NIO589254:NIO654788 MYS589254:MYS654788 MOW589254:MOW654788 MFA589254:MFA654788 LVE589254:LVE654788 LLI589254:LLI654788 LBM589254:LBM654788 KRQ589254:KRQ654788 KHU589254:KHU654788 JXY589254:JXY654788 JOC589254:JOC654788 JEG589254:JEG654788 IUK589254:IUK654788 IKO589254:IKO654788 IAS589254:IAS654788 HQW589254:HQW654788 HHA589254:HHA654788 GXE589254:GXE654788 GNI589254:GNI654788 GDM589254:GDM654788 FTQ589254:FTQ654788 FJU589254:FJU654788 EZY589254:EZY654788 EQC589254:EQC654788 EGG589254:EGG654788 DWK589254:DWK654788 DMO589254:DMO654788 DCS589254:DCS654788 CSW589254:CSW654788 CJA589254:CJA654788 BZE589254:BZE654788 BPI589254:BPI654788 BFM589254:BFM654788 AVQ589254:AVQ654788 ALU589254:ALU654788 ABY589254:ABY654788 SC589254:SC654788 IG589254:IG654788 WUS523718:WUS589252 WKW523718:WKW589252 WBA523718:WBA589252 VRE523718:VRE589252 VHI523718:VHI589252 UXM523718:UXM589252 UNQ523718:UNQ589252 UDU523718:UDU589252 TTY523718:TTY589252 TKC523718:TKC589252 TAG523718:TAG589252 SQK523718:SQK589252 SGO523718:SGO589252 RWS523718:RWS589252 RMW523718:RMW589252 RDA523718:RDA589252 QTE523718:QTE589252 QJI523718:QJI589252 PZM523718:PZM589252 PPQ523718:PPQ589252 PFU523718:PFU589252 OVY523718:OVY589252 OMC523718:OMC589252 OCG523718:OCG589252 NSK523718:NSK589252 NIO523718:NIO589252 MYS523718:MYS589252 MOW523718:MOW589252 MFA523718:MFA589252 LVE523718:LVE589252 LLI523718:LLI589252 LBM523718:LBM589252 KRQ523718:KRQ589252 KHU523718:KHU589252 JXY523718:JXY589252 JOC523718:JOC589252 JEG523718:JEG589252 IUK523718:IUK589252 IKO523718:IKO589252 IAS523718:IAS589252 HQW523718:HQW589252 HHA523718:HHA589252 GXE523718:GXE589252 GNI523718:GNI589252 GDM523718:GDM589252 FTQ523718:FTQ589252 FJU523718:FJU589252 EZY523718:EZY589252 EQC523718:EQC589252 EGG523718:EGG589252 DWK523718:DWK589252 DMO523718:DMO589252 DCS523718:DCS589252 CSW523718:CSW589252 CJA523718:CJA589252 BZE523718:BZE589252 BPI523718:BPI589252 BFM523718:BFM589252 AVQ523718:AVQ589252 ALU523718:ALU589252 ABY523718:ABY589252 SC523718:SC589252 IG523718:IG589252 WUS458182:WUS523716 WKW458182:WKW523716 WBA458182:WBA523716 VRE458182:VRE523716 VHI458182:VHI523716 UXM458182:UXM523716 UNQ458182:UNQ523716 UDU458182:UDU523716 TTY458182:TTY523716 TKC458182:TKC523716 TAG458182:TAG523716 SQK458182:SQK523716 SGO458182:SGO523716 RWS458182:RWS523716 RMW458182:RMW523716 RDA458182:RDA523716 QTE458182:QTE523716 QJI458182:QJI523716 PZM458182:PZM523716 PPQ458182:PPQ523716 PFU458182:PFU523716 OVY458182:OVY523716 OMC458182:OMC523716 OCG458182:OCG523716 NSK458182:NSK523716 NIO458182:NIO523716 MYS458182:MYS523716 MOW458182:MOW523716 MFA458182:MFA523716 LVE458182:LVE523716 LLI458182:LLI523716 LBM458182:LBM523716 KRQ458182:KRQ523716 KHU458182:KHU523716 JXY458182:JXY523716 JOC458182:JOC523716 JEG458182:JEG523716 IUK458182:IUK523716 IKO458182:IKO523716 IAS458182:IAS523716 HQW458182:HQW523716 HHA458182:HHA523716 GXE458182:GXE523716 GNI458182:GNI523716 GDM458182:GDM523716 FTQ458182:FTQ523716 FJU458182:FJU523716 EZY458182:EZY523716 EQC458182:EQC523716 EGG458182:EGG523716 DWK458182:DWK523716 DMO458182:DMO523716 DCS458182:DCS523716 CSW458182:CSW523716 CJA458182:CJA523716 BZE458182:BZE523716 BPI458182:BPI523716 BFM458182:BFM523716 AVQ458182:AVQ523716 ALU458182:ALU523716 ABY458182:ABY523716 SC458182:SC523716 IG458182:IG523716 WUS392646:WUS458180 WKW392646:WKW458180 WBA392646:WBA458180 VRE392646:VRE458180 VHI392646:VHI458180 UXM392646:UXM458180 UNQ392646:UNQ458180 UDU392646:UDU458180 TTY392646:TTY458180 TKC392646:TKC458180 TAG392646:TAG458180 SQK392646:SQK458180 SGO392646:SGO458180 RWS392646:RWS458180 RMW392646:RMW458180 RDA392646:RDA458180 QTE392646:QTE458180 QJI392646:QJI458180 PZM392646:PZM458180 PPQ392646:PPQ458180 PFU392646:PFU458180 OVY392646:OVY458180 OMC392646:OMC458180 OCG392646:OCG458180 NSK392646:NSK458180 NIO392646:NIO458180 MYS392646:MYS458180 MOW392646:MOW458180 MFA392646:MFA458180 LVE392646:LVE458180 LLI392646:LLI458180 LBM392646:LBM458180 KRQ392646:KRQ458180 KHU392646:KHU458180 JXY392646:JXY458180 JOC392646:JOC458180 JEG392646:JEG458180 IUK392646:IUK458180 IKO392646:IKO458180 IAS392646:IAS458180 HQW392646:HQW458180 HHA392646:HHA458180 GXE392646:GXE458180 GNI392646:GNI458180 GDM392646:GDM458180 FTQ392646:FTQ458180 FJU392646:FJU458180 EZY392646:EZY458180 EQC392646:EQC458180 EGG392646:EGG458180 DWK392646:DWK458180 DMO392646:DMO458180 DCS392646:DCS458180 CSW392646:CSW458180 CJA392646:CJA458180 BZE392646:BZE458180 BPI392646:BPI458180 BFM392646:BFM458180 AVQ392646:AVQ458180 ALU392646:ALU458180 ABY392646:ABY458180 SC392646:SC458180 IG392646:IG458180 WUS327110:WUS392644 WKW327110:WKW392644 WBA327110:WBA392644 VRE327110:VRE392644 VHI327110:VHI392644 UXM327110:UXM392644 UNQ327110:UNQ392644 UDU327110:UDU392644 TTY327110:TTY392644 TKC327110:TKC392644 TAG327110:TAG392644 SQK327110:SQK392644 SGO327110:SGO392644 RWS327110:RWS392644 RMW327110:RMW392644 RDA327110:RDA392644 QTE327110:QTE392644 QJI327110:QJI392644 PZM327110:PZM392644 PPQ327110:PPQ392644 PFU327110:PFU392644 OVY327110:OVY392644 OMC327110:OMC392644 OCG327110:OCG392644 NSK327110:NSK392644 NIO327110:NIO392644 MYS327110:MYS392644 MOW327110:MOW392644 MFA327110:MFA392644 LVE327110:LVE392644 LLI327110:LLI392644 LBM327110:LBM392644 KRQ327110:KRQ392644 KHU327110:KHU392644 JXY327110:JXY392644 JOC327110:JOC392644 JEG327110:JEG392644 IUK327110:IUK392644 IKO327110:IKO392644 IAS327110:IAS392644 HQW327110:HQW392644 HHA327110:HHA392644 GXE327110:GXE392644 GNI327110:GNI392644 GDM327110:GDM392644 FTQ327110:FTQ392644 FJU327110:FJU392644 EZY327110:EZY392644 EQC327110:EQC392644 EGG327110:EGG392644 DWK327110:DWK392644 DMO327110:DMO392644 DCS327110:DCS392644 CSW327110:CSW392644 CJA327110:CJA392644 BZE327110:BZE392644 BPI327110:BPI392644 BFM327110:BFM392644 AVQ327110:AVQ392644 ALU327110:ALU392644 ABY327110:ABY392644 SC327110:SC392644 IG327110:IG392644 WUS261574:WUS327108 WKW261574:WKW327108 WBA261574:WBA327108 VRE261574:VRE327108 VHI261574:VHI327108 UXM261574:UXM327108 UNQ261574:UNQ327108 UDU261574:UDU327108 TTY261574:TTY327108 TKC261574:TKC327108 TAG261574:TAG327108 SQK261574:SQK327108 SGO261574:SGO327108 RWS261574:RWS327108 RMW261574:RMW327108 RDA261574:RDA327108 QTE261574:QTE327108 QJI261574:QJI327108 PZM261574:PZM327108 PPQ261574:PPQ327108 PFU261574:PFU327108 OVY261574:OVY327108 OMC261574:OMC327108 OCG261574:OCG327108 NSK261574:NSK327108 NIO261574:NIO327108 MYS261574:MYS327108 MOW261574:MOW327108 MFA261574:MFA327108 LVE261574:LVE327108 LLI261574:LLI327108 LBM261574:LBM327108 KRQ261574:KRQ327108 KHU261574:KHU327108 JXY261574:JXY327108 JOC261574:JOC327108 JEG261574:JEG327108 IUK261574:IUK327108 IKO261574:IKO327108 IAS261574:IAS327108 HQW261574:HQW327108 HHA261574:HHA327108 GXE261574:GXE327108 GNI261574:GNI327108 GDM261574:GDM327108 FTQ261574:FTQ327108 FJU261574:FJU327108 EZY261574:EZY327108 EQC261574:EQC327108 EGG261574:EGG327108 DWK261574:DWK327108 DMO261574:DMO327108 DCS261574:DCS327108 CSW261574:CSW327108 CJA261574:CJA327108 BZE261574:BZE327108 BPI261574:BPI327108 BFM261574:BFM327108 AVQ261574:AVQ327108 ALU261574:ALU327108 ABY261574:ABY327108 SC261574:SC327108 IG261574:IG327108 WUS196038:WUS261572 WKW196038:WKW261572 WBA196038:WBA261572 VRE196038:VRE261572 VHI196038:VHI261572 UXM196038:UXM261572 UNQ196038:UNQ261572 UDU196038:UDU261572 TTY196038:TTY261572 TKC196038:TKC261572 TAG196038:TAG261572 SQK196038:SQK261572 SGO196038:SGO261572 RWS196038:RWS261572 RMW196038:RMW261572 RDA196038:RDA261572 QTE196038:QTE261572 QJI196038:QJI261572 PZM196038:PZM261572 PPQ196038:PPQ261572 PFU196038:PFU261572 OVY196038:OVY261572 OMC196038:OMC261572 OCG196038:OCG261572 NSK196038:NSK261572 NIO196038:NIO261572 MYS196038:MYS261572 MOW196038:MOW261572 MFA196038:MFA261572 LVE196038:LVE261572 LLI196038:LLI261572 LBM196038:LBM261572 KRQ196038:KRQ261572 KHU196038:KHU261572 JXY196038:JXY261572 JOC196038:JOC261572 JEG196038:JEG261572 IUK196038:IUK261572 IKO196038:IKO261572 IAS196038:IAS261572 HQW196038:HQW261572 HHA196038:HHA261572 GXE196038:GXE261572 GNI196038:GNI261572 GDM196038:GDM261572 FTQ196038:FTQ261572 FJU196038:FJU261572 EZY196038:EZY261572 EQC196038:EQC261572 EGG196038:EGG261572 DWK196038:DWK261572 DMO196038:DMO261572 DCS196038:DCS261572 CSW196038:CSW261572 CJA196038:CJA261572 BZE196038:BZE261572 BPI196038:BPI261572 BFM196038:BFM261572 AVQ196038:AVQ261572 ALU196038:ALU261572 ABY196038:ABY261572 SC196038:SC261572 IG196038:IG261572 WUS130502:WUS196036 WKW130502:WKW196036 WBA130502:WBA196036 VRE130502:VRE196036 VHI130502:VHI196036 UXM130502:UXM196036 UNQ130502:UNQ196036 UDU130502:UDU196036 TTY130502:TTY196036 TKC130502:TKC196036 TAG130502:TAG196036 SQK130502:SQK196036 SGO130502:SGO196036 RWS130502:RWS196036 RMW130502:RMW196036 RDA130502:RDA196036 QTE130502:QTE196036 QJI130502:QJI196036 PZM130502:PZM196036 PPQ130502:PPQ196036 PFU130502:PFU196036 OVY130502:OVY196036 OMC130502:OMC196036 OCG130502:OCG196036 NSK130502:NSK196036 NIO130502:NIO196036 MYS130502:MYS196036 MOW130502:MOW196036 MFA130502:MFA196036 LVE130502:LVE196036 LLI130502:LLI196036 LBM130502:LBM196036 KRQ130502:KRQ196036 KHU130502:KHU196036 JXY130502:JXY196036 JOC130502:JOC196036 JEG130502:JEG196036 IUK130502:IUK196036 IKO130502:IKO196036 IAS130502:IAS196036 HQW130502:HQW196036 HHA130502:HHA196036 GXE130502:GXE196036 GNI130502:GNI196036 GDM130502:GDM196036 FTQ130502:FTQ196036 FJU130502:FJU196036 EZY130502:EZY196036 EQC130502:EQC196036 EGG130502:EGG196036 DWK130502:DWK196036 DMO130502:DMO196036 DCS130502:DCS196036 CSW130502:CSW196036 CJA130502:CJA196036 BZE130502:BZE196036 BPI130502:BPI196036 BFM130502:BFM196036 AVQ130502:AVQ196036 ALU130502:ALU196036 ABY130502:ABY196036 SC130502:SC196036 IG130502:IG196036 WUS64966:WUS130500 WKW64966:WKW130500 WBA64966:WBA130500 VRE64966:VRE130500 VHI64966:VHI130500 UXM64966:UXM130500 UNQ64966:UNQ130500 UDU64966:UDU130500 TTY64966:TTY130500 TKC64966:TKC130500 TAG64966:TAG130500 SQK64966:SQK130500 SGO64966:SGO130500 RWS64966:RWS130500 RMW64966:RMW130500 RDA64966:RDA130500 QTE64966:QTE130500 QJI64966:QJI130500 PZM64966:PZM130500 PPQ64966:PPQ130500 PFU64966:PFU130500 OVY64966:OVY130500 OMC64966:OMC130500 OCG64966:OCG130500 NSK64966:NSK130500 NIO64966:NIO130500 MYS64966:MYS130500 MOW64966:MOW130500 MFA64966:MFA130500 LVE64966:LVE130500 LLI64966:LLI130500 LBM64966:LBM130500 KRQ64966:KRQ130500 KHU64966:KHU130500 JXY64966:JXY130500 JOC64966:JOC130500 JEG64966:JEG130500 IUK64966:IUK130500 IKO64966:IKO130500 IAS64966:IAS130500 HQW64966:HQW130500 HHA64966:HHA130500 GXE64966:GXE130500 GNI64966:GNI130500 GDM64966:GDM130500 FTQ64966:FTQ130500 FJU64966:FJU130500 EZY64966:EZY130500 EQC64966:EQC130500 EGG64966:EGG130500 DWK64966:DWK130500 DMO64966:DMO130500 DCS64966:DCS130500 CSW64966:CSW130500 CJA64966:CJA130500 BZE64966:BZE130500 BPI64966:BPI130500 BFM64966:BFM130500 AVQ64966:AVQ130500 ALU64966:ALU130500 ABY64966:ABY130500 SC64966:SC130500 IG64966:IG130500 D64966:E130500 D130502:E196036 D196038:E261572 D261574:E327108 D327110:E392644 D392646:E458180 D458182:E523716 D523718:E589252 D589254:E654788 D654790:E720324 D720326:E785860 D785862:E851396 D851398:E916932 D982470:E1048576 D916934:E982468 D429:E64964 SC2:SC64964 ABY2:ABY64964 ALU2:ALU64964 AVQ2:AVQ64964 BFM2:BFM64964 BPI2:BPI64964 BZE2:BZE64964 CJA2:CJA64964 CSW2:CSW64964 DCS2:DCS64964 DMO2:DMO64964 DWK2:DWK64964 EGG2:EGG64964 EQC2:EQC64964 EZY2:EZY64964 FJU2:FJU64964 FTQ2:FTQ64964 GDM2:GDM64964 GNI2:GNI64964 GXE2:GXE64964 HHA2:HHA64964 HQW2:HQW64964 IAS2:IAS64964 IKO2:IKO64964 IUK2:IUK64964 JEG2:JEG64964 JOC2:JOC64964 JXY2:JXY64964 KHU2:KHU64964 KRQ2:KRQ64964 LBM2:LBM64964 LLI2:LLI64964 LVE2:LVE64964 MFA2:MFA64964 MOW2:MOW64964 MYS2:MYS64964 NIO2:NIO64964 NSK2:NSK64964 OCG2:OCG64964 OMC2:OMC64964 OVY2:OVY64964 PFU2:PFU64964 PPQ2:PPQ64964 PZM2:PZM64964 QJI2:QJI64964 QTE2:QTE64964 RDA2:RDA64964 RMW2:RMW64964 RWS2:RWS64964 SGO2:SGO64964 SQK2:SQK64964 TAG2:TAG64964 TKC2:TKC64964 TTY2:TTY64964 UDU2:UDU64964 UNQ2:UNQ64964 UXM2:UXM64964 VHI2:VHI64964 VRE2:VRE64964 WBA2:WBA64964 WKW2:WKW64964 WUS2:WUS64964 SE2:SG64964 ACA2:ACC64964 ALW2:ALY64964 AVS2:AVU64964 BFO2:BFQ64964 BPK2:BPM64964 BZG2:BZI64964 CJC2:CJE64964 CSY2:CTA64964 DCU2:DCW64964 DMQ2:DMS64964 DWM2:DWO64964 EGI2:EGK64964 EQE2:EQG64964 FAA2:FAC64964 FJW2:FJY64964 FTS2:FTU64964 GDO2:GDQ64964 GNK2:GNM64964 GXG2:GXI64964 HHC2:HHE64964 HQY2:HRA64964 IAU2:IAW64964 IKQ2:IKS64964 IUM2:IUO64964 JEI2:JEK64964 JOE2:JOG64964 JYA2:JYC64964 KHW2:KHY64964 KRS2:KRU64964 LBO2:LBQ64964 LLK2:LLM64964 LVG2:LVI64964 MFC2:MFE64964 MOY2:MPA64964 MYU2:MYW64964 NIQ2:NIS64964 NSM2:NSO64964 OCI2:OCK64964 OME2:OMG64964 OWA2:OWC64964 PFW2:PFY64964 PPS2:PPU64964 PZO2:PZQ64964 QJK2:QJM64964 QTG2:QTI64964 RDC2:RDE64964 RMY2:RNA64964 RWU2:RWW64964 SGQ2:SGS64964 SQM2:SQO64964 TAI2:TAK64964 TKE2:TKG64964 TUA2:TUC64964 UDW2:UDY64964 UNS2:UNU64964 UXO2:UXQ64964 VHK2:VHM64964 VRG2:VRI64964 WBC2:WBE64964 WKY2:WLA64964 WUU2:WUW64964 II2:IK64964 IG2:IG64964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87404-B4E6-47AB-B8EF-4707EE7E9358}">
          <x14:formula1>
            <xm:f>'Thésaurus projets'!$D$13:$D$31</xm:f>
          </x14:formula1>
          <xm:sqref>D1:D428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5"/>
  <sheetViews>
    <sheetView topLeftCell="D10" workbookViewId="0">
      <selection activeCell="E22" sqref="E22"/>
    </sheetView>
  </sheetViews>
  <sheetFormatPr baseColWidth="10" defaultRowHeight="15" x14ac:dyDescent="0.25"/>
  <cols>
    <col min="1" max="1" width="15.7109375" hidden="1" customWidth="1"/>
    <col min="2" max="2" width="43.28515625" hidden="1" customWidth="1"/>
    <col min="3" max="3" width="56.85546875" hidden="1" customWidth="1"/>
    <col min="4" max="4" width="48.85546875" customWidth="1"/>
    <col min="5" max="5" width="34" customWidth="1"/>
    <col min="6" max="6" width="48" customWidth="1"/>
    <col min="7" max="7" width="22.42578125" customWidth="1"/>
    <col min="10" max="11" width="32.140625" customWidth="1"/>
  </cols>
  <sheetData>
    <row r="1" spans="1:19" ht="20.100000000000001" customHeight="1" x14ac:dyDescent="0.25">
      <c r="A1" s="21" t="s">
        <v>8</v>
      </c>
      <c r="B1" s="22" t="s">
        <v>9</v>
      </c>
      <c r="C1" s="22" t="s">
        <v>10</v>
      </c>
    </row>
    <row r="2" spans="1:19" ht="20.100000000000001" customHeight="1" x14ac:dyDescent="0.25">
      <c r="A2" s="18" t="s">
        <v>11</v>
      </c>
      <c r="B2" s="17" t="s">
        <v>12</v>
      </c>
      <c r="C2" s="17" t="s">
        <v>13</v>
      </c>
      <c r="D2" s="28" t="s">
        <v>301</v>
      </c>
      <c r="E2" s="28" t="s">
        <v>302</v>
      </c>
      <c r="F2" s="28" t="s">
        <v>4</v>
      </c>
      <c r="G2" s="28" t="s">
        <v>5</v>
      </c>
      <c r="H2" s="28" t="s">
        <v>306</v>
      </c>
      <c r="J2" t="s">
        <v>494</v>
      </c>
      <c r="K2" t="s">
        <v>495</v>
      </c>
      <c r="L2" t="s">
        <v>496</v>
      </c>
      <c r="M2" t="s">
        <v>497</v>
      </c>
      <c r="N2" t="s">
        <v>497</v>
      </c>
      <c r="O2" t="s">
        <v>498</v>
      </c>
      <c r="P2" t="s">
        <v>499</v>
      </c>
      <c r="R2" t="s">
        <v>500</v>
      </c>
    </row>
    <row r="3" spans="1:19" ht="20.100000000000001" customHeight="1" x14ac:dyDescent="0.25">
      <c r="A3" s="18" t="s">
        <v>14</v>
      </c>
      <c r="B3" s="17" t="s">
        <v>15</v>
      </c>
      <c r="C3" s="17" t="s">
        <v>16</v>
      </c>
      <c r="D3" s="24" t="s">
        <v>297</v>
      </c>
      <c r="E3" s="24" t="s">
        <v>297</v>
      </c>
      <c r="F3" s="25" t="s">
        <v>303</v>
      </c>
      <c r="G3" s="25" t="s">
        <v>303</v>
      </c>
      <c r="H3" s="25"/>
      <c r="J3" t="s">
        <v>474</v>
      </c>
      <c r="K3" t="s">
        <v>475</v>
      </c>
      <c r="L3" t="s">
        <v>476</v>
      </c>
      <c r="M3" s="47">
        <v>44197</v>
      </c>
      <c r="N3" s="47">
        <v>44561</v>
      </c>
      <c r="O3">
        <v>912.6</v>
      </c>
      <c r="P3">
        <v>0</v>
      </c>
      <c r="Q3">
        <v>912.6</v>
      </c>
      <c r="R3">
        <f>O3/7.8</f>
        <v>117</v>
      </c>
      <c r="S3" t="s">
        <v>477</v>
      </c>
    </row>
    <row r="4" spans="1:19" ht="20.100000000000001" customHeight="1" x14ac:dyDescent="0.25">
      <c r="A4" s="18" t="s">
        <v>17</v>
      </c>
      <c r="B4" s="17" t="s">
        <v>18</v>
      </c>
      <c r="C4" s="17" t="s">
        <v>19</v>
      </c>
      <c r="D4" s="26" t="s">
        <v>304</v>
      </c>
      <c r="E4" s="26" t="s">
        <v>304</v>
      </c>
      <c r="F4" s="26" t="s">
        <v>303</v>
      </c>
      <c r="G4" s="26" t="s">
        <v>303</v>
      </c>
      <c r="H4" s="26"/>
      <c r="J4" t="s">
        <v>474</v>
      </c>
      <c r="K4" t="s">
        <v>478</v>
      </c>
      <c r="L4" t="s">
        <v>476</v>
      </c>
      <c r="M4" s="47">
        <v>44197</v>
      </c>
      <c r="N4" s="47">
        <v>44561</v>
      </c>
      <c r="O4">
        <v>156</v>
      </c>
      <c r="P4">
        <v>0</v>
      </c>
      <c r="Q4">
        <v>156</v>
      </c>
      <c r="R4">
        <f t="shared" ref="R4:R12" si="0">O4/7.8</f>
        <v>20</v>
      </c>
      <c r="S4" t="s">
        <v>477</v>
      </c>
    </row>
    <row r="5" spans="1:19" ht="20.100000000000001" customHeight="1" x14ac:dyDescent="0.25">
      <c r="A5" s="18" t="s">
        <v>20</v>
      </c>
      <c r="B5" s="17" t="s">
        <v>21</v>
      </c>
      <c r="C5" s="17" t="s">
        <v>22</v>
      </c>
      <c r="D5" s="30" t="s">
        <v>305</v>
      </c>
      <c r="E5" s="30" t="s">
        <v>305</v>
      </c>
      <c r="F5" s="30" t="s">
        <v>7</v>
      </c>
      <c r="G5" s="24"/>
      <c r="H5" s="24" t="s">
        <v>306</v>
      </c>
      <c r="J5" t="s">
        <v>479</v>
      </c>
      <c r="K5" t="s">
        <v>480</v>
      </c>
      <c r="L5" t="s">
        <v>481</v>
      </c>
      <c r="M5" s="47">
        <v>44562</v>
      </c>
      <c r="N5" s="47">
        <v>44926</v>
      </c>
      <c r="O5">
        <v>23.4</v>
      </c>
      <c r="P5">
        <v>0</v>
      </c>
      <c r="Q5">
        <v>23.4</v>
      </c>
      <c r="R5">
        <f t="shared" si="0"/>
        <v>3</v>
      </c>
      <c r="S5" t="s">
        <v>482</v>
      </c>
    </row>
    <row r="6" spans="1:19" ht="20.100000000000001" customHeight="1" x14ac:dyDescent="0.25">
      <c r="A6" s="18" t="s">
        <v>23</v>
      </c>
      <c r="B6" s="17" t="s">
        <v>24</v>
      </c>
      <c r="C6" s="17" t="s">
        <v>25</v>
      </c>
      <c r="D6" s="26" t="s">
        <v>298</v>
      </c>
      <c r="E6" s="26" t="s">
        <v>298</v>
      </c>
      <c r="F6" s="26" t="s">
        <v>7</v>
      </c>
      <c r="G6" s="26"/>
      <c r="H6" s="26" t="s">
        <v>306</v>
      </c>
      <c r="J6" t="s">
        <v>483</v>
      </c>
      <c r="K6" t="s">
        <v>484</v>
      </c>
      <c r="L6" t="s">
        <v>481</v>
      </c>
      <c r="M6" s="47">
        <v>44562</v>
      </c>
      <c r="N6" s="47">
        <v>44926</v>
      </c>
      <c r="O6">
        <v>100</v>
      </c>
      <c r="P6">
        <v>0</v>
      </c>
      <c r="Q6">
        <v>100</v>
      </c>
      <c r="R6">
        <f t="shared" si="0"/>
        <v>12.820512820512821</v>
      </c>
      <c r="S6" t="s">
        <v>477</v>
      </c>
    </row>
    <row r="7" spans="1:19" ht="20.100000000000001" customHeight="1" x14ac:dyDescent="0.25">
      <c r="A7" s="18" t="s">
        <v>26</v>
      </c>
      <c r="B7" s="17" t="s">
        <v>27</v>
      </c>
      <c r="C7" s="17" t="s">
        <v>28</v>
      </c>
      <c r="D7" s="24" t="s">
        <v>299</v>
      </c>
      <c r="E7" s="24" t="s">
        <v>299</v>
      </c>
      <c r="F7" s="24" t="s">
        <v>7</v>
      </c>
      <c r="G7" s="24"/>
      <c r="H7" s="24"/>
      <c r="J7" t="s">
        <v>485</v>
      </c>
      <c r="K7" t="s">
        <v>475</v>
      </c>
      <c r="L7" t="s">
        <v>481</v>
      </c>
      <c r="M7" s="47">
        <v>44197</v>
      </c>
      <c r="N7" s="47">
        <v>44561</v>
      </c>
      <c r="O7">
        <v>58.5</v>
      </c>
      <c r="P7">
        <v>0</v>
      </c>
      <c r="Q7">
        <v>58.5</v>
      </c>
      <c r="R7">
        <f t="shared" si="0"/>
        <v>7.5</v>
      </c>
      <c r="S7" t="s">
        <v>477</v>
      </c>
    </row>
    <row r="8" spans="1:19" ht="20.100000000000001" customHeight="1" x14ac:dyDescent="0.25">
      <c r="A8" s="18" t="s">
        <v>32</v>
      </c>
      <c r="B8" s="17" t="s">
        <v>33</v>
      </c>
      <c r="C8" s="17" t="s">
        <v>34</v>
      </c>
      <c r="D8" s="24" t="s">
        <v>307</v>
      </c>
      <c r="E8" s="24" t="s">
        <v>307</v>
      </c>
      <c r="F8" s="24" t="s">
        <v>7</v>
      </c>
      <c r="G8" s="24"/>
      <c r="H8" s="24"/>
      <c r="J8" t="s">
        <v>486</v>
      </c>
      <c r="K8" t="s">
        <v>475</v>
      </c>
      <c r="L8" t="s">
        <v>487</v>
      </c>
      <c r="M8" s="47">
        <v>44197</v>
      </c>
      <c r="N8" s="47">
        <v>44561</v>
      </c>
      <c r="O8">
        <v>15.6</v>
      </c>
      <c r="P8">
        <v>0</v>
      </c>
      <c r="Q8">
        <v>15.6</v>
      </c>
      <c r="R8">
        <f t="shared" si="0"/>
        <v>2</v>
      </c>
      <c r="S8" t="s">
        <v>477</v>
      </c>
    </row>
    <row r="9" spans="1:19" ht="20.100000000000001" customHeight="1" x14ac:dyDescent="0.25">
      <c r="A9" s="18"/>
      <c r="B9" s="17"/>
      <c r="C9" s="17"/>
      <c r="D9" s="24" t="s">
        <v>308</v>
      </c>
      <c r="E9" s="24" t="s">
        <v>309</v>
      </c>
      <c r="F9" s="24" t="s">
        <v>7</v>
      </c>
      <c r="G9" s="24"/>
      <c r="H9" s="24"/>
      <c r="J9" t="s">
        <v>486</v>
      </c>
      <c r="K9" t="s">
        <v>488</v>
      </c>
      <c r="L9" t="s">
        <v>487</v>
      </c>
      <c r="M9" s="47">
        <v>44197</v>
      </c>
      <c r="N9" s="47">
        <v>44561</v>
      </c>
      <c r="O9">
        <v>23.4</v>
      </c>
      <c r="P9">
        <v>0</v>
      </c>
      <c r="Q9">
        <v>23.4</v>
      </c>
      <c r="R9">
        <f t="shared" si="0"/>
        <v>3</v>
      </c>
      <c r="S9" t="s">
        <v>477</v>
      </c>
    </row>
    <row r="10" spans="1:19" ht="20.100000000000001" customHeight="1" x14ac:dyDescent="0.25">
      <c r="A10" s="18" t="s">
        <v>29</v>
      </c>
      <c r="B10" s="17" t="s">
        <v>30</v>
      </c>
      <c r="C10" s="17" t="s">
        <v>31</v>
      </c>
      <c r="D10" s="31" t="s">
        <v>7</v>
      </c>
      <c r="E10" s="31" t="s">
        <v>7</v>
      </c>
      <c r="F10" s="31" t="s">
        <v>7</v>
      </c>
      <c r="G10" s="27"/>
      <c r="H10" s="27"/>
      <c r="J10" t="s">
        <v>489</v>
      </c>
      <c r="K10" t="s">
        <v>488</v>
      </c>
      <c r="L10" t="s">
        <v>487</v>
      </c>
      <c r="M10" s="47">
        <v>44562</v>
      </c>
      <c r="N10" s="47">
        <v>44926</v>
      </c>
      <c r="O10">
        <v>23</v>
      </c>
      <c r="P10">
        <v>0</v>
      </c>
      <c r="Q10">
        <v>23</v>
      </c>
      <c r="R10">
        <f t="shared" si="0"/>
        <v>2.9487179487179489</v>
      </c>
      <c r="S10" t="s">
        <v>477</v>
      </c>
    </row>
    <row r="11" spans="1:19" ht="20.100000000000001" customHeight="1" x14ac:dyDescent="0.25">
      <c r="A11" s="18" t="s">
        <v>35</v>
      </c>
      <c r="B11" s="17" t="s">
        <v>36</v>
      </c>
      <c r="C11" s="17" t="s">
        <v>37</v>
      </c>
      <c r="J11" t="s">
        <v>490</v>
      </c>
      <c r="K11" t="s">
        <v>491</v>
      </c>
      <c r="L11" t="s">
        <v>481</v>
      </c>
      <c r="M11" s="47">
        <v>44197</v>
      </c>
      <c r="N11" s="47">
        <v>44561</v>
      </c>
      <c r="O11">
        <v>78</v>
      </c>
      <c r="P11">
        <v>0</v>
      </c>
      <c r="Q11">
        <v>78</v>
      </c>
      <c r="R11">
        <f t="shared" si="0"/>
        <v>10</v>
      </c>
      <c r="S11" t="s">
        <v>477</v>
      </c>
    </row>
    <row r="12" spans="1:19" ht="20.100000000000001" customHeight="1" x14ac:dyDescent="0.25">
      <c r="A12" s="18" t="s">
        <v>38</v>
      </c>
      <c r="B12" s="17" t="s">
        <v>39</v>
      </c>
      <c r="C12" s="17" t="s">
        <v>40</v>
      </c>
      <c r="D12" s="28" t="s">
        <v>301</v>
      </c>
      <c r="E12" s="28" t="s">
        <v>302</v>
      </c>
      <c r="F12" s="35" t="s">
        <v>4</v>
      </c>
      <c r="J12" t="s">
        <v>492</v>
      </c>
      <c r="K12" t="s">
        <v>493</v>
      </c>
      <c r="L12" t="s">
        <v>481</v>
      </c>
      <c r="M12" s="47">
        <v>44197</v>
      </c>
      <c r="N12" s="47">
        <v>44561</v>
      </c>
      <c r="O12">
        <v>179.4</v>
      </c>
      <c r="P12">
        <v>1</v>
      </c>
      <c r="Q12">
        <v>178.4</v>
      </c>
      <c r="R12">
        <f t="shared" si="0"/>
        <v>23</v>
      </c>
      <c r="S12" t="s">
        <v>477</v>
      </c>
    </row>
    <row r="13" spans="1:19" ht="20.100000000000001" customHeight="1" x14ac:dyDescent="0.25">
      <c r="A13" s="18" t="s">
        <v>41</v>
      </c>
      <c r="B13" s="17" t="s">
        <v>42</v>
      </c>
      <c r="C13" s="17" t="s">
        <v>43</v>
      </c>
      <c r="D13" s="36" t="s">
        <v>322</v>
      </c>
      <c r="E13" s="33" t="s">
        <v>323</v>
      </c>
      <c r="F13" s="44"/>
      <c r="G13" s="34">
        <v>125</v>
      </c>
    </row>
    <row r="14" spans="1:19" ht="20.100000000000001" customHeight="1" x14ac:dyDescent="0.25">
      <c r="A14" s="18" t="s">
        <v>44</v>
      </c>
      <c r="B14" s="17" t="s">
        <v>45</v>
      </c>
      <c r="C14" s="17" t="s">
        <v>46</v>
      </c>
      <c r="D14" s="36" t="s">
        <v>319</v>
      </c>
      <c r="E14" s="33" t="s">
        <v>320</v>
      </c>
      <c r="F14" s="43"/>
      <c r="G14" s="33">
        <v>20</v>
      </c>
    </row>
    <row r="15" spans="1:19" ht="20.100000000000001" customHeight="1" x14ac:dyDescent="0.25">
      <c r="A15" s="18" t="s">
        <v>47</v>
      </c>
      <c r="B15" s="17" t="s">
        <v>48</v>
      </c>
      <c r="C15" s="17" t="s">
        <v>49</v>
      </c>
      <c r="D15" s="36" t="s">
        <v>314</v>
      </c>
      <c r="E15" s="33" t="s">
        <v>315</v>
      </c>
      <c r="F15" s="44" t="s">
        <v>296</v>
      </c>
      <c r="G15" s="33">
        <v>5</v>
      </c>
    </row>
    <row r="16" spans="1:19" ht="20.100000000000001" customHeight="1" x14ac:dyDescent="0.25">
      <c r="A16" s="18" t="s">
        <v>50</v>
      </c>
      <c r="B16" s="17" t="s">
        <v>51</v>
      </c>
      <c r="C16" s="17" t="s">
        <v>52</v>
      </c>
      <c r="D16" s="36" t="s">
        <v>298</v>
      </c>
      <c r="E16" s="39" t="s">
        <v>321</v>
      </c>
      <c r="F16" s="37"/>
      <c r="G16" s="34">
        <v>10</v>
      </c>
    </row>
    <row r="17" spans="1:8" ht="20.100000000000001" customHeight="1" x14ac:dyDescent="0.25">
      <c r="A17" s="18" t="s">
        <v>53</v>
      </c>
      <c r="B17" s="17" t="s">
        <v>54</v>
      </c>
      <c r="C17" s="17" t="s">
        <v>55</v>
      </c>
      <c r="D17" s="38" t="s">
        <v>316</v>
      </c>
      <c r="E17" s="39" t="s">
        <v>317</v>
      </c>
      <c r="F17" s="40"/>
      <c r="G17" s="33">
        <v>10</v>
      </c>
    </row>
    <row r="18" spans="1:8" ht="20.100000000000001" customHeight="1" x14ac:dyDescent="0.25">
      <c r="A18" s="18"/>
      <c r="B18" s="17"/>
      <c r="C18" s="17"/>
      <c r="D18" s="36" t="s">
        <v>516</v>
      </c>
      <c r="E18" s="33" t="s">
        <v>517</v>
      </c>
      <c r="F18" s="33"/>
      <c r="G18" s="33">
        <v>2</v>
      </c>
    </row>
    <row r="19" spans="1:8" ht="20.100000000000001" customHeight="1" x14ac:dyDescent="0.25">
      <c r="A19" s="18"/>
      <c r="B19" s="17"/>
      <c r="C19" s="17"/>
      <c r="D19" s="38" t="s">
        <v>324</v>
      </c>
      <c r="E19" s="39" t="s">
        <v>325</v>
      </c>
      <c r="F19" s="40"/>
      <c r="G19" s="45">
        <v>3</v>
      </c>
    </row>
    <row r="20" spans="1:8" ht="20.100000000000001" customHeight="1" x14ac:dyDescent="0.25">
      <c r="A20" s="18" t="s">
        <v>56</v>
      </c>
      <c r="B20" s="17" t="s">
        <v>57</v>
      </c>
      <c r="C20" s="17" t="s">
        <v>58</v>
      </c>
      <c r="D20" s="41" t="s">
        <v>318</v>
      </c>
      <c r="E20" s="44" t="s">
        <v>296</v>
      </c>
      <c r="F20" s="44" t="s">
        <v>296</v>
      </c>
    </row>
    <row r="21" spans="1:8" ht="20.100000000000001" customHeight="1" x14ac:dyDescent="0.25">
      <c r="A21" s="18" t="s">
        <v>59</v>
      </c>
      <c r="B21" s="17" t="s">
        <v>60</v>
      </c>
      <c r="C21" s="17" t="s">
        <v>61</v>
      </c>
      <c r="D21" s="42" t="s">
        <v>7</v>
      </c>
      <c r="E21" s="44" t="s">
        <v>296</v>
      </c>
      <c r="F21" s="51" t="s">
        <v>296</v>
      </c>
      <c r="H21">
        <f>SUM(G13:G17)</f>
        <v>170</v>
      </c>
    </row>
    <row r="22" spans="1:8" ht="20.100000000000001" customHeight="1" x14ac:dyDescent="0.25">
      <c r="A22" s="18"/>
      <c r="B22" s="17"/>
      <c r="C22" s="17"/>
      <c r="D22" s="54" t="s">
        <v>474</v>
      </c>
      <c r="E22" s="52" t="s">
        <v>475</v>
      </c>
      <c r="F22" s="52"/>
      <c r="G22" s="53"/>
    </row>
    <row r="23" spans="1:8" ht="20.100000000000001" customHeight="1" x14ac:dyDescent="0.25">
      <c r="A23" s="18"/>
      <c r="B23" s="17"/>
      <c r="C23" s="17"/>
      <c r="D23" s="54" t="s">
        <v>474</v>
      </c>
      <c r="E23" s="52" t="s">
        <v>478</v>
      </c>
      <c r="F23" s="52"/>
      <c r="G23" s="53"/>
    </row>
    <row r="24" spans="1:8" ht="20.100000000000001" customHeight="1" x14ac:dyDescent="0.25">
      <c r="A24" s="18"/>
      <c r="B24" s="17"/>
      <c r="C24" s="17"/>
      <c r="D24" s="54" t="s">
        <v>589</v>
      </c>
      <c r="E24" s="52" t="s">
        <v>491</v>
      </c>
      <c r="F24" s="52"/>
      <c r="G24" s="53"/>
    </row>
    <row r="25" spans="1:8" ht="20.100000000000001" customHeight="1" x14ac:dyDescent="0.25">
      <c r="A25" s="18" t="s">
        <v>62</v>
      </c>
      <c r="B25" s="17" t="s">
        <v>63</v>
      </c>
      <c r="C25" s="17" t="s">
        <v>64</v>
      </c>
      <c r="D25" s="54" t="s">
        <v>591</v>
      </c>
      <c r="E25" s="52" t="s">
        <v>493</v>
      </c>
      <c r="F25" s="52"/>
      <c r="G25" s="53"/>
    </row>
    <row r="26" spans="1:8" ht="20.100000000000001" customHeight="1" x14ac:dyDescent="0.25">
      <c r="A26" s="18"/>
      <c r="B26" s="17"/>
      <c r="C26" s="17"/>
      <c r="D26" s="54" t="s">
        <v>486</v>
      </c>
      <c r="E26" s="52" t="s">
        <v>475</v>
      </c>
      <c r="F26" s="52"/>
      <c r="G26" s="53"/>
    </row>
    <row r="27" spans="1:8" ht="20.100000000000001" customHeight="1" x14ac:dyDescent="0.25">
      <c r="A27" s="18"/>
      <c r="B27" s="17"/>
      <c r="C27" s="17"/>
      <c r="D27" s="54" t="s">
        <v>486</v>
      </c>
      <c r="E27" s="52" t="s">
        <v>488</v>
      </c>
      <c r="F27" s="52"/>
      <c r="G27" s="53"/>
    </row>
    <row r="28" spans="1:8" ht="20.100000000000001" customHeight="1" x14ac:dyDescent="0.25">
      <c r="A28" s="18" t="s">
        <v>65</v>
      </c>
      <c r="B28" s="17" t="s">
        <v>66</v>
      </c>
      <c r="C28" s="17" t="s">
        <v>67</v>
      </c>
      <c r="D28" s="54" t="s">
        <v>485</v>
      </c>
      <c r="E28" s="52" t="s">
        <v>475</v>
      </c>
      <c r="F28" s="52"/>
      <c r="G28" s="53"/>
    </row>
    <row r="29" spans="1:8" ht="20.100000000000001" customHeight="1" x14ac:dyDescent="0.25">
      <c r="A29" s="18"/>
      <c r="B29" s="17"/>
      <c r="C29" s="17"/>
      <c r="D29" s="54" t="s">
        <v>318</v>
      </c>
      <c r="E29" s="52" t="s">
        <v>296</v>
      </c>
      <c r="F29" s="52"/>
      <c r="G29" s="53"/>
    </row>
    <row r="30" spans="1:8" ht="20.100000000000001" customHeight="1" x14ac:dyDescent="0.25">
      <c r="A30" s="18"/>
      <c r="B30" s="17"/>
      <c r="C30" s="17"/>
      <c r="D30" s="54" t="s">
        <v>483</v>
      </c>
      <c r="E30" s="52" t="s">
        <v>484</v>
      </c>
      <c r="F30" s="52"/>
      <c r="G30" s="53"/>
    </row>
    <row r="31" spans="1:8" ht="20.100000000000001" customHeight="1" x14ac:dyDescent="0.25">
      <c r="A31" s="18" t="s">
        <v>68</v>
      </c>
      <c r="B31" s="17" t="s">
        <v>69</v>
      </c>
      <c r="C31" s="17" t="s">
        <v>70</v>
      </c>
      <c r="D31" s="54" t="s">
        <v>7</v>
      </c>
      <c r="E31" s="52" t="s">
        <v>296</v>
      </c>
      <c r="F31" s="52"/>
      <c r="G31" s="53"/>
    </row>
    <row r="32" spans="1:8" ht="20.100000000000001" customHeight="1" x14ac:dyDescent="0.25">
      <c r="A32" s="18" t="s">
        <v>71</v>
      </c>
      <c r="B32" s="17" t="s">
        <v>72</v>
      </c>
      <c r="C32" s="17" t="s">
        <v>73</v>
      </c>
    </row>
    <row r="33" spans="1:7" ht="20.100000000000001" customHeight="1" x14ac:dyDescent="0.25">
      <c r="A33" s="18" t="s">
        <v>74</v>
      </c>
      <c r="B33" s="17" t="s">
        <v>75</v>
      </c>
      <c r="C33" s="17" t="s">
        <v>76</v>
      </c>
      <c r="D33" s="28" t="s">
        <v>301</v>
      </c>
      <c r="E33" s="28" t="s">
        <v>302</v>
      </c>
      <c r="F33" s="35" t="s">
        <v>4</v>
      </c>
    </row>
    <row r="34" spans="1:7" ht="20.100000000000001" customHeight="1" x14ac:dyDescent="0.25">
      <c r="A34" s="18" t="s">
        <v>77</v>
      </c>
      <c r="B34" s="17" t="s">
        <v>78</v>
      </c>
      <c r="C34" s="17" t="s">
        <v>79</v>
      </c>
      <c r="D34" t="s">
        <v>474</v>
      </c>
      <c r="E34" t="s">
        <v>475</v>
      </c>
      <c r="F34" s="44"/>
      <c r="G34" s="34">
        <v>125</v>
      </c>
    </row>
    <row r="35" spans="1:7" ht="20.100000000000001" customHeight="1" x14ac:dyDescent="0.25">
      <c r="A35" s="18" t="s">
        <v>80</v>
      </c>
      <c r="B35" s="17" t="s">
        <v>81</v>
      </c>
      <c r="C35" s="17" t="s">
        <v>82</v>
      </c>
      <c r="D35" t="s">
        <v>474</v>
      </c>
      <c r="E35" t="s">
        <v>478</v>
      </c>
      <c r="F35" s="43"/>
      <c r="G35" s="33">
        <v>20</v>
      </c>
    </row>
    <row r="36" spans="1:7" ht="20.100000000000001" customHeight="1" x14ac:dyDescent="0.25">
      <c r="A36" s="18" t="s">
        <v>83</v>
      </c>
      <c r="B36" s="17" t="s">
        <v>84</v>
      </c>
      <c r="C36" s="17" t="s">
        <v>85</v>
      </c>
      <c r="D36" t="s">
        <v>490</v>
      </c>
      <c r="E36" t="s">
        <v>491</v>
      </c>
      <c r="F36" s="44" t="s">
        <v>296</v>
      </c>
      <c r="G36" s="33">
        <v>5</v>
      </c>
    </row>
    <row r="37" spans="1:7" ht="20.100000000000001" customHeight="1" x14ac:dyDescent="0.25">
      <c r="A37" s="18" t="s">
        <v>86</v>
      </c>
      <c r="B37" s="17" t="s">
        <v>87</v>
      </c>
      <c r="C37" s="17" t="s">
        <v>88</v>
      </c>
      <c r="D37" t="s">
        <v>492</v>
      </c>
      <c r="E37" t="s">
        <v>493</v>
      </c>
      <c r="F37" s="37"/>
      <c r="G37" s="34">
        <v>10</v>
      </c>
    </row>
    <row r="38" spans="1:7" ht="20.100000000000001" customHeight="1" x14ac:dyDescent="0.25">
      <c r="A38" s="18" t="s">
        <v>89</v>
      </c>
      <c r="B38" s="17" t="s">
        <v>90</v>
      </c>
      <c r="C38" s="17" t="s">
        <v>91</v>
      </c>
      <c r="D38" t="s">
        <v>486</v>
      </c>
      <c r="E38" t="s">
        <v>475</v>
      </c>
      <c r="F38" s="40"/>
      <c r="G38" s="33">
        <v>10</v>
      </c>
    </row>
    <row r="39" spans="1:7" ht="20.100000000000001" customHeight="1" x14ac:dyDescent="0.25">
      <c r="A39" s="18" t="s">
        <v>92</v>
      </c>
      <c r="B39" s="17" t="s">
        <v>93</v>
      </c>
      <c r="C39" s="17" t="s">
        <v>94</v>
      </c>
      <c r="D39" t="s">
        <v>486</v>
      </c>
      <c r="E39" t="s">
        <v>488</v>
      </c>
      <c r="F39" s="33"/>
      <c r="G39" s="33">
        <v>2</v>
      </c>
    </row>
    <row r="40" spans="1:7" ht="20.100000000000001" customHeight="1" x14ac:dyDescent="0.25">
      <c r="A40" s="18" t="s">
        <v>95</v>
      </c>
      <c r="B40" s="17" t="s">
        <v>96</v>
      </c>
      <c r="C40" s="17" t="s">
        <v>97</v>
      </c>
      <c r="D40" t="s">
        <v>485</v>
      </c>
      <c r="E40" t="s">
        <v>475</v>
      </c>
      <c r="F40" s="40"/>
      <c r="G40" s="45">
        <v>3</v>
      </c>
    </row>
    <row r="41" spans="1:7" ht="20.100000000000001" customHeight="1" x14ac:dyDescent="0.25">
      <c r="A41" s="18" t="s">
        <v>98</v>
      </c>
      <c r="B41" s="17" t="s">
        <v>99</v>
      </c>
      <c r="C41" s="17" t="s">
        <v>100</v>
      </c>
      <c r="D41" t="s">
        <v>318</v>
      </c>
      <c r="E41" t="s">
        <v>296</v>
      </c>
      <c r="F41" s="44" t="s">
        <v>296</v>
      </c>
    </row>
    <row r="42" spans="1:7" ht="20.100000000000001" customHeight="1" x14ac:dyDescent="0.25">
      <c r="A42" s="18" t="s">
        <v>101</v>
      </c>
      <c r="B42" s="17" t="s">
        <v>102</v>
      </c>
      <c r="C42" s="17" t="s">
        <v>103</v>
      </c>
      <c r="D42" t="s">
        <v>7</v>
      </c>
      <c r="E42" t="s">
        <v>296</v>
      </c>
      <c r="F42" s="44" t="s">
        <v>296</v>
      </c>
    </row>
    <row r="43" spans="1:7" ht="20.100000000000001" customHeight="1" x14ac:dyDescent="0.25">
      <c r="A43" s="18" t="s">
        <v>104</v>
      </c>
      <c r="B43" s="17" t="s">
        <v>105</v>
      </c>
      <c r="C43" s="17" t="s">
        <v>106</v>
      </c>
    </row>
    <row r="44" spans="1:7" ht="20.100000000000001" customHeight="1" x14ac:dyDescent="0.25">
      <c r="A44" s="18" t="s">
        <v>107</v>
      </c>
      <c r="B44" s="17" t="s">
        <v>108</v>
      </c>
      <c r="C44" s="17" t="s">
        <v>109</v>
      </c>
    </row>
    <row r="45" spans="1:7" ht="20.100000000000001" customHeight="1" x14ac:dyDescent="0.25">
      <c r="A45" s="18" t="s">
        <v>110</v>
      </c>
      <c r="B45" s="17" t="s">
        <v>111</v>
      </c>
      <c r="C45" s="17" t="s">
        <v>112</v>
      </c>
    </row>
    <row r="46" spans="1:7" ht="20.100000000000001" customHeight="1" x14ac:dyDescent="0.25">
      <c r="A46" s="18" t="s">
        <v>113</v>
      </c>
      <c r="B46" s="17" t="s">
        <v>114</v>
      </c>
      <c r="C46" s="17" t="s">
        <v>115</v>
      </c>
    </row>
    <row r="47" spans="1:7" ht="20.100000000000001" customHeight="1" x14ac:dyDescent="0.25">
      <c r="A47" s="18" t="s">
        <v>116</v>
      </c>
      <c r="B47" s="17" t="s">
        <v>117</v>
      </c>
      <c r="C47" s="17" t="s">
        <v>118</v>
      </c>
    </row>
    <row r="48" spans="1:7" ht="20.100000000000001" customHeight="1" x14ac:dyDescent="0.25">
      <c r="A48" s="18" t="s">
        <v>119</v>
      </c>
      <c r="B48" s="17" t="s">
        <v>120</v>
      </c>
      <c r="C48" s="17" t="s">
        <v>121</v>
      </c>
    </row>
    <row r="49" spans="1:3" ht="20.100000000000001" customHeight="1" x14ac:dyDescent="0.25">
      <c r="A49" s="18" t="s">
        <v>122</v>
      </c>
      <c r="B49" s="17" t="s">
        <v>123</v>
      </c>
      <c r="C49" s="17" t="s">
        <v>124</v>
      </c>
    </row>
    <row r="50" spans="1:3" ht="20.100000000000001" customHeight="1" x14ac:dyDescent="0.25">
      <c r="A50" s="18" t="s">
        <v>125</v>
      </c>
      <c r="B50" s="17" t="s">
        <v>126</v>
      </c>
      <c r="C50" s="17" t="s">
        <v>127</v>
      </c>
    </row>
    <row r="51" spans="1:3" ht="20.100000000000001" customHeight="1" x14ac:dyDescent="0.25">
      <c r="A51" s="18" t="s">
        <v>128</v>
      </c>
      <c r="B51" s="17" t="s">
        <v>129</v>
      </c>
      <c r="C51" s="17" t="s">
        <v>130</v>
      </c>
    </row>
    <row r="52" spans="1:3" ht="20.100000000000001" customHeight="1" x14ac:dyDescent="0.25">
      <c r="A52" s="18" t="s">
        <v>131</v>
      </c>
      <c r="B52" s="17" t="s">
        <v>132</v>
      </c>
      <c r="C52" s="17" t="s">
        <v>133</v>
      </c>
    </row>
    <row r="53" spans="1:3" ht="20.100000000000001" customHeight="1" x14ac:dyDescent="0.25">
      <c r="A53" s="18" t="s">
        <v>134</v>
      </c>
      <c r="B53" s="17" t="s">
        <v>135</v>
      </c>
      <c r="C53" s="17" t="s">
        <v>136</v>
      </c>
    </row>
    <row r="54" spans="1:3" ht="20.100000000000001" customHeight="1" x14ac:dyDescent="0.25">
      <c r="A54" s="18" t="s">
        <v>137</v>
      </c>
      <c r="B54" s="17" t="s">
        <v>138</v>
      </c>
      <c r="C54" s="17" t="s">
        <v>139</v>
      </c>
    </row>
    <row r="55" spans="1:3" ht="20.100000000000001" customHeight="1" x14ac:dyDescent="0.25">
      <c r="A55" s="18" t="s">
        <v>140</v>
      </c>
      <c r="B55" s="17" t="s">
        <v>141</v>
      </c>
      <c r="C55" s="17" t="s">
        <v>142</v>
      </c>
    </row>
    <row r="56" spans="1:3" ht="20.100000000000001" customHeight="1" x14ac:dyDescent="0.25">
      <c r="A56" s="18" t="s">
        <v>143</v>
      </c>
      <c r="B56" s="17" t="s">
        <v>144</v>
      </c>
      <c r="C56" s="17" t="s">
        <v>145</v>
      </c>
    </row>
    <row r="57" spans="1:3" ht="20.100000000000001" customHeight="1" x14ac:dyDescent="0.25">
      <c r="A57" s="18" t="s">
        <v>146</v>
      </c>
      <c r="B57" s="17" t="s">
        <v>147</v>
      </c>
      <c r="C57" s="17" t="s">
        <v>148</v>
      </c>
    </row>
    <row r="58" spans="1:3" ht="20.100000000000001" customHeight="1" x14ac:dyDescent="0.25">
      <c r="A58" s="18" t="s">
        <v>149</v>
      </c>
      <c r="B58" s="17" t="s">
        <v>150</v>
      </c>
      <c r="C58" s="17" t="s">
        <v>151</v>
      </c>
    </row>
    <row r="59" spans="1:3" ht="20.100000000000001" customHeight="1" x14ac:dyDescent="0.25">
      <c r="A59" s="18" t="s">
        <v>152</v>
      </c>
      <c r="B59" s="17" t="s">
        <v>153</v>
      </c>
      <c r="C59" s="17" t="s">
        <v>154</v>
      </c>
    </row>
    <row r="60" spans="1:3" ht="20.100000000000001" customHeight="1" x14ac:dyDescent="0.25">
      <c r="A60" s="18" t="s">
        <v>155</v>
      </c>
      <c r="B60" s="17" t="s">
        <v>156</v>
      </c>
      <c r="C60" s="17" t="s">
        <v>157</v>
      </c>
    </row>
    <row r="61" spans="1:3" ht="20.100000000000001" customHeight="1" x14ac:dyDescent="0.25">
      <c r="A61" s="18" t="s">
        <v>158</v>
      </c>
      <c r="B61" s="17" t="s">
        <v>159</v>
      </c>
      <c r="C61" s="17" t="s">
        <v>160</v>
      </c>
    </row>
    <row r="62" spans="1:3" ht="20.100000000000001" customHeight="1" x14ac:dyDescent="0.25">
      <c r="A62" s="18" t="s">
        <v>161</v>
      </c>
      <c r="B62" s="17" t="s">
        <v>162</v>
      </c>
      <c r="C62" s="17" t="s">
        <v>163</v>
      </c>
    </row>
    <row r="63" spans="1:3" ht="20.100000000000001" customHeight="1" x14ac:dyDescent="0.25">
      <c r="A63" s="18" t="s">
        <v>164</v>
      </c>
      <c r="B63" s="17" t="s">
        <v>165</v>
      </c>
      <c r="C63" s="17" t="s">
        <v>166</v>
      </c>
    </row>
    <row r="64" spans="1:3" ht="20.100000000000001" customHeight="1" x14ac:dyDescent="0.25">
      <c r="A64" s="18" t="s">
        <v>167</v>
      </c>
      <c r="B64" s="17" t="s">
        <v>168</v>
      </c>
      <c r="C64" s="17" t="s">
        <v>169</v>
      </c>
    </row>
    <row r="65" spans="1:3" ht="20.100000000000001" customHeight="1" x14ac:dyDescent="0.25">
      <c r="A65" s="18" t="s">
        <v>170</v>
      </c>
      <c r="B65" s="17" t="s">
        <v>171</v>
      </c>
      <c r="C65" s="17" t="s">
        <v>172</v>
      </c>
    </row>
    <row r="66" spans="1:3" ht="20.100000000000001" customHeight="1" x14ac:dyDescent="0.25">
      <c r="A66" s="18" t="s">
        <v>173</v>
      </c>
      <c r="B66" s="17" t="s">
        <v>174</v>
      </c>
      <c r="C66" s="17" t="s">
        <v>175</v>
      </c>
    </row>
    <row r="67" spans="1:3" ht="20.100000000000001" customHeight="1" x14ac:dyDescent="0.25">
      <c r="A67" s="18" t="s">
        <v>176</v>
      </c>
      <c r="B67" s="17" t="s">
        <v>177</v>
      </c>
      <c r="C67" s="17" t="s">
        <v>178</v>
      </c>
    </row>
    <row r="68" spans="1:3" ht="20.100000000000001" customHeight="1" x14ac:dyDescent="0.25">
      <c r="A68" s="18" t="s">
        <v>179</v>
      </c>
      <c r="B68" s="17" t="s">
        <v>180</v>
      </c>
      <c r="C68" s="17" t="s">
        <v>181</v>
      </c>
    </row>
    <row r="69" spans="1:3" ht="20.100000000000001" customHeight="1" x14ac:dyDescent="0.25">
      <c r="A69" s="18" t="s">
        <v>182</v>
      </c>
      <c r="B69" s="17" t="s">
        <v>183</v>
      </c>
      <c r="C69" s="17" t="s">
        <v>184</v>
      </c>
    </row>
    <row r="70" spans="1:3" ht="20.100000000000001" customHeight="1" x14ac:dyDescent="0.25">
      <c r="A70" s="18" t="s">
        <v>185</v>
      </c>
      <c r="B70" s="17" t="s">
        <v>186</v>
      </c>
      <c r="C70" s="17" t="s">
        <v>187</v>
      </c>
    </row>
    <row r="71" spans="1:3" ht="20.100000000000001" customHeight="1" x14ac:dyDescent="0.25">
      <c r="A71" s="18" t="s">
        <v>188</v>
      </c>
      <c r="B71" s="17" t="s">
        <v>189</v>
      </c>
      <c r="C71" s="17" t="s">
        <v>190</v>
      </c>
    </row>
    <row r="72" spans="1:3" ht="20.100000000000001" customHeight="1" x14ac:dyDescent="0.25">
      <c r="A72" s="18" t="s">
        <v>191</v>
      </c>
      <c r="B72" s="17" t="s">
        <v>192</v>
      </c>
      <c r="C72" s="17" t="s">
        <v>193</v>
      </c>
    </row>
    <row r="73" spans="1:3" ht="20.100000000000001" customHeight="1" x14ac:dyDescent="0.25">
      <c r="A73" s="18" t="s">
        <v>194</v>
      </c>
      <c r="B73" s="17" t="s">
        <v>195</v>
      </c>
      <c r="C73" s="17" t="s">
        <v>196</v>
      </c>
    </row>
    <row r="74" spans="1:3" ht="20.100000000000001" customHeight="1" x14ac:dyDescent="0.25">
      <c r="A74" s="18" t="s">
        <v>197</v>
      </c>
      <c r="B74" s="17" t="s">
        <v>198</v>
      </c>
      <c r="C74" s="17" t="s">
        <v>199</v>
      </c>
    </row>
    <row r="75" spans="1:3" ht="20.100000000000001" customHeight="1" x14ac:dyDescent="0.25">
      <c r="A75" s="18" t="s">
        <v>200</v>
      </c>
      <c r="B75" s="17" t="s">
        <v>201</v>
      </c>
      <c r="C75" s="17" t="s">
        <v>202</v>
      </c>
    </row>
    <row r="76" spans="1:3" ht="20.100000000000001" customHeight="1" x14ac:dyDescent="0.25">
      <c r="A76" s="18" t="s">
        <v>203</v>
      </c>
      <c r="B76" s="17" t="s">
        <v>204</v>
      </c>
      <c r="C76" s="17" t="s">
        <v>205</v>
      </c>
    </row>
    <row r="77" spans="1:3" ht="20.100000000000001" customHeight="1" x14ac:dyDescent="0.25">
      <c r="A77" s="18" t="s">
        <v>206</v>
      </c>
      <c r="B77" s="17" t="s">
        <v>207</v>
      </c>
      <c r="C77" s="17" t="s">
        <v>208</v>
      </c>
    </row>
    <row r="78" spans="1:3" ht="20.100000000000001" customHeight="1" x14ac:dyDescent="0.25">
      <c r="A78" s="18" t="s">
        <v>209</v>
      </c>
      <c r="B78" s="17" t="s">
        <v>210</v>
      </c>
      <c r="C78" s="17" t="s">
        <v>211</v>
      </c>
    </row>
    <row r="79" spans="1:3" ht="20.100000000000001" customHeight="1" x14ac:dyDescent="0.25">
      <c r="A79" s="18" t="s">
        <v>212</v>
      </c>
      <c r="B79" s="17" t="s">
        <v>213</v>
      </c>
      <c r="C79" s="17" t="s">
        <v>214</v>
      </c>
    </row>
    <row r="80" spans="1:3" ht="20.100000000000001" customHeight="1" x14ac:dyDescent="0.25">
      <c r="A80" s="18" t="s">
        <v>215</v>
      </c>
      <c r="B80" s="17" t="s">
        <v>216</v>
      </c>
      <c r="C80" s="17" t="s">
        <v>217</v>
      </c>
    </row>
    <row r="81" spans="1:3" ht="20.100000000000001" customHeight="1" x14ac:dyDescent="0.25">
      <c r="A81" s="18" t="s">
        <v>218</v>
      </c>
      <c r="B81" s="17" t="s">
        <v>219</v>
      </c>
      <c r="C81" s="17" t="s">
        <v>220</v>
      </c>
    </row>
    <row r="82" spans="1:3" ht="20.100000000000001" customHeight="1" x14ac:dyDescent="0.25">
      <c r="A82" s="18" t="s">
        <v>221</v>
      </c>
      <c r="B82" s="17" t="s">
        <v>222</v>
      </c>
      <c r="C82" s="17" t="s">
        <v>223</v>
      </c>
    </row>
    <row r="83" spans="1:3" ht="20.100000000000001" customHeight="1" x14ac:dyDescent="0.25">
      <c r="A83" s="18" t="s">
        <v>224</v>
      </c>
      <c r="B83" s="17" t="s">
        <v>225</v>
      </c>
      <c r="C83" s="17" t="s">
        <v>226</v>
      </c>
    </row>
    <row r="84" spans="1:3" ht="20.100000000000001" customHeight="1" x14ac:dyDescent="0.25">
      <c r="A84" s="18" t="s">
        <v>227</v>
      </c>
      <c r="B84" s="17" t="s">
        <v>228</v>
      </c>
      <c r="C84" s="17" t="s">
        <v>229</v>
      </c>
    </row>
    <row r="85" spans="1:3" ht="20.100000000000001" customHeight="1" x14ac:dyDescent="0.25">
      <c r="A85" s="18" t="s">
        <v>230</v>
      </c>
      <c r="B85" s="17" t="s">
        <v>231</v>
      </c>
      <c r="C85" s="17" t="s">
        <v>232</v>
      </c>
    </row>
    <row r="86" spans="1:3" ht="20.100000000000001" customHeight="1" x14ac:dyDescent="0.25">
      <c r="A86" s="18" t="s">
        <v>233</v>
      </c>
      <c r="B86" s="17" t="s">
        <v>234</v>
      </c>
      <c r="C86" s="17" t="s">
        <v>235</v>
      </c>
    </row>
    <row r="87" spans="1:3" ht="20.100000000000001" customHeight="1" x14ac:dyDescent="0.25">
      <c r="A87" s="18" t="s">
        <v>236</v>
      </c>
      <c r="B87" s="17" t="s">
        <v>237</v>
      </c>
      <c r="C87" s="17" t="s">
        <v>238</v>
      </c>
    </row>
    <row r="88" spans="1:3" ht="20.100000000000001" customHeight="1" x14ac:dyDescent="0.25">
      <c r="A88" s="18" t="s">
        <v>239</v>
      </c>
      <c r="B88" s="17" t="s">
        <v>240</v>
      </c>
      <c r="C88" s="17" t="s">
        <v>241</v>
      </c>
    </row>
    <row r="89" spans="1:3" ht="20.100000000000001" customHeight="1" x14ac:dyDescent="0.25">
      <c r="A89" s="18" t="s">
        <v>242</v>
      </c>
      <c r="B89" s="17" t="s">
        <v>243</v>
      </c>
      <c r="C89" s="17" t="s">
        <v>244</v>
      </c>
    </row>
    <row r="90" spans="1:3" ht="20.100000000000001" customHeight="1" x14ac:dyDescent="0.25">
      <c r="A90" s="18" t="s">
        <v>245</v>
      </c>
      <c r="B90" s="17" t="s">
        <v>246</v>
      </c>
      <c r="C90" s="17" t="s">
        <v>247</v>
      </c>
    </row>
    <row r="91" spans="1:3" ht="20.100000000000001" customHeight="1" x14ac:dyDescent="0.25">
      <c r="A91" s="18" t="s">
        <v>248</v>
      </c>
      <c r="B91" s="17" t="s">
        <v>249</v>
      </c>
      <c r="C91" s="17" t="s">
        <v>250</v>
      </c>
    </row>
    <row r="92" spans="1:3" ht="20.100000000000001" customHeight="1" x14ac:dyDescent="0.25">
      <c r="A92" s="18" t="s">
        <v>251</v>
      </c>
      <c r="B92" s="17" t="s">
        <v>252</v>
      </c>
      <c r="C92" s="17" t="s">
        <v>253</v>
      </c>
    </row>
    <row r="93" spans="1:3" ht="20.100000000000001" customHeight="1" x14ac:dyDescent="0.25">
      <c r="A93" s="18" t="s">
        <v>254</v>
      </c>
      <c r="B93" s="17" t="s">
        <v>255</v>
      </c>
      <c r="C93" s="17" t="s">
        <v>256</v>
      </c>
    </row>
    <row r="94" spans="1:3" ht="20.100000000000001" customHeight="1" x14ac:dyDescent="0.25">
      <c r="A94" s="18" t="s">
        <v>257</v>
      </c>
      <c r="B94" s="17" t="s">
        <v>258</v>
      </c>
      <c r="C94" s="17" t="s">
        <v>259</v>
      </c>
    </row>
    <row r="95" spans="1:3" ht="20.100000000000001" customHeight="1" x14ac:dyDescent="0.25">
      <c r="A95" s="18" t="s">
        <v>260</v>
      </c>
      <c r="B95" s="17" t="s">
        <v>261</v>
      </c>
      <c r="C95" s="17" t="s">
        <v>262</v>
      </c>
    </row>
    <row r="96" spans="1:3" ht="20.100000000000001" customHeight="1" x14ac:dyDescent="0.25">
      <c r="A96" s="18" t="s">
        <v>263</v>
      </c>
      <c r="B96" s="17" t="s">
        <v>264</v>
      </c>
      <c r="C96" s="17" t="s">
        <v>265</v>
      </c>
    </row>
    <row r="97" spans="1:3" ht="20.100000000000001" customHeight="1" x14ac:dyDescent="0.25">
      <c r="A97" s="18" t="s">
        <v>266</v>
      </c>
      <c r="B97" s="17" t="s">
        <v>267</v>
      </c>
      <c r="C97" s="17" t="s">
        <v>268</v>
      </c>
    </row>
    <row r="98" spans="1:3" ht="20.100000000000001" customHeight="1" x14ac:dyDescent="0.25">
      <c r="A98" s="18" t="s">
        <v>269</v>
      </c>
      <c r="B98" s="17" t="s">
        <v>270</v>
      </c>
      <c r="C98" s="17" t="s">
        <v>271</v>
      </c>
    </row>
    <row r="99" spans="1:3" ht="20.100000000000001" customHeight="1" x14ac:dyDescent="0.25">
      <c r="A99" s="18" t="s">
        <v>272</v>
      </c>
      <c r="B99" s="17" t="s">
        <v>273</v>
      </c>
      <c r="C99" s="17" t="s">
        <v>274</v>
      </c>
    </row>
    <row r="100" spans="1:3" ht="20.100000000000001" customHeight="1" x14ac:dyDescent="0.25">
      <c r="A100" s="18" t="s">
        <v>275</v>
      </c>
      <c r="B100" s="17" t="s">
        <v>276</v>
      </c>
      <c r="C100" s="17" t="s">
        <v>277</v>
      </c>
    </row>
    <row r="101" spans="1:3" ht="20.100000000000001" customHeight="1" x14ac:dyDescent="0.25">
      <c r="A101" s="18" t="s">
        <v>278</v>
      </c>
      <c r="B101" s="17" t="s">
        <v>279</v>
      </c>
      <c r="C101" s="17" t="s">
        <v>280</v>
      </c>
    </row>
    <row r="102" spans="1:3" ht="20.100000000000001" customHeight="1" x14ac:dyDescent="0.25">
      <c r="A102" s="18" t="s">
        <v>281</v>
      </c>
      <c r="B102" s="17" t="s">
        <v>282</v>
      </c>
      <c r="C102" s="17" t="s">
        <v>283</v>
      </c>
    </row>
    <row r="103" spans="1:3" ht="20.100000000000001" customHeight="1" x14ac:dyDescent="0.25">
      <c r="A103" s="18" t="s">
        <v>284</v>
      </c>
      <c r="B103" s="17" t="s">
        <v>285</v>
      </c>
      <c r="C103" s="17" t="s">
        <v>286</v>
      </c>
    </row>
    <row r="104" spans="1:3" ht="20.100000000000001" customHeight="1" x14ac:dyDescent="0.25">
      <c r="A104" s="18" t="s">
        <v>287</v>
      </c>
      <c r="B104" s="17" t="s">
        <v>288</v>
      </c>
      <c r="C104" s="17" t="s">
        <v>289</v>
      </c>
    </row>
    <row r="105" spans="1:3" ht="20.100000000000001" customHeight="1" x14ac:dyDescent="0.25">
      <c r="A105" s="18" t="s">
        <v>290</v>
      </c>
      <c r="B105" s="17" t="s">
        <v>291</v>
      </c>
      <c r="C105" s="17" t="s">
        <v>292</v>
      </c>
    </row>
    <row r="106" spans="1:3" ht="20.100000000000001" customHeight="1" thickBot="1" x14ac:dyDescent="0.3">
      <c r="A106" s="19" t="s">
        <v>293</v>
      </c>
      <c r="B106" s="20" t="s">
        <v>294</v>
      </c>
      <c r="C106" s="20" t="s">
        <v>295</v>
      </c>
    </row>
    <row r="107" spans="1:3" ht="20.100000000000001" customHeight="1" x14ac:dyDescent="0.25"/>
    <row r="108" spans="1:3" ht="20.100000000000001" customHeight="1" x14ac:dyDescent="0.25"/>
    <row r="109" spans="1:3" ht="20.100000000000001" customHeight="1" x14ac:dyDescent="0.25"/>
    <row r="110" spans="1:3" ht="20.100000000000001" customHeight="1" x14ac:dyDescent="0.25"/>
    <row r="111" spans="1:3" ht="20.100000000000001" customHeight="1" x14ac:dyDescent="0.25"/>
    <row r="112" spans="1:3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</sheetData>
  <conditionalFormatting sqref="G6:G7 G2:G4 G10 D21 D23:D29 D31">
    <cfRule type="expression" dxfId="36" priority="68" stopIfTrue="1">
      <formula>"une ligne sur deux"</formula>
    </cfRule>
  </conditionalFormatting>
  <conditionalFormatting sqref="D2:F2">
    <cfRule type="expression" dxfId="35" priority="64" stopIfTrue="1">
      <formula>"une ligne sur deux"</formula>
    </cfRule>
  </conditionalFormatting>
  <conditionalFormatting sqref="D3:D7">
    <cfRule type="expression" dxfId="34" priority="52" stopIfTrue="1">
      <formula>"une ligne sur deux"</formula>
    </cfRule>
  </conditionalFormatting>
  <conditionalFormatting sqref="D10 F10">
    <cfRule type="expression" dxfId="33" priority="51" stopIfTrue="1">
      <formula>"une ligne sur deux"</formula>
    </cfRule>
  </conditionalFormatting>
  <conditionalFormatting sqref="G5">
    <cfRule type="expression" dxfId="32" priority="50" stopIfTrue="1">
      <formula>"une ligne sur deux"</formula>
    </cfRule>
  </conditionalFormatting>
  <conditionalFormatting sqref="H6:H7 H3:H4 H10">
    <cfRule type="expression" dxfId="31" priority="49" stopIfTrue="1">
      <formula>"une ligne sur deux"</formula>
    </cfRule>
  </conditionalFormatting>
  <conditionalFormatting sqref="H5">
    <cfRule type="expression" dxfId="30" priority="48" stopIfTrue="1">
      <formula>"une ligne sur deux"</formula>
    </cfRule>
  </conditionalFormatting>
  <conditionalFormatting sqref="H2">
    <cfRule type="expression" dxfId="29" priority="47" stopIfTrue="1">
      <formula>"une ligne sur deux"</formula>
    </cfRule>
  </conditionalFormatting>
  <conditionalFormatting sqref="F3:F4">
    <cfRule type="expression" dxfId="28" priority="46" stopIfTrue="1">
      <formula>"une ligne sur deux"</formula>
    </cfRule>
  </conditionalFormatting>
  <conditionalFormatting sqref="E3:E7">
    <cfRule type="expression" dxfId="27" priority="45" stopIfTrue="1">
      <formula>"une ligne sur deux"</formula>
    </cfRule>
  </conditionalFormatting>
  <conditionalFormatting sqref="E10">
    <cfRule type="expression" dxfId="26" priority="44" stopIfTrue="1">
      <formula>"une ligne sur deux"</formula>
    </cfRule>
  </conditionalFormatting>
  <conditionalFormatting sqref="F5:F7">
    <cfRule type="expression" dxfId="25" priority="42" stopIfTrue="1">
      <formula>"une ligne sur deux"</formula>
    </cfRule>
  </conditionalFormatting>
  <conditionalFormatting sqref="G8:G9">
    <cfRule type="expression" dxfId="24" priority="41" stopIfTrue="1">
      <formula>"une ligne sur deux"</formula>
    </cfRule>
  </conditionalFormatting>
  <conditionalFormatting sqref="D8:D9">
    <cfRule type="expression" dxfId="23" priority="40" stopIfTrue="1">
      <formula>"une ligne sur deux"</formula>
    </cfRule>
  </conditionalFormatting>
  <conditionalFormatting sqref="H8:H9">
    <cfRule type="expression" dxfId="22" priority="39" stopIfTrue="1">
      <formula>"une ligne sur deux"</formula>
    </cfRule>
  </conditionalFormatting>
  <conditionalFormatting sqref="F8:F9">
    <cfRule type="expression" dxfId="21" priority="37" stopIfTrue="1">
      <formula>"une ligne sur deux"</formula>
    </cfRule>
  </conditionalFormatting>
  <conditionalFormatting sqref="E8:E9">
    <cfRule type="expression" dxfId="20" priority="36" stopIfTrue="1">
      <formula>"une ligne sur deux"</formula>
    </cfRule>
  </conditionalFormatting>
  <conditionalFormatting sqref="G14">
    <cfRule type="expression" dxfId="19" priority="33" stopIfTrue="1">
      <formula>"une ligne sur deux"</formula>
    </cfRule>
  </conditionalFormatting>
  <conditionalFormatting sqref="G13">
    <cfRule type="expression" dxfId="18" priority="32" stopIfTrue="1">
      <formula>"une ligne sur deux"</formula>
    </cfRule>
  </conditionalFormatting>
  <conditionalFormatting sqref="G15">
    <cfRule type="expression" dxfId="17" priority="31" stopIfTrue="1">
      <formula>"une ligne sur deux"</formula>
    </cfRule>
  </conditionalFormatting>
  <conditionalFormatting sqref="G16">
    <cfRule type="expression" dxfId="16" priority="30" stopIfTrue="1">
      <formula>"une ligne sur deux"</formula>
    </cfRule>
  </conditionalFormatting>
  <conditionalFormatting sqref="G17 G19">
    <cfRule type="expression" dxfId="15" priority="29" stopIfTrue="1">
      <formula>"une ligne sur deux"</formula>
    </cfRule>
  </conditionalFormatting>
  <conditionalFormatting sqref="D13:D17 D19">
    <cfRule type="expression" dxfId="14" priority="21" stopIfTrue="1">
      <formula>"une ligne sur deux"</formula>
    </cfRule>
  </conditionalFormatting>
  <conditionalFormatting sqref="D12">
    <cfRule type="expression" dxfId="13" priority="20" stopIfTrue="1">
      <formula>"une ligne sur deux"</formula>
    </cfRule>
  </conditionalFormatting>
  <conditionalFormatting sqref="E12:F12">
    <cfRule type="expression" dxfId="12" priority="18" stopIfTrue="1">
      <formula>"une ligne sur deux"</formula>
    </cfRule>
  </conditionalFormatting>
  <conditionalFormatting sqref="D18">
    <cfRule type="expression" dxfId="11" priority="15" stopIfTrue="1">
      <formula>"une ligne sur deux"</formula>
    </cfRule>
  </conditionalFormatting>
  <conditionalFormatting sqref="F18:G18">
    <cfRule type="expression" dxfId="10" priority="14" stopIfTrue="1">
      <formula>"une ligne sur deux"</formula>
    </cfRule>
  </conditionalFormatting>
  <conditionalFormatting sqref="G35">
    <cfRule type="expression" dxfId="9" priority="13" stopIfTrue="1">
      <formula>"une ligne sur deux"</formula>
    </cfRule>
  </conditionalFormatting>
  <conditionalFormatting sqref="G34">
    <cfRule type="expression" dxfId="8" priority="12" stopIfTrue="1">
      <formula>"une ligne sur deux"</formula>
    </cfRule>
  </conditionalFormatting>
  <conditionalFormatting sqref="G36">
    <cfRule type="expression" dxfId="7" priority="11" stopIfTrue="1">
      <formula>"une ligne sur deux"</formula>
    </cfRule>
  </conditionalFormatting>
  <conditionalFormatting sqref="G37">
    <cfRule type="expression" dxfId="6" priority="10" stopIfTrue="1">
      <formula>"une ligne sur deux"</formula>
    </cfRule>
  </conditionalFormatting>
  <conditionalFormatting sqref="G38 G40">
    <cfRule type="expression" dxfId="5" priority="9" stopIfTrue="1">
      <formula>"une ligne sur deux"</formula>
    </cfRule>
  </conditionalFormatting>
  <conditionalFormatting sqref="F39:G39">
    <cfRule type="expression" dxfId="4" priority="5" stopIfTrue="1">
      <formula>"une ligne sur deux"</formula>
    </cfRule>
  </conditionalFormatting>
  <conditionalFormatting sqref="D33">
    <cfRule type="expression" dxfId="3" priority="4" stopIfTrue="1">
      <formula>"une ligne sur deux"</formula>
    </cfRule>
  </conditionalFormatting>
  <conditionalFormatting sqref="E33:F33">
    <cfRule type="expression" dxfId="2" priority="3" stopIfTrue="1">
      <formula>"une ligne sur deux"</formula>
    </cfRule>
  </conditionalFormatting>
  <conditionalFormatting sqref="D22">
    <cfRule type="expression" dxfId="1" priority="2" stopIfTrue="1">
      <formula>"une ligne sur deux"</formula>
    </cfRule>
  </conditionalFormatting>
  <conditionalFormatting sqref="D30">
    <cfRule type="expression" dxfId="0" priority="1" stopIfTrue="1">
      <formula>"une ligne sur deux"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C549-98FF-4E3C-82D4-B521D6F2C40B}">
  <dimension ref="A1:M33"/>
  <sheetViews>
    <sheetView workbookViewId="0">
      <selection activeCell="B5" sqref="B5:L5"/>
    </sheetView>
  </sheetViews>
  <sheetFormatPr baseColWidth="10" defaultRowHeight="15" x14ac:dyDescent="0.25"/>
  <cols>
    <col min="1" max="1" width="38" bestFit="1" customWidth="1"/>
    <col min="2" max="2" width="21.28515625" bestFit="1" customWidth="1"/>
    <col min="9" max="9" width="18.5703125" customWidth="1"/>
    <col min="10" max="11" width="15.42578125" customWidth="1"/>
    <col min="12" max="12" width="19.28515625" customWidth="1"/>
    <col min="13" max="13" width="38.28515625" customWidth="1"/>
  </cols>
  <sheetData>
    <row r="1" spans="1:13" x14ac:dyDescent="0.25">
      <c r="A1" t="s">
        <v>494</v>
      </c>
      <c r="B1" t="s">
        <v>495</v>
      </c>
      <c r="C1" t="s">
        <v>496</v>
      </c>
      <c r="D1" t="s">
        <v>497</v>
      </c>
      <c r="E1" t="s">
        <v>497</v>
      </c>
      <c r="F1" t="s">
        <v>498</v>
      </c>
      <c r="G1" t="s">
        <v>499</v>
      </c>
      <c r="I1" t="s">
        <v>500</v>
      </c>
      <c r="K1" t="s">
        <v>598</v>
      </c>
      <c r="L1" t="s">
        <v>596</v>
      </c>
    </row>
    <row r="2" spans="1:13" x14ac:dyDescent="0.25">
      <c r="A2" t="s">
        <v>474</v>
      </c>
      <c r="B2" t="s">
        <v>475</v>
      </c>
      <c r="C2" t="s">
        <v>476</v>
      </c>
      <c r="D2" s="47">
        <v>44197</v>
      </c>
      <c r="E2" s="47">
        <v>44561</v>
      </c>
      <c r="F2">
        <v>912.6</v>
      </c>
      <c r="G2">
        <v>0</v>
      </c>
      <c r="H2">
        <v>912.6</v>
      </c>
      <c r="I2">
        <v>117</v>
      </c>
      <c r="J2" t="s">
        <v>477</v>
      </c>
      <c r="L2">
        <f>GETPIVOTDATA("Nb. heures ",$A$13,"THESAURUS PROJET","Cellule Animation zones humides 2021 ","Code analytique","GEOM_CARTOGRAPHIE ")-F2</f>
        <v>107.39999999999998</v>
      </c>
      <c r="M2">
        <f>L2/7.8</f>
        <v>13.769230769230766</v>
      </c>
    </row>
    <row r="3" spans="1:13" x14ac:dyDescent="0.25">
      <c r="A3" t="s">
        <v>474</v>
      </c>
      <c r="B3" t="s">
        <v>478</v>
      </c>
      <c r="C3" t="s">
        <v>476</v>
      </c>
      <c r="D3" s="47">
        <v>44197</v>
      </c>
      <c r="E3" s="47">
        <v>44561</v>
      </c>
      <c r="F3">
        <v>156</v>
      </c>
      <c r="G3">
        <v>0</v>
      </c>
      <c r="H3">
        <v>156</v>
      </c>
      <c r="I3">
        <v>20</v>
      </c>
      <c r="J3" t="s">
        <v>477</v>
      </c>
      <c r="L3">
        <f>GETPIVOTDATA("Nb. heures ",$A$13,"THESAURUS PROJET","Cellule Animation zones humides 2021 ","Code analytique","ADMIN_DIVERS")-F3</f>
        <v>2</v>
      </c>
    </row>
    <row r="4" spans="1:13" x14ac:dyDescent="0.25">
      <c r="A4" t="s">
        <v>483</v>
      </c>
      <c r="B4" t="s">
        <v>484</v>
      </c>
      <c r="C4" t="s">
        <v>481</v>
      </c>
      <c r="D4" s="47">
        <v>44562</v>
      </c>
      <c r="E4" s="47">
        <v>44926</v>
      </c>
      <c r="F4">
        <v>100</v>
      </c>
      <c r="G4">
        <v>0</v>
      </c>
      <c r="H4">
        <v>100</v>
      </c>
      <c r="I4">
        <v>12.820512820512821</v>
      </c>
      <c r="J4" t="s">
        <v>477</v>
      </c>
      <c r="L4">
        <f>GETPIVOTDATA("Nb. heures ",$A$13,"THESAURUS PROJET","Divers temporaire ","Code analytique","DIVERS")-F4</f>
        <v>64</v>
      </c>
    </row>
    <row r="5" spans="1:13" x14ac:dyDescent="0.25">
      <c r="A5" t="s">
        <v>485</v>
      </c>
      <c r="B5" t="s">
        <v>475</v>
      </c>
      <c r="C5" t="s">
        <v>481</v>
      </c>
      <c r="D5" s="47">
        <v>44197</v>
      </c>
      <c r="E5" s="47">
        <v>44561</v>
      </c>
      <c r="F5">
        <v>58.5</v>
      </c>
      <c r="G5">
        <v>0</v>
      </c>
      <c r="H5">
        <v>58.5</v>
      </c>
      <c r="I5">
        <v>7.5</v>
      </c>
      <c r="J5" t="s">
        <v>477</v>
      </c>
      <c r="L5">
        <f>GETPIVOTDATA("Nb. heures ",$A$13,"THESAURUS PROJET","Etude divette 2021-2022","Code analytique","GEOM_CARTOGRAPHIE ")-F5</f>
        <v>1.5</v>
      </c>
    </row>
    <row r="6" spans="1:13" x14ac:dyDescent="0.25">
      <c r="A6" t="s">
        <v>486</v>
      </c>
      <c r="B6" t="s">
        <v>475</v>
      </c>
      <c r="C6" t="s">
        <v>487</v>
      </c>
      <c r="D6" s="47">
        <v>44197</v>
      </c>
      <c r="E6" s="47">
        <v>44561</v>
      </c>
      <c r="F6">
        <v>15.6</v>
      </c>
      <c r="G6">
        <v>0</v>
      </c>
      <c r="H6">
        <v>15.6</v>
      </c>
      <c r="I6">
        <v>2</v>
      </c>
      <c r="J6" t="s">
        <v>477</v>
      </c>
    </row>
    <row r="7" spans="1:13" x14ac:dyDescent="0.25">
      <c r="A7" t="s">
        <v>486</v>
      </c>
      <c r="B7" t="s">
        <v>488</v>
      </c>
      <c r="C7" t="s">
        <v>487</v>
      </c>
      <c r="D7" s="47">
        <v>44197</v>
      </c>
      <c r="E7" s="47">
        <v>44561</v>
      </c>
      <c r="F7">
        <v>23.4</v>
      </c>
      <c r="G7">
        <v>0</v>
      </c>
      <c r="H7">
        <v>23.4</v>
      </c>
      <c r="I7">
        <v>3</v>
      </c>
      <c r="J7" t="s">
        <v>477</v>
      </c>
      <c r="L7">
        <f>GETPIVOTDATA("Nb. heures ",$A$13,"THESAURUS PROJET","Gestion RNN Coteau de Mesnil-Soleil","Code analytique","GEOM_CARTOGRAPHIE")-F7</f>
        <v>3.6000000000000014</v>
      </c>
    </row>
    <row r="8" spans="1:13" x14ac:dyDescent="0.25">
      <c r="A8" t="s">
        <v>490</v>
      </c>
      <c r="B8" t="s">
        <v>491</v>
      </c>
      <c r="C8" t="s">
        <v>481</v>
      </c>
      <c r="D8" s="47">
        <v>44197</v>
      </c>
      <c r="E8" s="47">
        <v>44561</v>
      </c>
      <c r="F8">
        <v>78</v>
      </c>
      <c r="G8">
        <v>0</v>
      </c>
      <c r="H8">
        <v>78</v>
      </c>
      <c r="I8">
        <v>10</v>
      </c>
      <c r="J8" t="s">
        <v>477</v>
      </c>
      <c r="L8">
        <f>GETPIVOTDATA("Nb. heures ",$A$13,"THESAURUS PROJET","PRA Coteaux 2021","Code analytique","COORD_PROJET")-F8</f>
        <v>-30</v>
      </c>
    </row>
    <row r="9" spans="1:13" x14ac:dyDescent="0.25">
      <c r="A9" t="s">
        <v>492</v>
      </c>
      <c r="B9" t="s">
        <v>493</v>
      </c>
      <c r="C9" t="s">
        <v>481</v>
      </c>
      <c r="D9" s="47">
        <v>44197</v>
      </c>
      <c r="E9" s="47">
        <v>44561</v>
      </c>
      <c r="F9">
        <v>179.4</v>
      </c>
      <c r="G9">
        <v>1</v>
      </c>
      <c r="H9">
        <v>178.4</v>
      </c>
      <c r="I9">
        <v>23</v>
      </c>
      <c r="J9" t="s">
        <v>477</v>
      </c>
      <c r="L9">
        <f>GETPIVOTDATA("Nb. heures ",$A$13,"THESAURUS PROJET","PRAM 2021","Code analytique","ANIM_TRANSVERSALE")-F9</f>
        <v>15.599999999999994</v>
      </c>
    </row>
    <row r="10" spans="1:13" x14ac:dyDescent="0.25">
      <c r="F10">
        <v>1569.9</v>
      </c>
      <c r="G10">
        <v>201.26923076923077</v>
      </c>
      <c r="I10">
        <f>SUM(I2:I9)</f>
        <v>195.32051282051282</v>
      </c>
    </row>
    <row r="11" spans="1:13" x14ac:dyDescent="0.25">
      <c r="F11">
        <f>100/7.8</f>
        <v>12.820512820512821</v>
      </c>
    </row>
    <row r="13" spans="1:13" x14ac:dyDescent="0.25">
      <c r="A13" s="48" t="s">
        <v>558</v>
      </c>
      <c r="B13" t="s">
        <v>595</v>
      </c>
    </row>
    <row r="14" spans="1:13" x14ac:dyDescent="0.25">
      <c r="A14" s="49" t="s">
        <v>7</v>
      </c>
      <c r="B14" s="50">
        <v>24</v>
      </c>
    </row>
    <row r="15" spans="1:13" x14ac:dyDescent="0.25">
      <c r="A15" s="55" t="s">
        <v>296</v>
      </c>
      <c r="B15" s="50">
        <v>24</v>
      </c>
    </row>
    <row r="16" spans="1:13" x14ac:dyDescent="0.25">
      <c r="A16" s="49" t="s">
        <v>318</v>
      </c>
      <c r="B16" s="50">
        <v>326</v>
      </c>
    </row>
    <row r="17" spans="1:2" x14ac:dyDescent="0.25">
      <c r="A17" s="55" t="s">
        <v>296</v>
      </c>
      <c r="B17" s="50">
        <v>326</v>
      </c>
    </row>
    <row r="18" spans="1:2" x14ac:dyDescent="0.25">
      <c r="A18" s="49" t="s">
        <v>474</v>
      </c>
      <c r="B18" s="50">
        <v>1178</v>
      </c>
    </row>
    <row r="19" spans="1:2" x14ac:dyDescent="0.25">
      <c r="A19" s="55" t="s">
        <v>588</v>
      </c>
      <c r="B19" s="50">
        <v>158</v>
      </c>
    </row>
    <row r="20" spans="1:2" x14ac:dyDescent="0.25">
      <c r="A20" s="55" t="s">
        <v>475</v>
      </c>
      <c r="B20" s="50">
        <v>1020</v>
      </c>
    </row>
    <row r="21" spans="1:2" x14ac:dyDescent="0.25">
      <c r="A21" s="49" t="s">
        <v>594</v>
      </c>
      <c r="B21" s="50">
        <v>60</v>
      </c>
    </row>
    <row r="22" spans="1:2" x14ac:dyDescent="0.25">
      <c r="A22" s="55" t="s">
        <v>475</v>
      </c>
      <c r="B22" s="50">
        <v>60</v>
      </c>
    </row>
    <row r="23" spans="1:2" x14ac:dyDescent="0.25">
      <c r="A23" s="49" t="s">
        <v>593</v>
      </c>
      <c r="B23" s="50">
        <v>35</v>
      </c>
    </row>
    <row r="24" spans="1:2" x14ac:dyDescent="0.25">
      <c r="A24" s="55" t="s">
        <v>517</v>
      </c>
      <c r="B24" s="50">
        <v>27</v>
      </c>
    </row>
    <row r="25" spans="1:2" x14ac:dyDescent="0.25">
      <c r="A25" s="55" t="s">
        <v>597</v>
      </c>
      <c r="B25" s="50">
        <v>8</v>
      </c>
    </row>
    <row r="26" spans="1:2" x14ac:dyDescent="0.25">
      <c r="A26" s="49" t="s">
        <v>589</v>
      </c>
      <c r="B26" s="50">
        <v>48</v>
      </c>
    </row>
    <row r="27" spans="1:2" x14ac:dyDescent="0.25">
      <c r="A27" s="55" t="s">
        <v>590</v>
      </c>
      <c r="B27" s="50">
        <v>48</v>
      </c>
    </row>
    <row r="28" spans="1:2" x14ac:dyDescent="0.25">
      <c r="A28" s="49" t="s">
        <v>591</v>
      </c>
      <c r="B28" s="50">
        <v>202</v>
      </c>
    </row>
    <row r="29" spans="1:2" x14ac:dyDescent="0.25">
      <c r="A29" s="55" t="s">
        <v>592</v>
      </c>
      <c r="B29" s="50">
        <v>195</v>
      </c>
    </row>
    <row r="30" spans="1:2" x14ac:dyDescent="0.25">
      <c r="A30" s="55" t="s">
        <v>475</v>
      </c>
      <c r="B30" s="50">
        <v>7</v>
      </c>
    </row>
    <row r="31" spans="1:2" x14ac:dyDescent="0.25">
      <c r="A31" s="49" t="s">
        <v>483</v>
      </c>
      <c r="B31" s="50">
        <v>164</v>
      </c>
    </row>
    <row r="32" spans="1:2" x14ac:dyDescent="0.25">
      <c r="A32" s="55" t="s">
        <v>600</v>
      </c>
      <c r="B32" s="50">
        <v>164</v>
      </c>
    </row>
    <row r="33" spans="1:2" x14ac:dyDescent="0.25">
      <c r="A33" s="49" t="s">
        <v>559</v>
      </c>
      <c r="B33" s="50">
        <v>2037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9C6-395A-41F5-A63E-53A5772B4A8D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D5FC-41F6-4E30-A273-2C84DD6AC950}">
  <dimension ref="A1:J12"/>
  <sheetViews>
    <sheetView workbookViewId="0">
      <selection activeCell="B11" sqref="B11"/>
    </sheetView>
  </sheetViews>
  <sheetFormatPr baseColWidth="10" defaultRowHeight="15" x14ac:dyDescent="0.25"/>
  <cols>
    <col min="1" max="1" width="54.28515625" customWidth="1"/>
    <col min="2" max="2" width="31" customWidth="1"/>
    <col min="9" max="9" width="18.5703125" customWidth="1"/>
  </cols>
  <sheetData>
    <row r="1" spans="1:10" x14ac:dyDescent="0.25">
      <c r="A1" t="s">
        <v>494</v>
      </c>
      <c r="B1" t="s">
        <v>495</v>
      </c>
      <c r="C1" t="s">
        <v>496</v>
      </c>
      <c r="D1" t="s">
        <v>497</v>
      </c>
      <c r="E1" t="s">
        <v>497</v>
      </c>
      <c r="F1" t="s">
        <v>498</v>
      </c>
      <c r="G1" t="s">
        <v>499</v>
      </c>
      <c r="I1" t="s">
        <v>500</v>
      </c>
    </row>
    <row r="2" spans="1:10" x14ac:dyDescent="0.25">
      <c r="A2" t="s">
        <v>474</v>
      </c>
      <c r="B2" t="s">
        <v>475</v>
      </c>
      <c r="C2" t="s">
        <v>476</v>
      </c>
      <c r="D2" s="47">
        <v>44197</v>
      </c>
      <c r="E2" s="47">
        <v>44561</v>
      </c>
      <c r="F2">
        <v>912.6</v>
      </c>
      <c r="G2">
        <v>0</v>
      </c>
      <c r="H2">
        <v>912.6</v>
      </c>
      <c r="I2">
        <f>F2/7.8</f>
        <v>117</v>
      </c>
      <c r="J2" t="s">
        <v>477</v>
      </c>
    </row>
    <row r="3" spans="1:10" x14ac:dyDescent="0.25">
      <c r="A3" t="s">
        <v>474</v>
      </c>
      <c r="B3" t="s">
        <v>478</v>
      </c>
      <c r="C3" t="s">
        <v>476</v>
      </c>
      <c r="D3" s="47">
        <v>44197</v>
      </c>
      <c r="E3" s="47">
        <v>44561</v>
      </c>
      <c r="F3">
        <v>156</v>
      </c>
      <c r="G3">
        <v>0</v>
      </c>
      <c r="H3">
        <v>156</v>
      </c>
      <c r="I3">
        <f t="shared" ref="I3:I11" si="0">F3/7.8</f>
        <v>20</v>
      </c>
      <c r="J3" t="s">
        <v>477</v>
      </c>
    </row>
    <row r="4" spans="1:10" x14ac:dyDescent="0.25">
      <c r="A4" t="s">
        <v>479</v>
      </c>
      <c r="B4" t="s">
        <v>480</v>
      </c>
      <c r="C4" t="s">
        <v>481</v>
      </c>
      <c r="D4" s="47">
        <v>44562</v>
      </c>
      <c r="E4" s="47">
        <v>44926</v>
      </c>
      <c r="F4">
        <v>23.4</v>
      </c>
      <c r="G4">
        <v>0</v>
      </c>
      <c r="H4">
        <v>23.4</v>
      </c>
      <c r="I4">
        <f t="shared" si="0"/>
        <v>3</v>
      </c>
      <c r="J4" t="s">
        <v>482</v>
      </c>
    </row>
    <row r="5" spans="1:10" x14ac:dyDescent="0.25">
      <c r="A5" t="s">
        <v>483</v>
      </c>
      <c r="B5" t="s">
        <v>484</v>
      </c>
      <c r="C5" t="s">
        <v>481</v>
      </c>
      <c r="D5" s="47">
        <v>44562</v>
      </c>
      <c r="E5" s="47">
        <v>44926</v>
      </c>
      <c r="F5">
        <v>100</v>
      </c>
      <c r="G5">
        <v>0</v>
      </c>
      <c r="H5">
        <v>100</v>
      </c>
      <c r="I5">
        <f t="shared" si="0"/>
        <v>12.820512820512821</v>
      </c>
      <c r="J5" t="s">
        <v>477</v>
      </c>
    </row>
    <row r="6" spans="1:10" x14ac:dyDescent="0.25">
      <c r="A6" t="s">
        <v>485</v>
      </c>
      <c r="B6" t="s">
        <v>475</v>
      </c>
      <c r="C6" t="s">
        <v>481</v>
      </c>
      <c r="D6" s="47">
        <v>44197</v>
      </c>
      <c r="E6" s="47">
        <v>44561</v>
      </c>
      <c r="F6">
        <v>58.5</v>
      </c>
      <c r="G6">
        <v>0</v>
      </c>
      <c r="H6">
        <v>58.5</v>
      </c>
      <c r="I6">
        <f t="shared" si="0"/>
        <v>7.5</v>
      </c>
      <c r="J6" t="s">
        <v>477</v>
      </c>
    </row>
    <row r="7" spans="1:10" x14ac:dyDescent="0.25">
      <c r="A7" t="s">
        <v>486</v>
      </c>
      <c r="B7" t="s">
        <v>475</v>
      </c>
      <c r="C7" t="s">
        <v>487</v>
      </c>
      <c r="D7" s="47">
        <v>44197</v>
      </c>
      <c r="E7" s="47">
        <v>44561</v>
      </c>
      <c r="F7">
        <v>15.6</v>
      </c>
      <c r="G7">
        <v>0</v>
      </c>
      <c r="H7">
        <v>15.6</v>
      </c>
      <c r="I7">
        <f t="shared" si="0"/>
        <v>2</v>
      </c>
      <c r="J7" t="s">
        <v>477</v>
      </c>
    </row>
    <row r="8" spans="1:10" x14ac:dyDescent="0.25">
      <c r="A8" t="s">
        <v>486</v>
      </c>
      <c r="B8" t="s">
        <v>488</v>
      </c>
      <c r="C8" t="s">
        <v>487</v>
      </c>
      <c r="D8" s="47">
        <v>44197</v>
      </c>
      <c r="E8" s="47">
        <v>44561</v>
      </c>
      <c r="F8">
        <v>23.4</v>
      </c>
      <c r="G8">
        <v>0</v>
      </c>
      <c r="H8">
        <v>23.4</v>
      </c>
      <c r="I8">
        <f t="shared" si="0"/>
        <v>3</v>
      </c>
      <c r="J8" t="s">
        <v>477</v>
      </c>
    </row>
    <row r="9" spans="1:10" x14ac:dyDescent="0.25">
      <c r="A9" t="s">
        <v>489</v>
      </c>
      <c r="B9" t="s">
        <v>488</v>
      </c>
      <c r="C9" t="s">
        <v>487</v>
      </c>
      <c r="D9" s="47">
        <v>44562</v>
      </c>
      <c r="E9" s="47">
        <v>44926</v>
      </c>
      <c r="F9">
        <v>23</v>
      </c>
      <c r="G9">
        <v>0</v>
      </c>
      <c r="H9">
        <v>23</v>
      </c>
      <c r="I9">
        <f t="shared" si="0"/>
        <v>2.9487179487179489</v>
      </c>
      <c r="J9" t="s">
        <v>477</v>
      </c>
    </row>
    <row r="10" spans="1:10" x14ac:dyDescent="0.25">
      <c r="A10" t="s">
        <v>490</v>
      </c>
      <c r="B10" t="s">
        <v>491</v>
      </c>
      <c r="C10" t="s">
        <v>481</v>
      </c>
      <c r="D10" s="47">
        <v>44197</v>
      </c>
      <c r="E10" s="47">
        <v>44561</v>
      </c>
      <c r="F10">
        <v>78</v>
      </c>
      <c r="G10">
        <v>0</v>
      </c>
      <c r="H10">
        <v>78</v>
      </c>
      <c r="I10">
        <f t="shared" si="0"/>
        <v>10</v>
      </c>
      <c r="J10" t="s">
        <v>477</v>
      </c>
    </row>
    <row r="11" spans="1:10" x14ac:dyDescent="0.25">
      <c r="A11" t="s">
        <v>492</v>
      </c>
      <c r="B11" t="s">
        <v>493</v>
      </c>
      <c r="C11" t="s">
        <v>481</v>
      </c>
      <c r="D11" s="47">
        <v>44197</v>
      </c>
      <c r="E11" s="47">
        <v>44561</v>
      </c>
      <c r="F11">
        <v>179.4</v>
      </c>
      <c r="G11">
        <v>1</v>
      </c>
      <c r="H11">
        <v>178.4</v>
      </c>
      <c r="I11">
        <f t="shared" si="0"/>
        <v>23</v>
      </c>
      <c r="J11" t="s">
        <v>477</v>
      </c>
    </row>
    <row r="12" spans="1:10" x14ac:dyDescent="0.25">
      <c r="F12">
        <f>SUM(F2:F11)</f>
        <v>1569.9</v>
      </c>
      <c r="G12">
        <f>F12/7.8</f>
        <v>201.26923076923077</v>
      </c>
      <c r="I12">
        <f>SUM(I2:I11)</f>
        <v>201.26923076923077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Fiche de saisie informatique</vt:lpstr>
      <vt:lpstr>Thésaurus projets</vt:lpstr>
      <vt:lpstr>previ</vt:lpstr>
      <vt:lpstr>import_progecen</vt:lpstr>
      <vt:lpstr>projets2021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</dc:creator>
  <cp:lastModifiedBy>WX-PCP-MR</cp:lastModifiedBy>
  <cp:lastPrinted>2020-02-05T14:30:57Z</cp:lastPrinted>
  <dcterms:created xsi:type="dcterms:W3CDTF">2015-03-06T10:43:09Z</dcterms:created>
  <dcterms:modified xsi:type="dcterms:W3CDTF">2022-04-11T09:27:16Z</dcterms:modified>
</cp:coreProperties>
</file>