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ille73/Desktop/FPGA/"/>
    </mc:Choice>
  </mc:AlternateContent>
  <xr:revisionPtr revIDLastSave="0" documentId="8_{0DAF36B3-1E3F-A34E-B8F7-3AFDD7A5AD1E}" xr6:coauthVersionLast="45" xr6:coauthVersionMax="45" xr10:uidLastSave="{00000000-0000-0000-0000-000000000000}"/>
  <bookViews>
    <workbookView xWindow="-4960" yWindow="-20620" windowWidth="35320" windowHeight="18400" xr2:uid="{39728F6F-A99D-4148-9A5F-232344BF752D}"/>
  </bookViews>
  <sheets>
    <sheet name="OpenMP icc SP" sheetId="1" r:id="rId1"/>
  </sheets>
  <externalReferences>
    <externalReference r:id="rId2"/>
  </externalReferences>
  <definedNames>
    <definedName name="_xlchart.v1.0" hidden="1">'OpenMP icc SP'!$A$28:$A$45</definedName>
    <definedName name="_xlchart.v1.1" hidden="1">'OpenMP icc SP'!$A$5:$A$22</definedName>
    <definedName name="_xlchart.v1.2" hidden="1">'OpenMP icc SP'!$C$28:$C$45</definedName>
    <definedName name="_xlchart.v1.3" hidden="1">'OpenMP icc SP'!$C$5:$C$22</definedName>
    <definedName name="_xlchart.v1.4" hidden="1">'OpenMP icc SP'!$E$28:$E$45</definedName>
    <definedName name="_xlchart.v1.5" hidden="1">'OpenMP icc SP'!$E$5:$E$22</definedName>
    <definedName name="_xlchart.v1.6" hidden="1">'OpenMP icc SP'!$G$28:$G$45</definedName>
    <definedName name="_xlchart.v1.7" hidden="1">'OpenMP icc SP'!$G$5:$G$22</definedName>
    <definedName name="nflops">'[1]655362'!$F$2</definedName>
    <definedName name="nNodes">'[1]655362'!$E$2</definedName>
    <definedName name="nrk">'[1]655362'!$G$2</definedName>
    <definedName name="val">'[1]10242'!#REF!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8" i="1"/>
  <c r="G22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12" i="1"/>
  <c r="G13" i="1"/>
  <c r="G14" i="1"/>
  <c r="G5" i="1"/>
  <c r="E37" i="1"/>
  <c r="E14" i="1"/>
  <c r="E18" i="1"/>
  <c r="C9" i="1"/>
  <c r="E6" i="1"/>
  <c r="E7" i="1"/>
  <c r="E8" i="1"/>
  <c r="E9" i="1"/>
  <c r="E10" i="1"/>
  <c r="E11" i="1"/>
  <c r="E12" i="1"/>
  <c r="E13" i="1"/>
  <c r="E15" i="1"/>
  <c r="E16" i="1"/>
  <c r="E17" i="1"/>
  <c r="E19" i="1"/>
  <c r="E20" i="1"/>
  <c r="E21" i="1"/>
  <c r="E22" i="1"/>
  <c r="C5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E28" i="1"/>
  <c r="E29" i="1" l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</calcChain>
</file>

<file path=xl/sharedStrings.xml><?xml version="1.0" encoding="utf-8"?>
<sst xmlns="http://schemas.openxmlformats.org/spreadsheetml/2006/main" count="46" uniqueCount="33">
  <si>
    <t>Column1</t>
  </si>
  <si>
    <t>Setup options</t>
  </si>
  <si>
    <t>Device information</t>
  </si>
  <si>
    <t>Threads</t>
  </si>
  <si>
    <t>Time (ms)</t>
  </si>
  <si>
    <t>GFLOPS</t>
  </si>
  <si>
    <t>Nodes</t>
  </si>
  <si>
    <t>Flops/evalRHS</t>
  </si>
  <si>
    <t>RK_steps</t>
  </si>
  <si>
    <t>Attempts</t>
  </si>
  <si>
    <t>Compiler</t>
  </si>
  <si>
    <t>Opt flags</t>
  </si>
  <si>
    <t>KMP affinity</t>
  </si>
  <si>
    <t>Arch</t>
  </si>
  <si>
    <t>Total cores</t>
  </si>
  <si>
    <t>icc/mpiicc</t>
  </si>
  <si>
    <t>-O3 -xHost</t>
  </si>
  <si>
    <t>balanced, granularity=core</t>
  </si>
  <si>
    <t>skylake</t>
  </si>
  <si>
    <t>2.3 Ghz</t>
  </si>
  <si>
    <t>Intel Xeon Gold 6140</t>
  </si>
  <si>
    <t>Precision</t>
  </si>
  <si>
    <t>Single</t>
  </si>
  <si>
    <t>Processor</t>
  </si>
  <si>
    <t>intel/19.0.5</t>
  </si>
  <si>
    <t>RCM Node Reordering</t>
  </si>
  <si>
    <t>Nodes 2562</t>
  </si>
  <si>
    <t>Nodes = 2562</t>
  </si>
  <si>
    <t>Layout - CFDL</t>
  </si>
  <si>
    <t>Layout - Default</t>
  </si>
  <si>
    <t>Nodes 10242</t>
  </si>
  <si>
    <t>Nodes 40692</t>
  </si>
  <si>
    <t>Nodes 40962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</si>
</sst>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1" fillId="2" borderId="0" xfId="0" applyFont="1" applyFill="1" applyAlignment="1">
      <alignment horizontal="center"/>
    </xf>
    <xf numFmtId="2" fontId="0" fillId="0" borderId="0" xfId="0" applyNumberFormat="1" applyBorder="1"/>
    <xf numFmtId="0" fontId="0" fillId="0" borderId="3" xfId="0" applyFont="1" applyBorder="1"/>
    <xf numFmtId="0" fontId="0" fillId="4" borderId="3" xfId="0" applyFont="1" applyFill="1" applyBorder="1"/>
    <xf numFmtId="0" fontId="0" fillId="0" borderId="0" xfId="0" applyBorder="1"/>
    <xf numFmtId="0" fontId="0" fillId="4" borderId="3" xfId="0" applyFont="1" applyFill="1" applyBorder="1" applyAlignment="1"/>
    <xf numFmtId="0" fontId="0" fillId="0" borderId="10" xfId="0" applyFont="1" applyBorder="1"/>
    <xf numFmtId="2" fontId="0" fillId="0" borderId="11" xfId="0" applyNumberFormat="1" applyFont="1" applyBorder="1"/>
    <xf numFmtId="0" fontId="4" fillId="5" borderId="14" xfId="0" applyFont="1" applyFill="1" applyBorder="1"/>
    <xf numFmtId="0" fontId="4" fillId="0" borderId="17" xfId="0" applyFont="1" applyBorder="1"/>
    <xf numFmtId="0" fontId="4" fillId="0" borderId="18" xfId="0" applyFont="1" applyBorder="1"/>
    <xf numFmtId="2" fontId="4" fillId="0" borderId="19" xfId="0" applyNumberFormat="1" applyFont="1" applyBorder="1"/>
    <xf numFmtId="0" fontId="4" fillId="5" borderId="17" xfId="0" applyFont="1" applyFill="1" applyBorder="1"/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2" fontId="0" fillId="0" borderId="0" xfId="0" applyNumberFormat="1" applyFont="1" applyFill="1" applyBorder="1"/>
    <xf numFmtId="11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2" fontId="4" fillId="0" borderId="0" xfId="0" applyNumberFormat="1" applyFont="1" applyBorder="1"/>
    <xf numFmtId="0" fontId="4" fillId="0" borderId="0" xfId="0" applyFont="1" applyFill="1" applyBorder="1" applyAlignment="1">
      <alignment horizontal="center"/>
    </xf>
    <xf numFmtId="11" fontId="4" fillId="0" borderId="18" xfId="0" applyNumberFormat="1" applyFont="1" applyFill="1" applyBorder="1"/>
    <xf numFmtId="2" fontId="4" fillId="0" borderId="19" xfId="0" applyNumberFormat="1" applyFont="1" applyFill="1" applyBorder="1" applyAlignment="1">
      <alignment horizontal="center"/>
    </xf>
    <xf numFmtId="11" fontId="4" fillId="0" borderId="6" xfId="0" applyNumberFormat="1" applyFont="1" applyFill="1" applyBorder="1"/>
    <xf numFmtId="11" fontId="4" fillId="6" borderId="18" xfId="0" applyNumberFormat="1" applyFont="1" applyFill="1" applyBorder="1"/>
    <xf numFmtId="2" fontId="4" fillId="6" borderId="19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1" fontId="0" fillId="6" borderId="10" xfId="0" applyNumberFormat="1" applyFont="1" applyFill="1" applyBorder="1"/>
    <xf numFmtId="2" fontId="0" fillId="6" borderId="11" xfId="0" applyNumberFormat="1" applyFont="1" applyFill="1" applyBorder="1" applyAlignment="1">
      <alignment horizontal="center"/>
    </xf>
    <xf numFmtId="11" fontId="0" fillId="0" borderId="10" xfId="0" applyNumberFormat="1" applyFont="1" applyFill="1" applyBorder="1"/>
    <xf numFmtId="2" fontId="0" fillId="0" borderId="11" xfId="0" applyNumberFormat="1" applyFont="1" applyFill="1" applyBorder="1" applyAlignment="1">
      <alignment horizontal="center"/>
    </xf>
    <xf numFmtId="11" fontId="0" fillId="0" borderId="12" xfId="0" applyNumberFormat="1" applyFont="1" applyFill="1" applyBorder="1"/>
    <xf numFmtId="2" fontId="0" fillId="0" borderId="13" xfId="0" applyNumberFormat="1" applyFont="1" applyFill="1" applyBorder="1" applyAlignment="1">
      <alignment horizontal="center"/>
    </xf>
    <xf numFmtId="0" fontId="4" fillId="0" borderId="4" xfId="0" applyFont="1" applyBorder="1"/>
    <xf numFmtId="2" fontId="4" fillId="0" borderId="5" xfId="0" applyNumberFormat="1" applyFont="1" applyBorder="1"/>
    <xf numFmtId="11" fontId="0" fillId="6" borderId="20" xfId="0" applyNumberFormat="1" applyFont="1" applyFill="1" applyBorder="1"/>
    <xf numFmtId="2" fontId="0" fillId="6" borderId="21" xfId="0" applyNumberFormat="1" applyFont="1" applyFill="1" applyBorder="1" applyAlignment="1">
      <alignment horizontal="center"/>
    </xf>
    <xf numFmtId="11" fontId="0" fillId="0" borderId="20" xfId="0" applyNumberFormat="1" applyFont="1" applyFill="1" applyBorder="1"/>
    <xf numFmtId="2" fontId="0" fillId="0" borderId="21" xfId="0" applyNumberFormat="1" applyFont="1" applyFill="1" applyBorder="1" applyAlignment="1">
      <alignment horizontal="center"/>
    </xf>
    <xf numFmtId="11" fontId="0" fillId="0" borderId="22" xfId="0" applyNumberFormat="1" applyFont="1" applyFill="1" applyBorder="1"/>
    <xf numFmtId="2" fontId="0" fillId="0" borderId="23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1" fontId="0" fillId="6" borderId="20" xfId="0" applyNumberFormat="1" applyFill="1" applyBorder="1"/>
    <xf numFmtId="11" fontId="0" fillId="0" borderId="20" xfId="0" applyNumberFormat="1" applyBorder="1"/>
    <xf numFmtId="11" fontId="0" fillId="0" borderId="22" xfId="0" applyNumberFormat="1" applyBorder="1"/>
    <xf numFmtId="2" fontId="0" fillId="6" borderId="21" xfId="0" applyNumberFormat="1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Single</a:t>
            </a:r>
            <a:r>
              <a:rPr lang="en-US" baseline="0"/>
              <a:t> Precision</a:t>
            </a:r>
            <a:endParaRPr lang="en-US"/>
          </a:p>
          <a:p>
            <a:pPr>
              <a:defRPr/>
            </a:pPr>
            <a:r>
              <a:rPr lang="en-US"/>
              <a:t>Skylake OpenMP 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cfdl-2562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SP'!$C$5:$C$22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5-9F4B-B2BD-B4F326017EF8}"/>
            </c:ext>
          </c:extLst>
        </c:ser>
        <c:ser>
          <c:idx val="1"/>
          <c:order val="1"/>
          <c:tx>
            <c:v>cfdl-10242</c:v>
          </c:tx>
          <c:spPr>
            <a:ln w="952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SP'!$E$5:$E$22</c:f>
              <c:numCache>
                <c:formatCode>0.00</c:formatCode>
                <c:ptCount val="18"/>
                <c:pt idx="0">
                  <c:v>11.843147669986475</c:v>
                </c:pt>
                <c:pt idx="1">
                  <c:v>23.799510218425013</c:v>
                </c:pt>
                <c:pt idx="2">
                  <c:v>32.585159683215927</c:v>
                </c:pt>
                <c:pt idx="3">
                  <c:v>47.521002516157679</c:v>
                </c:pt>
                <c:pt idx="4">
                  <c:v>56.112156622614513</c:v>
                </c:pt>
                <c:pt idx="5">
                  <c:v>65.921649860838613</c:v>
                </c:pt>
                <c:pt idx="6">
                  <c:v>82.19040182219976</c:v>
                </c:pt>
                <c:pt idx="7">
                  <c:v>91.096550273962336</c:v>
                </c:pt>
                <c:pt idx="8">
                  <c:v>106.4407672874504</c:v>
                </c:pt>
                <c:pt idx="9">
                  <c:v>94.668791378144476</c:v>
                </c:pt>
                <c:pt idx="10">
                  <c:v>107.96928176528593</c:v>
                </c:pt>
                <c:pt idx="11">
                  <c:v>119.54030748762654</c:v>
                </c:pt>
                <c:pt idx="12">
                  <c:v>127.62641249041017</c:v>
                </c:pt>
                <c:pt idx="13">
                  <c:v>136.98898614612457</c:v>
                </c:pt>
                <c:pt idx="14">
                  <c:v>143.74612894260852</c:v>
                </c:pt>
                <c:pt idx="15">
                  <c:v>147.51428333681892</c:v>
                </c:pt>
                <c:pt idx="16">
                  <c:v>153.30567445571788</c:v>
                </c:pt>
                <c:pt idx="17">
                  <c:v>143.10193139423555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A-0745-9C77-DBFA1ABFDED6}"/>
            </c:ext>
          </c:extLst>
        </c:ser>
        <c:ser>
          <c:idx val="3"/>
          <c:order val="2"/>
          <c:tx>
            <c:v>cfdl-40962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'OpenMP icc SP'!$A$5:$A$22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SP'!$G$5:$G$22</c:f>
              <c:numCache>
                <c:formatCode>0.00</c:formatCode>
                <c:ptCount val="18"/>
                <c:pt idx="0">
                  <c:v>10.172099123157547</c:v>
                </c:pt>
                <c:pt idx="1">
                  <c:v>19.435035069151702</c:v>
                </c:pt>
                <c:pt idx="2">
                  <c:v>29.042887012464817</c:v>
                </c:pt>
                <c:pt idx="3">
                  <c:v>37.911221644961806</c:v>
                </c:pt>
                <c:pt idx="4">
                  <c:v>51.624879835611537</c:v>
                </c:pt>
                <c:pt idx="5">
                  <c:v>52.670750052488088</c:v>
                </c:pt>
                <c:pt idx="6">
                  <c:v>71.095800475417875</c:v>
                </c:pt>
                <c:pt idx="7">
                  <c:v>75.973574436940382</c:v>
                </c:pt>
                <c:pt idx="8">
                  <c:v>87.475953234115522</c:v>
                </c:pt>
                <c:pt idx="9">
                  <c:v>97.319252687559327</c:v>
                </c:pt>
                <c:pt idx="10">
                  <c:v>113.70668401826903</c:v>
                </c:pt>
                <c:pt idx="11">
                  <c:v>122.6673610811354</c:v>
                </c:pt>
                <c:pt idx="12">
                  <c:v>131.90463668072829</c:v>
                </c:pt>
                <c:pt idx="13">
                  <c:v>137.50609512326682</c:v>
                </c:pt>
                <c:pt idx="14">
                  <c:v>159.31153624530961</c:v>
                </c:pt>
                <c:pt idx="15">
                  <c:v>155.18826038147313</c:v>
                </c:pt>
                <c:pt idx="16">
                  <c:v>178.72770661596272</c:v>
                </c:pt>
                <c:pt idx="17">
                  <c:v>197.33437515154287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8A-0745-9C77-DBFA1ABFDED6}"/>
            </c:ext>
          </c:extLst>
        </c:ser>
        <c:ser>
          <c:idx val="2"/>
          <c:order val="3"/>
          <c:tx>
            <c:v>default-2562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SP'!$C$28:$C$45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8A-0745-9C77-DBFA1ABFDED6}"/>
            </c:ext>
          </c:extLst>
        </c:ser>
        <c:ser>
          <c:idx val="4"/>
          <c:order val="4"/>
          <c:tx>
            <c:v>default-10242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SP'!$E$28:$E$45</c:f>
              <c:numCache>
                <c:formatCode>0.00</c:formatCode>
                <c:ptCount val="18"/>
                <c:pt idx="0">
                  <c:v>9.0214361423414893</c:v>
                </c:pt>
                <c:pt idx="1">
                  <c:v>19.509976413820421</c:v>
                </c:pt>
                <c:pt idx="2">
                  <c:v>26.181667940187797</c:v>
                </c:pt>
                <c:pt idx="3">
                  <c:v>45.530191934899101</c:v>
                </c:pt>
                <c:pt idx="4">
                  <c:v>46.874674144556806</c:v>
                </c:pt>
                <c:pt idx="5">
                  <c:v>54.956091314242968</c:v>
                </c:pt>
                <c:pt idx="6">
                  <c:v>69.675429381605298</c:v>
                </c:pt>
                <c:pt idx="7">
                  <c:v>73.962487335305653</c:v>
                </c:pt>
                <c:pt idx="8">
                  <c:v>85.564931681433947</c:v>
                </c:pt>
                <c:pt idx="9">
                  <c:v>77.482153011370414</c:v>
                </c:pt>
                <c:pt idx="10">
                  <c:v>94.136969878615332</c:v>
                </c:pt>
                <c:pt idx="11">
                  <c:v>97.955192157102047</c:v>
                </c:pt>
                <c:pt idx="12">
                  <c:v>99.705200783027365</c:v>
                </c:pt>
                <c:pt idx="13">
                  <c:v>108.04217579229172</c:v>
                </c:pt>
                <c:pt idx="14">
                  <c:v>113.74954320173299</c:v>
                </c:pt>
                <c:pt idx="15">
                  <c:v>119.10514805725899</c:v>
                </c:pt>
                <c:pt idx="16">
                  <c:v>123.45078312121473</c:v>
                </c:pt>
                <c:pt idx="17">
                  <c:v>115.10753186466199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8A-0745-9C77-DBFA1ABFDED6}"/>
            </c:ext>
          </c:extLst>
        </c:ser>
        <c:ser>
          <c:idx val="5"/>
          <c:order val="5"/>
          <c:tx>
            <c:v>default-40962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'OpenMP icc SP'!$A$28:$A$45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</c:numCache>
            </c:numRef>
          </c:xVal>
          <c:yVal>
            <c:numRef>
              <c:f>'OpenMP icc SP'!$G$28:$G$45</c:f>
              <c:numCache>
                <c:formatCode>0.00</c:formatCode>
                <c:ptCount val="18"/>
                <c:pt idx="0">
                  <c:v>9.3098104377648649</c:v>
                </c:pt>
                <c:pt idx="1">
                  <c:v>15.444440841112668</c:v>
                </c:pt>
                <c:pt idx="2">
                  <c:v>23.399555445229012</c:v>
                </c:pt>
                <c:pt idx="3">
                  <c:v>29.885847359271114</c:v>
                </c:pt>
                <c:pt idx="4">
                  <c:v>49.688651630900253</c:v>
                </c:pt>
                <c:pt idx="5">
                  <c:v>50.239176842433508</c:v>
                </c:pt>
                <c:pt idx="6">
                  <c:v>58.615957362634681</c:v>
                </c:pt>
                <c:pt idx="7">
                  <c:v>75.997888645330988</c:v>
                </c:pt>
                <c:pt idx="8">
                  <c:v>86.125679536161599</c:v>
                </c:pt>
                <c:pt idx="9">
                  <c:v>88.323037456150857</c:v>
                </c:pt>
                <c:pt idx="10">
                  <c:v>101.53748075135465</c:v>
                </c:pt>
                <c:pt idx="11">
                  <c:v>106.67627310662446</c:v>
                </c:pt>
                <c:pt idx="12">
                  <c:v>115.8782414435516</c:v>
                </c:pt>
                <c:pt idx="13">
                  <c:v>122.53894145739406</c:v>
                </c:pt>
                <c:pt idx="14">
                  <c:v>132.65481058843693</c:v>
                </c:pt>
                <c:pt idx="15">
                  <c:v>128.32131111135786</c:v>
                </c:pt>
                <c:pt idx="16">
                  <c:v>117.17066312667458</c:v>
                </c:pt>
                <c:pt idx="17">
                  <c:v>115.96389791232961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6-E747-9069-5772C7A7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327872"/>
        <c:axId val="1723665792"/>
      </c:scatterChart>
      <c:valAx>
        <c:axId val="1721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47997827857724673"/>
              <c:y val="0.84713203733904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65792"/>
        <c:crosses val="autoZero"/>
        <c:crossBetween val="midCat"/>
      </c:valAx>
      <c:valAx>
        <c:axId val="17236657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2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93325065494492"/>
          <c:y val="0.88944461675454478"/>
          <c:w val="0.26977368625753101"/>
          <c:h val="9.5307606879508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1143000</xdr:colOff>
      <xdr:row>10</xdr:row>
      <xdr:rowOff>196850</xdr:rowOff>
    </xdr:from>
    <xdr:to>
      <xdr:col>18</xdr:col>
      <xdr:colOff>330200</xdr:colOff>
      <xdr:row>35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B59F7-5E37-2C4F-8113-3589AE40C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ille73/Library/Containers/com.apple.mail/Data/Library/Mail%20Downloads/DD77E396-7545-4FAD-838D-CC1B622001AD/RBF-CPU-bench-4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42"/>
      <sheetName val="40962"/>
      <sheetName val="Comparison"/>
      <sheetName val="163842"/>
      <sheetName val="655362"/>
      <sheetName val="OpenMP gcc"/>
      <sheetName val="OpenMP icc"/>
      <sheetName val="Sheet2"/>
      <sheetName val="OpenMP icc 10242"/>
      <sheetName val="OpenMP KMP_aff"/>
    </sheetNames>
    <sheetDataSet>
      <sheetData sheetId="0"/>
      <sheetData sheetId="1"/>
      <sheetData sheetId="2"/>
      <sheetData sheetId="3"/>
      <sheetData sheetId="4">
        <row r="2">
          <cell r="E2" t="str">
            <v>Nodes</v>
          </cell>
          <cell r="F2" t="str">
            <v>Flops/evalRHS</v>
          </cell>
          <cell r="G2" t="str">
            <v>RK_steps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DC44B-348C-8444-83DA-A6399BA30EED}" name="Table2431" displayName="Table2431" ref="I2:Q3" totalsRowShown="0" headerRowDxfId="10" dataDxfId="9">
  <autoFilter ref="I2:Q3" xr:uid="{B7E4CE63-4B65-8A44-8FFD-0A6F1416F5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16D4C01-B810-494D-813B-9A12A171CF36}" name="Nodes" dataDxfId="8"/>
    <tableColumn id="2" xr3:uid="{783EC989-BAAB-6348-B47B-C6B5F9CAD68D}" name="Flops/evalRHS" dataDxfId="7"/>
    <tableColumn id="3" xr3:uid="{231B25DE-BED0-824C-94F3-009C036761B3}" name="RK_steps" dataDxfId="6"/>
    <tableColumn id="4" xr3:uid="{4C0412C8-8892-3F4B-8996-638F10420574}" name="Attempts" dataDxfId="5"/>
    <tableColumn id="5" xr3:uid="{7CA62103-90BC-D142-81F3-B434A6E7ABC3}" name="Compiler" dataDxfId="4"/>
    <tableColumn id="6" xr3:uid="{49984DD0-7E47-9A4B-BC63-438F0549FAD6}" name="Opt flags" dataDxfId="3"/>
    <tableColumn id="7" xr3:uid="{97E21663-79E4-4040-8598-07A769364B1E}" name="KMP affinity" dataDxfId="2"/>
    <tableColumn id="9" xr3:uid="{8A7CFB42-72FC-4947-B286-481D34F72959}" name="RCM Node Reordering" dataDxfId="1"/>
    <tableColumn id="8" xr3:uid="{23EF3748-9EDC-4247-A946-A2D29096B5AC}" name="Precision" dataDxfId="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14896C-AA32-0643-A11E-A2F0798595CC}" name="Table2549" displayName="Table2549" ref="T2:X6" totalsRowShown="0" headerRowDxfId="17" dataDxfId="16">
  <autoFilter ref="T2:X6" xr:uid="{6C1A7856-083B-7E4A-A051-4C5846AB9C8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98761C0-47A9-F04A-80F1-9CABC87A6115}" name="Arch" dataDxfId="15"/>
    <tableColumn id="2" xr3:uid="{ABB51D36-40A0-2843-89CF-F49ADE18F589}" name="Nodes" dataDxfId="14"/>
    <tableColumn id="4" xr3:uid="{F68EF36E-91E7-BE48-ACE4-28B2797C000F}" name="Total cores" dataDxfId="13"/>
    <tableColumn id="5" xr3:uid="{B1E49CEC-3B1B-184B-8C75-34BB9B682096}" name="Column1" dataDxfId="12"/>
    <tableColumn id="6" xr3:uid="{DBABA36A-57FC-134A-8CE7-B063402BCF3A}" name="Processor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BC54-9248-004B-954B-70586CE43988}">
  <dimension ref="A1:X45"/>
  <sheetViews>
    <sheetView tabSelected="1" workbookViewId="0">
      <selection sqref="A1:A2"/>
    </sheetView>
  </sheetViews>
  <sheetFormatPr baseColWidth="10" defaultRowHeight="16" x14ac:dyDescent="0.2"/>
  <cols>
    <col min="1" max="1" width="16.5" customWidth="1"/>
    <col min="2" max="2" width="13.1640625" customWidth="1"/>
    <col min="3" max="3" width="12.83203125" style="1" customWidth="1"/>
    <col min="5" max="5" width="12.83203125" customWidth="1"/>
    <col min="6" max="6" width="14.33203125" customWidth="1"/>
    <col min="7" max="7" width="13.1640625" customWidth="1"/>
    <col min="8" max="8" width="21.1640625" customWidth="1"/>
    <col min="9" max="9" width="14.5" customWidth="1"/>
    <col min="10" max="10" width="16" customWidth="1"/>
    <col min="11" max="11" width="12.6640625" customWidth="1"/>
    <col min="12" max="12" width="11.1640625" bestFit="1" customWidth="1"/>
    <col min="13" max="13" width="12.33203125" bestFit="1" customWidth="1"/>
    <col min="14" max="14" width="30.33203125" customWidth="1"/>
    <col min="15" max="15" width="22" customWidth="1"/>
    <col min="16" max="16" width="22.6640625" customWidth="1"/>
    <col min="17" max="17" width="15.83203125" customWidth="1"/>
    <col min="19" max="20" width="12.5" customWidth="1"/>
    <col min="22" max="22" width="19.5" customWidth="1"/>
    <col min="23" max="23" width="19.1640625" customWidth="1"/>
    <col min="24" max="24" width="25.33203125" customWidth="1"/>
  </cols>
  <sheetData>
    <row r="1" spans="1:24" ht="20" thickBot="1" x14ac:dyDescent="0.3">
      <c r="A1" s="26"/>
      <c r="I1" s="4" t="s">
        <v>1</v>
      </c>
      <c r="J1" s="4"/>
      <c r="K1" s="4"/>
      <c r="L1" s="4"/>
      <c r="M1" s="4"/>
      <c r="N1" s="4"/>
      <c r="O1" s="4"/>
      <c r="P1" s="4"/>
      <c r="Q1" s="4"/>
      <c r="S1" s="34"/>
      <c r="T1" s="35" t="s">
        <v>2</v>
      </c>
      <c r="U1" s="35"/>
      <c r="V1" s="35"/>
      <c r="W1" s="35"/>
      <c r="X1" s="35"/>
    </row>
    <row r="2" spans="1:24" ht="17" thickBot="1" x14ac:dyDescent="0.25">
      <c r="A2" s="26" t="s">
        <v>28</v>
      </c>
      <c r="C2"/>
      <c r="D2" s="8"/>
      <c r="E2" s="5"/>
      <c r="F2" s="1"/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25</v>
      </c>
      <c r="Q2" s="2" t="s">
        <v>21</v>
      </c>
      <c r="R2" s="2"/>
      <c r="T2" s="2" t="s">
        <v>13</v>
      </c>
      <c r="U2" s="2" t="s">
        <v>6</v>
      </c>
      <c r="V2" s="2" t="s">
        <v>14</v>
      </c>
      <c r="W2" s="2" t="s">
        <v>0</v>
      </c>
      <c r="X2" s="2" t="s">
        <v>23</v>
      </c>
    </row>
    <row r="3" spans="1:24" x14ac:dyDescent="0.2">
      <c r="A3" s="12"/>
      <c r="B3" s="17" t="s">
        <v>26</v>
      </c>
      <c r="C3" s="18"/>
      <c r="D3" s="17" t="s">
        <v>30</v>
      </c>
      <c r="E3" s="18"/>
      <c r="F3" s="17" t="s">
        <v>31</v>
      </c>
      <c r="G3" s="18"/>
      <c r="H3" s="28"/>
      <c r="I3" s="2">
        <v>10242</v>
      </c>
      <c r="J3" s="2">
        <v>1058</v>
      </c>
      <c r="K3" s="2">
        <v>4</v>
      </c>
      <c r="L3" s="2">
        <v>10</v>
      </c>
      <c r="M3" s="2" t="s">
        <v>15</v>
      </c>
      <c r="N3" s="2" t="s">
        <v>16</v>
      </c>
      <c r="O3" s="2" t="s">
        <v>17</v>
      </c>
      <c r="P3" s="2" t="b">
        <v>1</v>
      </c>
      <c r="Q3" s="2" t="s">
        <v>22</v>
      </c>
      <c r="R3" s="2"/>
      <c r="T3" s="2" t="s">
        <v>18</v>
      </c>
      <c r="U3" s="2">
        <v>1</v>
      </c>
      <c r="V3" s="2">
        <v>36</v>
      </c>
      <c r="W3" s="2" t="s">
        <v>19</v>
      </c>
      <c r="X3" s="2" t="s">
        <v>20</v>
      </c>
    </row>
    <row r="4" spans="1:24" x14ac:dyDescent="0.2">
      <c r="A4" s="13" t="s">
        <v>3</v>
      </c>
      <c r="B4" s="42" t="s">
        <v>4</v>
      </c>
      <c r="C4" s="43" t="s">
        <v>5</v>
      </c>
      <c r="D4" s="14" t="s">
        <v>4</v>
      </c>
      <c r="E4" s="15" t="s">
        <v>5</v>
      </c>
      <c r="F4" s="42" t="s">
        <v>4</v>
      </c>
      <c r="G4" s="43" t="s">
        <v>5</v>
      </c>
      <c r="H4" s="27"/>
      <c r="T4" s="2"/>
      <c r="U4" s="2"/>
      <c r="V4" s="2"/>
      <c r="W4" s="2"/>
      <c r="X4" s="2"/>
    </row>
    <row r="5" spans="1:24" x14ac:dyDescent="0.2">
      <c r="A5" s="16">
        <v>2</v>
      </c>
      <c r="B5" s="44">
        <v>1.0713700000000001E-3</v>
      </c>
      <c r="C5" s="45" t="e">
        <f>#REF!*#REF!*#REF!/1000000000/B5</f>
        <v>#REF!</v>
      </c>
      <c r="D5" s="32">
        <v>3.6598500000000001E-3</v>
      </c>
      <c r="E5" s="33">
        <f>Table2431[Nodes]*Table2431[Flops/evalRHS]*Table2431[RK_steps]/1000000000/D5</f>
        <v>11.843147669986475</v>
      </c>
      <c r="F5" s="51">
        <v>1.7041830000000001E-2</v>
      </c>
      <c r="G5" s="54">
        <f>40962*Table2431[Flops/evalRHS]*Table2431[RK_steps]/1000000000/F5</f>
        <v>10.172099123157547</v>
      </c>
      <c r="T5" s="2"/>
      <c r="U5" s="2" t="s">
        <v>24</v>
      </c>
      <c r="V5" s="2"/>
      <c r="W5" s="2"/>
      <c r="X5" s="2"/>
    </row>
    <row r="6" spans="1:24" x14ac:dyDescent="0.2">
      <c r="A6" s="13">
        <v>4</v>
      </c>
      <c r="B6" s="46">
        <v>7.3828499999999998E-4</v>
      </c>
      <c r="C6" s="47" t="e">
        <f>#REF!*#REF!*#REF!/1000000000/B6</f>
        <v>#REF!</v>
      </c>
      <c r="D6" s="29">
        <v>1.8212199999999999E-3</v>
      </c>
      <c r="E6" s="30">
        <f>Table2431[Nodes]*Table2431[Flops/evalRHS]*Table2431[RK_steps]/1000000000/D6</f>
        <v>23.799510218425013</v>
      </c>
      <c r="F6" s="52">
        <v>8.9195200000000002E-3</v>
      </c>
      <c r="G6" s="55">
        <f>40962*Table2431[Flops/evalRHS]*Table2431[RK_steps]/1000000000/F6</f>
        <v>19.435035069151702</v>
      </c>
      <c r="P6" s="3"/>
      <c r="T6" s="2"/>
      <c r="U6" s="2"/>
      <c r="V6" s="2"/>
      <c r="W6" s="2"/>
      <c r="X6" s="2"/>
    </row>
    <row r="7" spans="1:24" x14ac:dyDescent="0.2">
      <c r="A7" s="16">
        <v>6</v>
      </c>
      <c r="B7" s="44">
        <v>3.9443399999999998E-4</v>
      </c>
      <c r="C7" s="45" t="e">
        <f>#REF!*#REF!*#REF!/1000000000/B7</f>
        <v>#REF!</v>
      </c>
      <c r="D7" s="32">
        <v>1.3301805E-3</v>
      </c>
      <c r="E7" s="33">
        <f>Table2431[Nodes]*Table2431[Flops/evalRHS]*Table2431[RK_steps]/1000000000/D7</f>
        <v>32.585159683215927</v>
      </c>
      <c r="F7" s="51">
        <v>5.9687999999999998E-3</v>
      </c>
      <c r="G7" s="54">
        <f>40962*Table2431[Flops/evalRHS]*Table2431[RK_steps]/1000000000/F7</f>
        <v>29.042887012464817</v>
      </c>
    </row>
    <row r="8" spans="1:24" x14ac:dyDescent="0.2">
      <c r="A8" s="13">
        <v>8</v>
      </c>
      <c r="B8" s="46">
        <v>2.9277515E-4</v>
      </c>
      <c r="C8" s="47" t="e">
        <f>#REF!*#REF!*#REF!/1000000000/B8</f>
        <v>#REF!</v>
      </c>
      <c r="D8" s="29">
        <v>9.1210500000000008E-4</v>
      </c>
      <c r="E8" s="30">
        <f>Table2431[Nodes]*Table2431[Flops/evalRHS]*Table2431[RK_steps]/1000000000/D8</f>
        <v>47.521002516157679</v>
      </c>
      <c r="F8" s="52">
        <v>4.5725560000000002E-3</v>
      </c>
      <c r="G8" s="55">
        <f>40962*Table2431[Flops/evalRHS]*Table2431[RK_steps]/1000000000/F8</f>
        <v>37.911221644961806</v>
      </c>
    </row>
    <row r="9" spans="1:24" x14ac:dyDescent="0.2">
      <c r="A9" s="16">
        <v>10</v>
      </c>
      <c r="B9" s="44">
        <v>2.058451E-4</v>
      </c>
      <c r="C9" s="45" t="e">
        <f>#REF!*#REF!*#REF!/1000000000/B9</f>
        <v>#REF!</v>
      </c>
      <c r="D9" s="32">
        <v>7.7245549999999997E-4</v>
      </c>
      <c r="E9" s="33">
        <f>Table2431[Nodes]*Table2431[Flops/evalRHS]*Table2431[RK_steps]/1000000000/D9</f>
        <v>56.112156622614513</v>
      </c>
      <c r="F9" s="51">
        <v>3.3579E-3</v>
      </c>
      <c r="G9" s="54">
        <f>40962*Table2431[Flops/evalRHS]*Table2431[RK_steps]/1000000000/F9</f>
        <v>51.624879835611537</v>
      </c>
    </row>
    <row r="10" spans="1:24" x14ac:dyDescent="0.2">
      <c r="A10" s="13">
        <v>12</v>
      </c>
      <c r="B10" s="46">
        <v>1.99915E-4</v>
      </c>
      <c r="C10" s="47" t="e">
        <f>#REF!*#REF!*#REF!/1000000000/B10</f>
        <v>#REF!</v>
      </c>
      <c r="D10" s="29">
        <v>6.5751000000000004E-4</v>
      </c>
      <c r="E10" s="30">
        <f>Table2431[Nodes]*Table2431[Flops/evalRHS]*Table2431[RK_steps]/1000000000/D10</f>
        <v>65.921649860838613</v>
      </c>
      <c r="F10" s="52">
        <v>3.2912229999999998E-3</v>
      </c>
      <c r="G10" s="55">
        <f>40962*Table2431[Flops/evalRHS]*Table2431[RK_steps]/1000000000/F10</f>
        <v>52.670750052488088</v>
      </c>
    </row>
    <row r="11" spans="1:24" x14ac:dyDescent="0.2">
      <c r="A11" s="16">
        <v>14</v>
      </c>
      <c r="B11" s="44">
        <v>1.7295234999999999E-4</v>
      </c>
      <c r="C11" s="45" t="e">
        <f>#REF!*#REF!*#REF!/1000000000/B11</f>
        <v>#REF!</v>
      </c>
      <c r="D11" s="32">
        <v>5.2736259999999996E-4</v>
      </c>
      <c r="E11" s="33">
        <f>Table2431[Nodes]*Table2431[Flops/evalRHS]*Table2431[RK_steps]/1000000000/D11</f>
        <v>82.19040182219976</v>
      </c>
      <c r="F11" s="51">
        <v>2.4382760000000001E-3</v>
      </c>
      <c r="G11" s="54">
        <f>40962*Table2431[Flops/evalRHS]*Table2431[RK_steps]/1000000000/F11</f>
        <v>71.095800475417875</v>
      </c>
    </row>
    <row r="12" spans="1:24" x14ac:dyDescent="0.2">
      <c r="A12" s="13">
        <v>16</v>
      </c>
      <c r="B12" s="46">
        <v>1.7841500000000002E-4</v>
      </c>
      <c r="C12" s="47" t="e">
        <f>#REF!*#REF!*#REF!/1000000000/B12</f>
        <v>#REF!</v>
      </c>
      <c r="D12" s="29">
        <v>4.7580445000000002E-4</v>
      </c>
      <c r="E12" s="30">
        <f>Table2431[Nodes]*Table2431[Flops/evalRHS]*Table2431[RK_steps]/1000000000/D12</f>
        <v>91.096550273962336</v>
      </c>
      <c r="F12" s="52">
        <v>2.28173E-3</v>
      </c>
      <c r="G12" s="55">
        <f>40962*Table2431[Flops/evalRHS]*Table2431[RK_steps]/1000000000/F12</f>
        <v>75.973574436940382</v>
      </c>
    </row>
    <row r="13" spans="1:24" x14ac:dyDescent="0.2">
      <c r="A13" s="16">
        <v>18</v>
      </c>
      <c r="B13" s="44">
        <v>1.6398475000000001E-4</v>
      </c>
      <c r="C13" s="45" t="e">
        <f>#REF!*#REF!*#REF!/1000000000/B13</f>
        <v>#REF!</v>
      </c>
      <c r="D13" s="32">
        <v>4.0721374999999995E-4</v>
      </c>
      <c r="E13" s="33">
        <f>Table2431[Nodes]*Table2431[Flops/evalRHS]*Table2431[RK_steps]/1000000000/D13</f>
        <v>106.4407672874504</v>
      </c>
      <c r="F13" s="51">
        <v>1.9817010000000002E-3</v>
      </c>
      <c r="G13" s="54">
        <f>40962*Table2431[Flops/evalRHS]*Table2431[RK_steps]/1000000000/F13</f>
        <v>87.475953234115522</v>
      </c>
    </row>
    <row r="14" spans="1:24" x14ac:dyDescent="0.2">
      <c r="A14" s="13">
        <v>20</v>
      </c>
      <c r="B14" s="46">
        <v>1.538264E-4</v>
      </c>
      <c r="C14" s="47" t="e">
        <f>#REF!*#REF!*#REF!/1000000000/B14</f>
        <v>#REF!</v>
      </c>
      <c r="D14" s="29">
        <v>4.5785040000000002E-4</v>
      </c>
      <c r="E14" s="30">
        <f>Table2431[Nodes]*Table2431[Flops/evalRHS]*Table2431[RK_steps]/1000000000/D14</f>
        <v>94.668791378144476</v>
      </c>
      <c r="F14" s="52">
        <v>1.7812629999999999E-3</v>
      </c>
      <c r="G14" s="55">
        <f>40962*Table2431[Flops/evalRHS]*Table2431[RK_steps]/1000000000/F14</f>
        <v>97.319252687559327</v>
      </c>
    </row>
    <row r="15" spans="1:24" x14ac:dyDescent="0.2">
      <c r="A15" s="16">
        <v>22</v>
      </c>
      <c r="B15" s="44">
        <v>1.5443115000000001E-4</v>
      </c>
      <c r="C15" s="45" t="e">
        <f>#REF!*#REF!*#REF!/1000000000/B15</f>
        <v>#REF!</v>
      </c>
      <c r="D15" s="32">
        <v>4.0144884999999996E-4</v>
      </c>
      <c r="E15" s="33">
        <f>Table2431[Nodes]*Table2431[Flops/evalRHS]*Table2431[RK_steps]/1000000000/D15</f>
        <v>107.96928176528593</v>
      </c>
      <c r="F15" s="51">
        <v>1.524547E-3</v>
      </c>
      <c r="G15" s="54">
        <f>40962*Table2431[Flops/evalRHS]*Table2431[RK_steps]/1000000000/F15</f>
        <v>113.70668401826903</v>
      </c>
    </row>
    <row r="16" spans="1:24" x14ac:dyDescent="0.2">
      <c r="A16" s="13">
        <v>24</v>
      </c>
      <c r="B16" s="46">
        <v>1.5952635000000001E-4</v>
      </c>
      <c r="C16" s="47" t="e">
        <f>#REF!*#REF!*#REF!/1000000000/B16</f>
        <v>#REF!</v>
      </c>
      <c r="D16" s="29">
        <v>3.625902E-4</v>
      </c>
      <c r="E16" s="30">
        <f>Table2431[Nodes]*Table2431[Flops/evalRHS]*Table2431[RK_steps]/1000000000/D16</f>
        <v>119.54030748762654</v>
      </c>
      <c r="F16" s="52">
        <v>1.4131809999999999E-3</v>
      </c>
      <c r="G16" s="55">
        <f>40962*Table2431[Flops/evalRHS]*Table2431[RK_steps]/1000000000/F16</f>
        <v>122.6673610811354</v>
      </c>
    </row>
    <row r="17" spans="1:10" x14ac:dyDescent="0.2">
      <c r="A17" s="16">
        <v>26</v>
      </c>
      <c r="B17" s="44">
        <v>1.6409150000000001E-4</v>
      </c>
      <c r="C17" s="45" t="e">
        <f>#REF!*#REF!*#REF!/1000000000/B17</f>
        <v>#REF!</v>
      </c>
      <c r="D17" s="32">
        <v>3.3961734999999997E-4</v>
      </c>
      <c r="E17" s="33">
        <f>Table2431[Nodes]*Table2431[Flops/evalRHS]*Table2431[RK_steps]/1000000000/D17</f>
        <v>127.62641249041017</v>
      </c>
      <c r="F17" s="51">
        <v>1.314216E-3</v>
      </c>
      <c r="G17" s="54">
        <f>40962*Table2431[Flops/evalRHS]*Table2431[RK_steps]/1000000000/F17</f>
        <v>131.90463668072829</v>
      </c>
    </row>
    <row r="18" spans="1:10" x14ac:dyDescent="0.2">
      <c r="A18" s="13">
        <v>28</v>
      </c>
      <c r="B18" s="46">
        <v>1.6322394999999999E-4</v>
      </c>
      <c r="C18" s="47" t="e">
        <f>#REF!*#REF!*#REF!/1000000000/B18</f>
        <v>#REF!</v>
      </c>
      <c r="D18" s="29">
        <v>3.1640605E-4</v>
      </c>
      <c r="E18" s="30">
        <f>Table2431[Nodes]*Table2431[Flops/evalRHS]*Table2431[RK_steps]/1000000000/D18</f>
        <v>136.98898614612457</v>
      </c>
      <c r="F18" s="52">
        <v>1.2606799999999999E-3</v>
      </c>
      <c r="G18" s="55">
        <f>40962*Table2431[Flops/evalRHS]*Table2431[RK_steps]/1000000000/F18</f>
        <v>137.50609512326682</v>
      </c>
    </row>
    <row r="19" spans="1:10" x14ac:dyDescent="0.2">
      <c r="A19" s="16">
        <v>30</v>
      </c>
      <c r="B19" s="44">
        <v>1.6215000000000001E-4</v>
      </c>
      <c r="C19" s="45" t="e">
        <f>#REF!*#REF!*#REF!/1000000000/B19</f>
        <v>#REF!</v>
      </c>
      <c r="D19" s="32">
        <v>3.0153260000000001E-4</v>
      </c>
      <c r="E19" s="33">
        <f>Table2431[Nodes]*Table2431[Flops/evalRHS]*Table2431[RK_steps]/1000000000/D19</f>
        <v>143.74612894260852</v>
      </c>
      <c r="F19" s="51">
        <v>1.0881269999999999E-3</v>
      </c>
      <c r="G19" s="54">
        <f>40962*Table2431[Flops/evalRHS]*Table2431[RK_steps]/1000000000/F19</f>
        <v>159.31153624530961</v>
      </c>
    </row>
    <row r="20" spans="1:10" x14ac:dyDescent="0.2">
      <c r="A20" s="13">
        <v>32</v>
      </c>
      <c r="B20" s="46">
        <v>1.6307E-4</v>
      </c>
      <c r="C20" s="47" t="e">
        <f>#REF!*#REF!*#REF!/1000000000/B20</f>
        <v>#REF!</v>
      </c>
      <c r="D20" s="29">
        <v>2.9383014999999997E-4</v>
      </c>
      <c r="E20" s="30">
        <f>Table2431[Nodes]*Table2431[Flops/evalRHS]*Table2431[RK_steps]/1000000000/D20</f>
        <v>147.51428333681892</v>
      </c>
      <c r="F20" s="52">
        <v>1.1170380000000001E-3</v>
      </c>
      <c r="G20" s="55">
        <f>40962*Table2431[Flops/evalRHS]*Table2431[RK_steps]/1000000000/F20</f>
        <v>155.18826038147313</v>
      </c>
    </row>
    <row r="21" spans="1:10" x14ac:dyDescent="0.2">
      <c r="A21" s="16">
        <v>34</v>
      </c>
      <c r="B21" s="44">
        <v>1.7477000000000001E-4</v>
      </c>
      <c r="C21" s="45" t="e">
        <f>#REF!*#REF!*#REF!/1000000000/B21</f>
        <v>#REF!</v>
      </c>
      <c r="D21" s="32">
        <v>2.8273019999999999E-4</v>
      </c>
      <c r="E21" s="33">
        <f>Table2431[Nodes]*Table2431[Flops/evalRHS]*Table2431[RK_steps]/1000000000/D21</f>
        <v>153.30567445571788</v>
      </c>
      <c r="F21" s="51">
        <v>9.6991779999999999E-4</v>
      </c>
      <c r="G21" s="54">
        <f>40962*Table2431[Flops/evalRHS]*Table2431[RK_steps]/1000000000/F21</f>
        <v>178.72770661596272</v>
      </c>
    </row>
    <row r="22" spans="1:10" ht="17" thickBot="1" x14ac:dyDescent="0.25">
      <c r="A22" s="13">
        <v>36</v>
      </c>
      <c r="B22" s="48">
        <v>2.85913E-4</v>
      </c>
      <c r="C22" s="49" t="e">
        <f>#REF!*#REF!*#REF!/1000000000/B22</f>
        <v>#REF!</v>
      </c>
      <c r="D22" s="31">
        <v>3.0289E-4</v>
      </c>
      <c r="E22" s="50">
        <f>Table2431[Nodes]*Table2431[Flops/evalRHS]*Table2431[RK_steps]/1000000000/D22</f>
        <v>143.10193139423555</v>
      </c>
      <c r="F22" s="53">
        <v>8.7846419999999998E-4</v>
      </c>
      <c r="G22" s="56">
        <f>40962*Table2431[Flops/evalRHS]*Table2431[RK_steps]/1000000000/F22</f>
        <v>197.33437515154287</v>
      </c>
    </row>
    <row r="25" spans="1:10" ht="17" thickBot="1" x14ac:dyDescent="0.25">
      <c r="A25" s="57" t="s">
        <v>29</v>
      </c>
      <c r="B25" s="8"/>
      <c r="C25" s="8"/>
      <c r="D25" s="8"/>
      <c r="E25" s="5"/>
    </row>
    <row r="26" spans="1:10" x14ac:dyDescent="0.2">
      <c r="A26" s="9"/>
      <c r="B26" s="24" t="s">
        <v>27</v>
      </c>
      <c r="C26" s="25"/>
      <c r="D26" s="17" t="s">
        <v>30</v>
      </c>
      <c r="E26" s="18"/>
      <c r="F26" s="17" t="s">
        <v>32</v>
      </c>
      <c r="G26" s="18"/>
    </row>
    <row r="27" spans="1:10" x14ac:dyDescent="0.2">
      <c r="A27" s="6" t="s">
        <v>3</v>
      </c>
      <c r="B27" s="10" t="s">
        <v>4</v>
      </c>
      <c r="C27" s="11" t="s">
        <v>5</v>
      </c>
      <c r="D27" s="14" t="s">
        <v>4</v>
      </c>
      <c r="E27" s="15" t="s">
        <v>5</v>
      </c>
      <c r="F27" s="42" t="s">
        <v>4</v>
      </c>
      <c r="G27" s="43" t="s">
        <v>5</v>
      </c>
    </row>
    <row r="28" spans="1:10" x14ac:dyDescent="0.2">
      <c r="A28" s="7">
        <v>2</v>
      </c>
      <c r="B28" s="36">
        <v>9.0021999999999997E-4</v>
      </c>
      <c r="C28" s="37" t="e">
        <f>#REF!*#REF!*#REF!/1000000000/B28</f>
        <v>#REF!</v>
      </c>
      <c r="D28" s="32">
        <v>4.8045724999999997E-3</v>
      </c>
      <c r="E28" s="33">
        <f>Table2431[Nodes]*Table2431[Flops/evalRHS]*Table2431[RK_steps]/1000000000/D28</f>
        <v>9.0214361423414893</v>
      </c>
      <c r="F28" s="51">
        <v>1.8620270000000001E-2</v>
      </c>
      <c r="G28" s="54">
        <f>40962*Table2431[Flops/evalRHS]*Table2431[RK_steps]/1000000000/F28</f>
        <v>9.3098104377648649</v>
      </c>
    </row>
    <row r="29" spans="1:10" x14ac:dyDescent="0.2">
      <c r="A29" s="6">
        <v>4</v>
      </c>
      <c r="B29" s="38">
        <v>4.4809500000000003E-4</v>
      </c>
      <c r="C29" s="39" t="e">
        <f>#REF!*#REF!*#REF!/1000000000/B29</f>
        <v>#REF!</v>
      </c>
      <c r="D29" s="29">
        <v>2.22164E-3</v>
      </c>
      <c r="E29" s="30">
        <f>Table2431[Nodes]*Table2431[Flops/evalRHS]*Table2431[RK_steps]/1000000000/D29</f>
        <v>19.509976413820421</v>
      </c>
      <c r="F29" s="52">
        <v>1.122418E-2</v>
      </c>
      <c r="G29" s="55">
        <f>40962*Table2431[Flops/evalRHS]*Table2431[RK_steps]/1000000000/F29</f>
        <v>15.444440841112668</v>
      </c>
    </row>
    <row r="30" spans="1:10" x14ac:dyDescent="0.2">
      <c r="A30" s="7">
        <v>6</v>
      </c>
      <c r="B30" s="36">
        <v>3.1731795000000001E-4</v>
      </c>
      <c r="C30" s="37" t="e">
        <f>#REF!*#REF!*#REF!/1000000000/B30</f>
        <v>#REF!</v>
      </c>
      <c r="D30" s="32">
        <v>1.655515E-3</v>
      </c>
      <c r="E30" s="33">
        <f>Table2431[Nodes]*Table2431[Flops/evalRHS]*Table2431[RK_steps]/1000000000/D30</f>
        <v>26.181667940187797</v>
      </c>
      <c r="F30" s="51">
        <v>7.4083109999999999E-3</v>
      </c>
      <c r="G30" s="54">
        <f>40962*Table2431[Flops/evalRHS]*Table2431[RK_steps]/1000000000/F30</f>
        <v>23.399555445229012</v>
      </c>
    </row>
    <row r="31" spans="1:10" x14ac:dyDescent="0.2">
      <c r="A31" s="6">
        <v>8</v>
      </c>
      <c r="B31" s="38">
        <v>3.0209740000000001E-4</v>
      </c>
      <c r="C31" s="39" t="e">
        <f>#REF!*#REF!*#REF!/1000000000/B31</f>
        <v>#REF!</v>
      </c>
      <c r="D31" s="29">
        <v>9.5198685000000001E-4</v>
      </c>
      <c r="E31" s="30">
        <f>Table2431[Nodes]*Table2431[Flops/evalRHS]*Table2431[RK_steps]/1000000000/D31</f>
        <v>45.530191934899101</v>
      </c>
      <c r="F31" s="52">
        <v>5.8004440000000001E-3</v>
      </c>
      <c r="G31" s="55">
        <f>40962*Table2431[Flops/evalRHS]*Table2431[RK_steps]/1000000000/F31</f>
        <v>29.885847359271114</v>
      </c>
    </row>
    <row r="32" spans="1:10" x14ac:dyDescent="0.2">
      <c r="A32" s="7">
        <v>10</v>
      </c>
      <c r="B32" s="36">
        <v>2.4690085E-4</v>
      </c>
      <c r="C32" s="37" t="e">
        <f>#REF!*#REF!*#REF!/1000000000/B32</f>
        <v>#REF!</v>
      </c>
      <c r="D32" s="32">
        <v>9.2468149999999996E-4</v>
      </c>
      <c r="E32" s="33">
        <f>Table2431[Nodes]*Table2431[Flops/evalRHS]*Table2431[RK_steps]/1000000000/D32</f>
        <v>46.874674144556806</v>
      </c>
      <c r="F32" s="51">
        <v>3.4887479999999998E-3</v>
      </c>
      <c r="G32" s="54">
        <f>40962*Table2431[Flops/evalRHS]*Table2431[RK_steps]/1000000000/F32</f>
        <v>49.688651630900253</v>
      </c>
      <c r="H32" s="19"/>
      <c r="I32" s="20"/>
      <c r="J32" s="20"/>
    </row>
    <row r="33" spans="1:10" x14ac:dyDescent="0.2">
      <c r="A33" s="6">
        <v>12</v>
      </c>
      <c r="B33" s="38">
        <v>2.098399E-4</v>
      </c>
      <c r="C33" s="39" t="e">
        <f>#REF!*#REF!*#REF!/1000000000/B33</f>
        <v>#REF!</v>
      </c>
      <c r="D33" s="29">
        <v>7.8870500000000001E-4</v>
      </c>
      <c r="E33" s="30">
        <f>Table2431[Nodes]*Table2431[Flops/evalRHS]*Table2431[RK_steps]/1000000000/D33</f>
        <v>54.956091314242968</v>
      </c>
      <c r="F33" s="52">
        <v>3.4505180000000001E-3</v>
      </c>
      <c r="G33" s="55">
        <f>40962*Table2431[Flops/evalRHS]*Table2431[RK_steps]/1000000000/F33</f>
        <v>50.239176842433508</v>
      </c>
      <c r="H33" s="20"/>
      <c r="I33" s="20"/>
      <c r="J33" s="21"/>
    </row>
    <row r="34" spans="1:10" x14ac:dyDescent="0.2">
      <c r="A34" s="7">
        <v>14</v>
      </c>
      <c r="B34" s="36">
        <v>2.149481E-4</v>
      </c>
      <c r="C34" s="37" t="e">
        <f>#REF!*#REF!*#REF!/1000000000/B34</f>
        <v>#REF!</v>
      </c>
      <c r="D34" s="32">
        <v>6.2208649999999995E-4</v>
      </c>
      <c r="E34" s="33">
        <f>Table2431[Nodes]*Table2431[Flops/evalRHS]*Table2431[RK_steps]/1000000000/D34</f>
        <v>69.675429381605298</v>
      </c>
      <c r="F34" s="51">
        <v>2.9574060000000001E-3</v>
      </c>
      <c r="G34" s="54">
        <f>40962*Table2431[Flops/evalRHS]*Table2431[RK_steps]/1000000000/F34</f>
        <v>58.615957362634681</v>
      </c>
      <c r="H34" s="20"/>
      <c r="I34" s="22"/>
      <c r="J34" s="23"/>
    </row>
    <row r="35" spans="1:10" x14ac:dyDescent="0.2">
      <c r="A35" s="6">
        <v>16</v>
      </c>
      <c r="B35" s="38">
        <v>2.273535E-4</v>
      </c>
      <c r="C35" s="39" t="e">
        <f>#REF!*#REF!*#REF!/1000000000/B35</f>
        <v>#REF!</v>
      </c>
      <c r="D35" s="29">
        <v>5.8602874999999998E-4</v>
      </c>
      <c r="E35" s="30">
        <f>Table2431[Nodes]*Table2431[Flops/evalRHS]*Table2431[RK_steps]/1000000000/D35</f>
        <v>73.962487335305653</v>
      </c>
      <c r="F35" s="52">
        <v>2.281E-3</v>
      </c>
      <c r="G35" s="55">
        <f>40962*Table2431[Flops/evalRHS]*Table2431[RK_steps]/1000000000/F35</f>
        <v>75.997888645330988</v>
      </c>
      <c r="H35" s="20"/>
      <c r="I35" s="22"/>
      <c r="J35" s="23"/>
    </row>
    <row r="36" spans="1:10" x14ac:dyDescent="0.2">
      <c r="A36" s="7">
        <v>18</v>
      </c>
      <c r="B36" s="36">
        <v>2.2701749999999999E-4</v>
      </c>
      <c r="C36" s="37" t="e">
        <f>#REF!*#REF!*#REF!/1000000000/B36</f>
        <v>#REF!</v>
      </c>
      <c r="D36" s="32">
        <v>5.0656435000000005E-4</v>
      </c>
      <c r="E36" s="33">
        <f>Table2431[Nodes]*Table2431[Flops/evalRHS]*Table2431[RK_steps]/1000000000/D36</f>
        <v>85.564931681433947</v>
      </c>
      <c r="F36" s="51">
        <v>2.0127700000000001E-3</v>
      </c>
      <c r="G36" s="54">
        <f>40962*Table2431[Flops/evalRHS]*Table2431[RK_steps]/1000000000/F36</f>
        <v>86.125679536161599</v>
      </c>
      <c r="H36" s="20"/>
      <c r="I36" s="22"/>
      <c r="J36" s="23"/>
    </row>
    <row r="37" spans="1:10" x14ac:dyDescent="0.2">
      <c r="A37" s="6">
        <v>20</v>
      </c>
      <c r="B37" s="38">
        <v>1.6929899999999998E-4</v>
      </c>
      <c r="C37" s="39" t="e">
        <f>#REF!*#REF!*#REF!/1000000000/B37</f>
        <v>#REF!</v>
      </c>
      <c r="D37" s="29">
        <v>5.5940809999999999E-4</v>
      </c>
      <c r="E37" s="30">
        <f>Table2431[Nodes]*Table2431[Flops/evalRHS]*Table2431[RK_steps]/1000000000/D37</f>
        <v>77.482153011370414</v>
      </c>
      <c r="F37" s="52">
        <v>1.962695E-3</v>
      </c>
      <c r="G37" s="55">
        <f>40962*Table2431[Flops/evalRHS]*Table2431[RK_steps]/1000000000/F37</f>
        <v>88.323037456150857</v>
      </c>
    </row>
    <row r="38" spans="1:10" x14ac:dyDescent="0.2">
      <c r="A38" s="7">
        <v>22</v>
      </c>
      <c r="B38" s="36">
        <v>1.944653E-4</v>
      </c>
      <c r="C38" s="37" t="e">
        <f>#REF!*#REF!*#REF!/1000000000/B38</f>
        <v>#REF!</v>
      </c>
      <c r="D38" s="32">
        <v>4.6043699999999996E-4</v>
      </c>
      <c r="E38" s="33">
        <f>Table2431[Nodes]*Table2431[Flops/evalRHS]*Table2431[RK_steps]/1000000000/D38</f>
        <v>94.136969878615332</v>
      </c>
      <c r="F38" s="51">
        <v>1.7072630000000001E-3</v>
      </c>
      <c r="G38" s="54">
        <f>40962*Table2431[Flops/evalRHS]*Table2431[RK_steps]/1000000000/F38</f>
        <v>101.53748075135465</v>
      </c>
    </row>
    <row r="39" spans="1:10" x14ac:dyDescent="0.2">
      <c r="A39" s="6">
        <v>24</v>
      </c>
      <c r="B39" s="38">
        <v>1.7819799999999999E-4</v>
      </c>
      <c r="C39" s="39" t="e">
        <f>#REF!*#REF!*#REF!/1000000000/B39</f>
        <v>#REF!</v>
      </c>
      <c r="D39" s="29">
        <v>4.4248949999999997E-4</v>
      </c>
      <c r="E39" s="30">
        <f>Table2431[Nodes]*Table2431[Flops/evalRHS]*Table2431[RK_steps]/1000000000/D39</f>
        <v>97.955192157102047</v>
      </c>
      <c r="F39" s="52">
        <v>1.6250209999999999E-3</v>
      </c>
      <c r="G39" s="55">
        <f>40962*Table2431[Flops/evalRHS]*Table2431[RK_steps]/1000000000/F39</f>
        <v>106.67627310662446</v>
      </c>
    </row>
    <row r="40" spans="1:10" x14ac:dyDescent="0.2">
      <c r="A40" s="7">
        <v>26</v>
      </c>
      <c r="B40" s="36">
        <v>1.7624185000000001E-4</v>
      </c>
      <c r="C40" s="37" t="e">
        <f>#REF!*#REF!*#REF!/1000000000/B40</f>
        <v>#REF!</v>
      </c>
      <c r="D40" s="32">
        <v>4.3472299999999998E-4</v>
      </c>
      <c r="E40" s="33">
        <f>Table2431[Nodes]*Table2431[Flops/evalRHS]*Table2431[RK_steps]/1000000000/D40</f>
        <v>99.705200783027365</v>
      </c>
      <c r="F40" s="51">
        <v>1.4959769999999999E-3</v>
      </c>
      <c r="G40" s="54">
        <f>40962*Table2431[Flops/evalRHS]*Table2431[RK_steps]/1000000000/F40</f>
        <v>115.8782414435516</v>
      </c>
    </row>
    <row r="41" spans="1:10" x14ac:dyDescent="0.2">
      <c r="A41" s="6">
        <v>28</v>
      </c>
      <c r="B41" s="38">
        <v>1.8201E-4</v>
      </c>
      <c r="C41" s="39" t="e">
        <f>#REF!*#REF!*#REF!/1000000000/B41</f>
        <v>#REF!</v>
      </c>
      <c r="D41" s="29">
        <v>4.0117799999999997E-4</v>
      </c>
      <c r="E41" s="30">
        <f>Table2431[Nodes]*Table2431[Flops/evalRHS]*Table2431[RK_steps]/1000000000/D41</f>
        <v>108.04217579229172</v>
      </c>
      <c r="F41" s="52">
        <v>1.4146619999999999E-3</v>
      </c>
      <c r="G41" s="55">
        <f>40962*Table2431[Flops/evalRHS]*Table2431[RK_steps]/1000000000/F41</f>
        <v>122.53894145739406</v>
      </c>
    </row>
    <row r="42" spans="1:10" x14ac:dyDescent="0.2">
      <c r="A42" s="7">
        <v>30</v>
      </c>
      <c r="B42" s="36">
        <v>1.8652999999999999E-4</v>
      </c>
      <c r="C42" s="37" t="e">
        <f>#REF!*#REF!*#REF!/1000000000/B42</f>
        <v>#REF!</v>
      </c>
      <c r="D42" s="32">
        <v>3.8104895000000004E-4</v>
      </c>
      <c r="E42" s="33">
        <f>Table2431[Nodes]*Table2431[Flops/evalRHS]*Table2431[RK_steps]/1000000000/D42</f>
        <v>113.74954320173299</v>
      </c>
      <c r="F42" s="51">
        <v>1.3067840000000001E-3</v>
      </c>
      <c r="G42" s="54">
        <f>40962*Table2431[Flops/evalRHS]*Table2431[RK_steps]/1000000000/F42</f>
        <v>132.65481058843693</v>
      </c>
    </row>
    <row r="43" spans="1:10" x14ac:dyDescent="0.2">
      <c r="A43" s="6">
        <v>32</v>
      </c>
      <c r="B43" s="38">
        <v>2.2528000000000001E-4</v>
      </c>
      <c r="C43" s="39" t="e">
        <f>#REF!*#REF!*#REF!/1000000000/B43</f>
        <v>#REF!</v>
      </c>
      <c r="D43" s="29">
        <v>3.6391495000000001E-4</v>
      </c>
      <c r="E43" s="30">
        <f>Table2431[Nodes]*Table2431[Flops/evalRHS]*Table2431[RK_steps]/1000000000/D43</f>
        <v>119.10514805725899</v>
      </c>
      <c r="F43" s="52">
        <v>1.3509150000000001E-3</v>
      </c>
      <c r="G43" s="55">
        <f>40962*Table2431[Flops/evalRHS]*Table2431[RK_steps]/1000000000/F43</f>
        <v>128.32131111135786</v>
      </c>
    </row>
    <row r="44" spans="1:10" x14ac:dyDescent="0.2">
      <c r="A44" s="7">
        <v>34</v>
      </c>
      <c r="B44" s="36">
        <v>3.3951000000000001E-4</v>
      </c>
      <c r="C44" s="37" t="e">
        <f>#REF!*#REF!*#REF!/1000000000/B44</f>
        <v>#REF!</v>
      </c>
      <c r="D44" s="32">
        <v>3.5110464999999998E-4</v>
      </c>
      <c r="E44" s="33">
        <f>Table2431[Nodes]*Table2431[Flops/evalRHS]*Table2431[RK_steps]/1000000000/D44</f>
        <v>123.45078312121473</v>
      </c>
      <c r="F44" s="51">
        <v>1.479476E-3</v>
      </c>
      <c r="G44" s="54">
        <f>40962*Table2431[Flops/evalRHS]*Table2431[RK_steps]/1000000000/F44</f>
        <v>117.17066312667458</v>
      </c>
    </row>
    <row r="45" spans="1:10" ht="17" thickBot="1" x14ac:dyDescent="0.25">
      <c r="A45" s="6">
        <v>36</v>
      </c>
      <c r="B45" s="40">
        <v>3.3741000000000001E-4</v>
      </c>
      <c r="C45" s="41" t="e">
        <f>#REF!*#REF!*#REF!/1000000000/B45</f>
        <v>#REF!</v>
      </c>
      <c r="D45" s="31">
        <v>3.7655350000000002E-4</v>
      </c>
      <c r="E45" s="50">
        <f>Table2431[Nodes]*Table2431[Flops/evalRHS]*Table2431[RK_steps]/1000000000/D45</f>
        <v>115.10753186466199</v>
      </c>
      <c r="F45" s="53">
        <v>1.494872E-3</v>
      </c>
      <c r="G45" s="56">
        <f>40962*Table2431[Flops/evalRHS]*Table2431[RK_steps]/1000000000/F45</f>
        <v>115.96389791232961</v>
      </c>
    </row>
  </sheetData>
  <mergeCells count="7">
    <mergeCell ref="B3:C3"/>
    <mergeCell ref="B26:C26"/>
    <mergeCell ref="D3:E3"/>
    <mergeCell ref="F3:G3"/>
    <mergeCell ref="D26:E26"/>
    <mergeCell ref="F26:G26"/>
    <mergeCell ref="T1:X1"/>
  </mergeCells>
  <phoneticPr fontId="2" type="noConversion"/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OpenMP icc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2019-11-06T16:06:32Z</dcterms:created>
  <dcterms:modified xsi:type="dcterms:W3CDTF">2019-11-27T19:24:32Z</dcterms:modified>
</cp:coreProperties>
</file>