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Marler\Documents\UC Berkeley\Courses\W209\Final Project\w209_finalproject\data\"/>
    </mc:Choice>
  </mc:AlternateContent>
  <bookViews>
    <workbookView xWindow="0" yWindow="0" windowWidth="23040" windowHeight="9090"/>
  </bookViews>
  <sheets>
    <sheet name="Data" sheetId="1" r:id="rId1"/>
  </sheets>
  <definedNames>
    <definedName name="_xlnm._FilterDatabase" localSheetId="0" hidden="1">Data!$A$1:$AC$511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1" i="1" l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A2" i="1" l="1"/>
  <c r="O490" i="1" l="1"/>
  <c r="O475" i="1"/>
  <c r="O496" i="1"/>
  <c r="O489" i="1"/>
  <c r="O511" i="1"/>
  <c r="O497" i="1"/>
  <c r="O495" i="1"/>
  <c r="O479" i="1"/>
  <c r="O487" i="1"/>
  <c r="O504" i="1"/>
  <c r="O486" i="1"/>
  <c r="O499" i="1"/>
  <c r="O491" i="1"/>
  <c r="O494" i="1"/>
  <c r="O498" i="1"/>
  <c r="O510" i="1"/>
  <c r="O506" i="1"/>
  <c r="O493" i="1"/>
  <c r="O476" i="1"/>
  <c r="O474" i="1"/>
  <c r="O502" i="1"/>
  <c r="O500" i="1"/>
  <c r="O508" i="1"/>
  <c r="O492" i="1"/>
  <c r="O464" i="1"/>
  <c r="O488" i="1"/>
  <c r="O505" i="1"/>
  <c r="O503" i="1"/>
  <c r="O485" i="1"/>
  <c r="O507" i="1"/>
  <c r="O501" i="1"/>
  <c r="O509" i="1"/>
  <c r="O484" i="1"/>
  <c r="O450" i="1"/>
  <c r="O460" i="1"/>
  <c r="O456" i="1"/>
  <c r="O439" i="1"/>
  <c r="O458" i="1"/>
  <c r="O443" i="1"/>
  <c r="O448" i="1"/>
  <c r="O442" i="1"/>
  <c r="O457" i="1"/>
  <c r="O435" i="1"/>
  <c r="O447" i="1"/>
  <c r="O437" i="1"/>
  <c r="O445" i="1"/>
  <c r="O410" i="1"/>
  <c r="O441" i="1"/>
  <c r="O444" i="1"/>
  <c r="O434" i="1"/>
  <c r="O453" i="1"/>
  <c r="O449" i="1"/>
  <c r="O452" i="1"/>
  <c r="O459" i="1"/>
  <c r="O455" i="1"/>
  <c r="O446" i="1"/>
  <c r="O451" i="1"/>
  <c r="O454" i="1"/>
  <c r="O436" i="1"/>
  <c r="O440" i="1"/>
  <c r="O364" i="1"/>
  <c r="O368" i="1"/>
  <c r="O360" i="1"/>
  <c r="O406" i="1"/>
  <c r="O408" i="1"/>
  <c r="O392" i="1"/>
  <c r="O393" i="1"/>
  <c r="O401" i="1"/>
  <c r="O376" i="1"/>
  <c r="O372" i="1"/>
  <c r="O394" i="1"/>
  <c r="O391" i="1"/>
  <c r="O369" i="1"/>
  <c r="O388" i="1"/>
  <c r="O395" i="1"/>
  <c r="O400" i="1"/>
  <c r="O399" i="1"/>
  <c r="O397" i="1"/>
  <c r="O398" i="1"/>
  <c r="O381" i="1"/>
  <c r="O380" i="1"/>
  <c r="O385" i="1"/>
  <c r="O386" i="1"/>
  <c r="O382" i="1"/>
  <c r="O387" i="1"/>
  <c r="O389" i="1"/>
  <c r="O405" i="1"/>
  <c r="O396" i="1"/>
  <c r="O384" i="1"/>
  <c r="O373" i="1"/>
  <c r="O403" i="1"/>
  <c r="O409" i="1"/>
  <c r="O407" i="1"/>
  <c r="O404" i="1"/>
  <c r="O390" i="1"/>
  <c r="O402" i="1"/>
  <c r="O314" i="1"/>
  <c r="O343" i="1"/>
  <c r="O329" i="1"/>
  <c r="O348" i="1"/>
  <c r="O340" i="1"/>
  <c r="O325" i="1"/>
  <c r="O352" i="1"/>
  <c r="O320" i="1"/>
  <c r="O315" i="1"/>
  <c r="O333" i="1"/>
  <c r="O345" i="1"/>
  <c r="O344" i="1"/>
  <c r="O346" i="1"/>
  <c r="O339" i="1"/>
  <c r="O356" i="1"/>
  <c r="O349" i="1"/>
  <c r="O334" i="1"/>
  <c r="O309" i="1"/>
  <c r="O335" i="1"/>
  <c r="O347" i="1"/>
  <c r="O350" i="1"/>
  <c r="O342" i="1"/>
  <c r="O338" i="1"/>
  <c r="O354" i="1"/>
  <c r="O357" i="1"/>
  <c r="O328" i="1"/>
  <c r="O332" i="1"/>
  <c r="O355" i="1"/>
  <c r="O341" i="1"/>
  <c r="O331" i="1"/>
  <c r="O330" i="1"/>
  <c r="O316" i="1"/>
  <c r="O358" i="1"/>
  <c r="O337" i="1"/>
  <c r="O351" i="1"/>
  <c r="O313" i="1"/>
  <c r="O353" i="1"/>
  <c r="O336" i="1"/>
  <c r="O321" i="1"/>
  <c r="O272" i="1"/>
  <c r="O287" i="1"/>
  <c r="O294" i="1"/>
  <c r="O286" i="1"/>
  <c r="O261" i="1"/>
  <c r="O295" i="1"/>
  <c r="O271" i="1"/>
  <c r="O262" i="1"/>
  <c r="O269" i="1"/>
  <c r="O300" i="1"/>
  <c r="O283" i="1"/>
  <c r="O274" i="1"/>
  <c r="O306" i="1"/>
  <c r="O304" i="1"/>
  <c r="O293" i="1"/>
  <c r="O266" i="1"/>
  <c r="O270" i="1"/>
  <c r="O264" i="1"/>
  <c r="O267" i="1"/>
  <c r="O303" i="1"/>
  <c r="O296" i="1"/>
  <c r="O299" i="1"/>
  <c r="O297" i="1"/>
  <c r="O307" i="1"/>
  <c r="O291" i="1"/>
  <c r="O301" i="1"/>
  <c r="O273" i="1"/>
  <c r="O302" i="1"/>
  <c r="O289" i="1"/>
  <c r="O284" i="1"/>
  <c r="O288" i="1"/>
  <c r="O259" i="1"/>
  <c r="O305" i="1"/>
  <c r="O298" i="1"/>
  <c r="O260" i="1"/>
  <c r="O290" i="1"/>
  <c r="O292" i="1"/>
  <c r="O275" i="1"/>
  <c r="O281" i="1"/>
  <c r="O240" i="1"/>
  <c r="O217" i="1"/>
  <c r="O208" i="1"/>
  <c r="O224" i="1"/>
  <c r="O221" i="1"/>
  <c r="O228" i="1"/>
  <c r="O256" i="1"/>
  <c r="O251" i="1"/>
  <c r="O215" i="1"/>
  <c r="O232" i="1"/>
  <c r="O237" i="1"/>
  <c r="O243" i="1"/>
  <c r="O220" i="1"/>
  <c r="O210" i="1"/>
  <c r="O247" i="1"/>
  <c r="O216" i="1"/>
  <c r="O254" i="1"/>
  <c r="O212" i="1"/>
  <c r="O207" i="1"/>
  <c r="O246" i="1"/>
  <c r="O211" i="1"/>
  <c r="O250" i="1"/>
  <c r="O235" i="1"/>
  <c r="O236" i="1"/>
  <c r="O248" i="1"/>
  <c r="O233" i="1"/>
  <c r="O214" i="1"/>
  <c r="O213" i="1"/>
  <c r="O223" i="1"/>
  <c r="O218" i="1"/>
  <c r="O245" i="1"/>
  <c r="O255" i="1"/>
  <c r="O226" i="1"/>
  <c r="O241" i="1"/>
  <c r="O249" i="1"/>
  <c r="O239" i="1"/>
  <c r="O234" i="1"/>
  <c r="O252" i="1"/>
  <c r="O209" i="1"/>
  <c r="O227" i="1"/>
  <c r="O230" i="1"/>
  <c r="O225" i="1"/>
  <c r="O253" i="1"/>
  <c r="O244" i="1"/>
  <c r="O229" i="1"/>
  <c r="O231" i="1"/>
  <c r="O222" i="1"/>
  <c r="O219" i="1"/>
  <c r="O238" i="1"/>
  <c r="O242" i="1"/>
  <c r="O190" i="1"/>
  <c r="O174" i="1"/>
  <c r="O155" i="1"/>
  <c r="O173" i="1"/>
  <c r="O176" i="1"/>
  <c r="O175" i="1"/>
  <c r="O205" i="1"/>
  <c r="O197" i="1"/>
  <c r="O189" i="1"/>
  <c r="O183" i="1"/>
  <c r="O191" i="1"/>
  <c r="O179" i="1"/>
  <c r="O161" i="1"/>
  <c r="O166" i="1"/>
  <c r="O204" i="1"/>
  <c r="O194" i="1"/>
  <c r="O159" i="1"/>
  <c r="O156" i="1"/>
  <c r="O169" i="1"/>
  <c r="O158" i="1"/>
  <c r="O199" i="1"/>
  <c r="O184" i="1"/>
  <c r="O185" i="1"/>
  <c r="O186" i="1"/>
  <c r="O193" i="1"/>
  <c r="O172" i="1"/>
  <c r="O165" i="1"/>
  <c r="O164" i="1"/>
  <c r="O170" i="1"/>
  <c r="O187" i="1"/>
  <c r="O203" i="1"/>
  <c r="O188" i="1"/>
  <c r="O195" i="1"/>
  <c r="O198" i="1"/>
  <c r="O196" i="1"/>
  <c r="O181" i="1"/>
  <c r="O201" i="1"/>
  <c r="O157" i="1"/>
  <c r="O162" i="1"/>
  <c r="O192" i="1"/>
  <c r="O168" i="1"/>
  <c r="O163" i="1"/>
  <c r="O202" i="1"/>
  <c r="O180" i="1"/>
  <c r="O167" i="1"/>
  <c r="O178" i="1"/>
  <c r="O177" i="1"/>
  <c r="O171" i="1"/>
  <c r="O200" i="1"/>
  <c r="O182" i="1"/>
  <c r="O124" i="1"/>
  <c r="O115" i="1"/>
  <c r="O139" i="1"/>
  <c r="O142" i="1"/>
  <c r="O136" i="1"/>
  <c r="O147" i="1"/>
  <c r="O125" i="1"/>
  <c r="O133" i="1"/>
  <c r="O110" i="1"/>
  <c r="O118" i="1"/>
  <c r="O131" i="1"/>
  <c r="O127" i="1"/>
  <c r="O141" i="1"/>
  <c r="O149" i="1"/>
  <c r="O151" i="1"/>
  <c r="O122" i="1"/>
  <c r="O123" i="1"/>
  <c r="O137" i="1"/>
  <c r="O121" i="1"/>
  <c r="O109" i="1"/>
  <c r="O107" i="1"/>
  <c r="O126" i="1"/>
  <c r="O104" i="1"/>
  <c r="O128" i="1"/>
  <c r="O143" i="1"/>
  <c r="O130" i="1"/>
  <c r="O153" i="1"/>
  <c r="O152" i="1"/>
  <c r="O138" i="1"/>
  <c r="O135" i="1"/>
  <c r="O129" i="1"/>
  <c r="O150" i="1"/>
  <c r="O140" i="1"/>
  <c r="O145" i="1"/>
  <c r="O112" i="1"/>
  <c r="O132" i="1"/>
  <c r="O154" i="1"/>
  <c r="O146" i="1"/>
  <c r="O120" i="1"/>
  <c r="O148" i="1"/>
  <c r="O116" i="1"/>
  <c r="O134" i="1"/>
  <c r="O144" i="1"/>
  <c r="O119" i="1"/>
  <c r="O81" i="1"/>
  <c r="O84" i="1"/>
  <c r="O67" i="1"/>
  <c r="O86" i="1"/>
  <c r="O83" i="1"/>
  <c r="O58" i="1"/>
  <c r="O102" i="1"/>
  <c r="O80" i="1"/>
  <c r="O91" i="1"/>
  <c r="O68" i="1"/>
  <c r="O71" i="1"/>
  <c r="O78" i="1"/>
  <c r="O62" i="1"/>
  <c r="O79" i="1"/>
  <c r="O98" i="1"/>
  <c r="O100" i="1"/>
  <c r="O63" i="1"/>
  <c r="O92" i="1"/>
  <c r="O82" i="1"/>
  <c r="O66" i="1"/>
  <c r="O54" i="1"/>
  <c r="O69" i="1"/>
  <c r="O73" i="1"/>
  <c r="O75" i="1"/>
  <c r="O70" i="1"/>
  <c r="O77" i="1"/>
  <c r="O76" i="1"/>
  <c r="O101" i="1"/>
  <c r="O99" i="1"/>
  <c r="O89" i="1"/>
  <c r="O94" i="1"/>
  <c r="O87" i="1"/>
  <c r="O72" i="1"/>
  <c r="O90" i="1"/>
  <c r="O96" i="1"/>
  <c r="O61" i="1"/>
  <c r="O93" i="1"/>
  <c r="O65" i="1"/>
  <c r="O74" i="1"/>
  <c r="O103" i="1"/>
  <c r="O85" i="1"/>
  <c r="O97" i="1"/>
  <c r="O64" i="1"/>
  <c r="O88" i="1"/>
  <c r="O95" i="1"/>
  <c r="O59" i="1"/>
  <c r="O32" i="1"/>
  <c r="O45" i="1"/>
  <c r="O36" i="1"/>
  <c r="O22" i="1"/>
  <c r="O16" i="1"/>
  <c r="O27" i="1"/>
  <c r="O19" i="1"/>
  <c r="O43" i="1"/>
  <c r="O30" i="1"/>
  <c r="O25" i="1"/>
  <c r="O18" i="1"/>
  <c r="O23" i="1"/>
  <c r="O49" i="1"/>
  <c r="O21" i="1"/>
  <c r="O44" i="1"/>
  <c r="O8" i="1"/>
  <c r="O12" i="1"/>
  <c r="O31" i="1"/>
  <c r="O3" i="1"/>
  <c r="O35" i="1"/>
  <c r="O34" i="1"/>
  <c r="O11" i="1"/>
  <c r="O26" i="1"/>
  <c r="O29" i="1"/>
  <c r="O41" i="1"/>
  <c r="O7" i="1"/>
  <c r="O9" i="1"/>
  <c r="O48" i="1"/>
  <c r="O51" i="1"/>
  <c r="O39" i="1"/>
  <c r="O47" i="1"/>
  <c r="O33" i="1"/>
  <c r="O38" i="1"/>
  <c r="O37" i="1"/>
  <c r="O42" i="1"/>
  <c r="O20" i="1"/>
  <c r="O28" i="1"/>
  <c r="O13" i="1"/>
  <c r="O6" i="1"/>
  <c r="O17" i="1"/>
  <c r="O52" i="1"/>
  <c r="O24" i="1"/>
  <c r="O14" i="1"/>
  <c r="O50" i="1"/>
  <c r="O10" i="1"/>
  <c r="O40" i="1"/>
  <c r="O46" i="1"/>
  <c r="O15" i="1"/>
  <c r="H490" i="1"/>
  <c r="H475" i="1"/>
  <c r="H478" i="1"/>
  <c r="H496" i="1"/>
  <c r="H472" i="1"/>
  <c r="H489" i="1"/>
  <c r="H511" i="1"/>
  <c r="H497" i="1"/>
  <c r="H462" i="1"/>
  <c r="H495" i="1"/>
  <c r="H466" i="1"/>
  <c r="H479" i="1"/>
  <c r="H481" i="1"/>
  <c r="H487" i="1"/>
  <c r="H504" i="1"/>
  <c r="H486" i="1"/>
  <c r="H471" i="1"/>
  <c r="H499" i="1"/>
  <c r="H491" i="1"/>
  <c r="H494" i="1"/>
  <c r="H498" i="1"/>
  <c r="H510" i="1"/>
  <c r="H506" i="1"/>
  <c r="H470" i="1"/>
  <c r="H493" i="1"/>
  <c r="H465" i="1"/>
  <c r="H480" i="1"/>
  <c r="H476" i="1"/>
  <c r="H482" i="1"/>
  <c r="H473" i="1"/>
  <c r="H474" i="1"/>
  <c r="H461" i="1"/>
  <c r="H477" i="1"/>
  <c r="H469" i="1"/>
  <c r="H502" i="1"/>
  <c r="H500" i="1"/>
  <c r="H483" i="1"/>
  <c r="H508" i="1"/>
  <c r="H492" i="1"/>
  <c r="H464" i="1"/>
  <c r="H488" i="1"/>
  <c r="H505" i="1"/>
  <c r="H467" i="1"/>
  <c r="H503" i="1"/>
  <c r="H485" i="1"/>
  <c r="H507" i="1"/>
  <c r="H501" i="1"/>
  <c r="H509" i="1"/>
  <c r="H463" i="1"/>
  <c r="H468" i="1"/>
  <c r="H484" i="1"/>
  <c r="H430" i="1"/>
  <c r="H416" i="1"/>
  <c r="H421" i="1"/>
  <c r="H426" i="1"/>
  <c r="H417" i="1"/>
  <c r="H450" i="1"/>
  <c r="H460" i="1"/>
  <c r="H456" i="1"/>
  <c r="H427" i="1"/>
  <c r="H431" i="1"/>
  <c r="H439" i="1"/>
  <c r="H411" i="1"/>
  <c r="H418" i="1"/>
  <c r="H423" i="1"/>
  <c r="H458" i="1"/>
  <c r="H443" i="1"/>
  <c r="H419" i="1"/>
  <c r="H425" i="1"/>
  <c r="H422" i="1"/>
  <c r="H448" i="1"/>
  <c r="H442" i="1"/>
  <c r="H457" i="1"/>
  <c r="H435" i="1"/>
  <c r="H447" i="1"/>
  <c r="H424" i="1"/>
  <c r="H437" i="1"/>
  <c r="H445" i="1"/>
  <c r="H410" i="1"/>
  <c r="H441" i="1"/>
  <c r="H433" i="1"/>
  <c r="H413" i="1"/>
  <c r="H412" i="1"/>
  <c r="H444" i="1"/>
  <c r="H434" i="1"/>
  <c r="H453" i="1"/>
  <c r="H449" i="1"/>
  <c r="H429" i="1"/>
  <c r="H452" i="1"/>
  <c r="H415" i="1"/>
  <c r="H414" i="1"/>
  <c r="H432" i="1"/>
  <c r="H459" i="1"/>
  <c r="H420" i="1"/>
  <c r="H455" i="1"/>
  <c r="H446" i="1"/>
  <c r="H451" i="1"/>
  <c r="H438" i="1"/>
  <c r="H454" i="1"/>
  <c r="H436" i="1"/>
  <c r="H440" i="1"/>
  <c r="H428" i="1"/>
  <c r="H378" i="1"/>
  <c r="H364" i="1"/>
  <c r="H368" i="1"/>
  <c r="H360" i="1"/>
  <c r="H359" i="1"/>
  <c r="H406" i="1"/>
  <c r="H408" i="1"/>
  <c r="H392" i="1"/>
  <c r="H393" i="1"/>
  <c r="H367" i="1"/>
  <c r="H401" i="1"/>
  <c r="H376" i="1"/>
  <c r="H362" i="1"/>
  <c r="H372" i="1"/>
  <c r="H394" i="1"/>
  <c r="H391" i="1"/>
  <c r="H369" i="1"/>
  <c r="H388" i="1"/>
  <c r="H365" i="1"/>
  <c r="H395" i="1"/>
  <c r="H400" i="1"/>
  <c r="H399" i="1"/>
  <c r="H377" i="1"/>
  <c r="H397" i="1"/>
  <c r="H366" i="1"/>
  <c r="H398" i="1"/>
  <c r="H371" i="1"/>
  <c r="H381" i="1"/>
  <c r="H380" i="1"/>
  <c r="H385" i="1"/>
  <c r="H363" i="1"/>
  <c r="H386" i="1"/>
  <c r="H382" i="1"/>
  <c r="H387" i="1"/>
  <c r="H389" i="1"/>
  <c r="H405" i="1"/>
  <c r="H361" i="1"/>
  <c r="H396" i="1"/>
  <c r="H384" i="1"/>
  <c r="H373" i="1"/>
  <c r="H403" i="1"/>
  <c r="H409" i="1"/>
  <c r="H375" i="1"/>
  <c r="H407" i="1"/>
  <c r="H374" i="1"/>
  <c r="H379" i="1"/>
  <c r="H370" i="1"/>
  <c r="H404" i="1"/>
  <c r="H390" i="1"/>
  <c r="H402" i="1"/>
  <c r="H383" i="1"/>
  <c r="H314" i="1"/>
  <c r="H343" i="1"/>
  <c r="H329" i="1"/>
  <c r="H348" i="1"/>
  <c r="H340" i="1"/>
  <c r="H325" i="1"/>
  <c r="H352" i="1"/>
  <c r="H320" i="1"/>
  <c r="H324" i="1"/>
  <c r="H315" i="1"/>
  <c r="H333" i="1"/>
  <c r="H345" i="1"/>
  <c r="H344" i="1"/>
  <c r="H346" i="1"/>
  <c r="H339" i="1"/>
  <c r="H317" i="1"/>
  <c r="H356" i="1"/>
  <c r="H311" i="1"/>
  <c r="H327" i="1"/>
  <c r="H318" i="1"/>
  <c r="H310" i="1"/>
  <c r="H349" i="1"/>
  <c r="H334" i="1"/>
  <c r="H309" i="1"/>
  <c r="H312" i="1"/>
  <c r="H335" i="1"/>
  <c r="H347" i="1"/>
  <c r="H350" i="1"/>
  <c r="H342" i="1"/>
  <c r="H338" i="1"/>
  <c r="H354" i="1"/>
  <c r="H357" i="1"/>
  <c r="H326" i="1"/>
  <c r="H319" i="1"/>
  <c r="H328" i="1"/>
  <c r="H332" i="1"/>
  <c r="H355" i="1"/>
  <c r="H341" i="1"/>
  <c r="H331" i="1"/>
  <c r="H330" i="1"/>
  <c r="H308" i="1"/>
  <c r="H316" i="1"/>
  <c r="H322" i="1"/>
  <c r="H358" i="1"/>
  <c r="H337" i="1"/>
  <c r="H323" i="1"/>
  <c r="H351" i="1"/>
  <c r="H313" i="1"/>
  <c r="H353" i="1"/>
  <c r="H336" i="1"/>
  <c r="H321" i="1"/>
  <c r="H272" i="1"/>
  <c r="H285" i="1"/>
  <c r="H287" i="1"/>
  <c r="H294" i="1"/>
  <c r="H286" i="1"/>
  <c r="H261" i="1"/>
  <c r="H295" i="1"/>
  <c r="H271" i="1"/>
  <c r="H265" i="1"/>
  <c r="H262" i="1"/>
  <c r="H269" i="1"/>
  <c r="H300" i="1"/>
  <c r="H283" i="1"/>
  <c r="H282" i="1"/>
  <c r="H274" i="1"/>
  <c r="H279" i="1"/>
  <c r="H306" i="1"/>
  <c r="H257" i="1"/>
  <c r="H268" i="1"/>
  <c r="H304" i="1"/>
  <c r="H278" i="1"/>
  <c r="H293" i="1"/>
  <c r="H266" i="1"/>
  <c r="H270" i="1"/>
  <c r="H264" i="1"/>
  <c r="H267" i="1"/>
  <c r="H277" i="1"/>
  <c r="H303" i="1"/>
  <c r="H296" i="1"/>
  <c r="H299" i="1"/>
  <c r="H297" i="1"/>
  <c r="H307" i="1"/>
  <c r="H291" i="1"/>
  <c r="H258" i="1"/>
  <c r="H301" i="1"/>
  <c r="H273" i="1"/>
  <c r="H302" i="1"/>
  <c r="H289" i="1"/>
  <c r="H284" i="1"/>
  <c r="H288" i="1"/>
  <c r="H259" i="1"/>
  <c r="H276" i="1"/>
  <c r="H280" i="1"/>
  <c r="H305" i="1"/>
  <c r="H298" i="1"/>
  <c r="H260" i="1"/>
  <c r="H290" i="1"/>
  <c r="H263" i="1"/>
  <c r="H292" i="1"/>
  <c r="H275" i="1"/>
  <c r="H281" i="1"/>
  <c r="H240" i="1"/>
  <c r="H217" i="1"/>
  <c r="H208" i="1"/>
  <c r="H224" i="1"/>
  <c r="H221" i="1"/>
  <c r="H228" i="1"/>
  <c r="H256" i="1"/>
  <c r="H251" i="1"/>
  <c r="H215" i="1"/>
  <c r="H232" i="1"/>
  <c r="H237" i="1"/>
  <c r="H243" i="1"/>
  <c r="H220" i="1"/>
  <c r="H210" i="1"/>
  <c r="H247" i="1"/>
  <c r="H216" i="1"/>
  <c r="H254" i="1"/>
  <c r="H212" i="1"/>
  <c r="H207" i="1"/>
  <c r="H246" i="1"/>
  <c r="H211" i="1"/>
  <c r="H250" i="1"/>
  <c r="H235" i="1"/>
  <c r="H236" i="1"/>
  <c r="H248" i="1"/>
  <c r="H233" i="1"/>
  <c r="H214" i="1"/>
  <c r="H213" i="1"/>
  <c r="H223" i="1"/>
  <c r="H218" i="1"/>
  <c r="H245" i="1"/>
  <c r="H255" i="1"/>
  <c r="H226" i="1"/>
  <c r="H241" i="1"/>
  <c r="H249" i="1"/>
  <c r="H239" i="1"/>
  <c r="H234" i="1"/>
  <c r="H252" i="1"/>
  <c r="H209" i="1"/>
  <c r="H227" i="1"/>
  <c r="H230" i="1"/>
  <c r="H206" i="1"/>
  <c r="H225" i="1"/>
  <c r="H253" i="1"/>
  <c r="H244" i="1"/>
  <c r="H229" i="1"/>
  <c r="H231" i="1"/>
  <c r="H222" i="1"/>
  <c r="H219" i="1"/>
  <c r="H238" i="1"/>
  <c r="H242" i="1"/>
  <c r="H190" i="1"/>
  <c r="H174" i="1"/>
  <c r="H155" i="1"/>
  <c r="H173" i="1"/>
  <c r="H176" i="1"/>
  <c r="H175" i="1"/>
  <c r="H205" i="1"/>
  <c r="H197" i="1"/>
  <c r="H189" i="1"/>
  <c r="H183" i="1"/>
  <c r="H191" i="1"/>
  <c r="H179" i="1"/>
  <c r="H161" i="1"/>
  <c r="H166" i="1"/>
  <c r="H204" i="1"/>
  <c r="H160" i="1"/>
  <c r="H194" i="1"/>
  <c r="H159" i="1"/>
  <c r="H156" i="1"/>
  <c r="H169" i="1"/>
  <c r="H158" i="1"/>
  <c r="H199" i="1"/>
  <c r="H184" i="1"/>
  <c r="H185" i="1"/>
  <c r="H186" i="1"/>
  <c r="H193" i="1"/>
  <c r="H172" i="1"/>
  <c r="H165" i="1"/>
  <c r="H164" i="1"/>
  <c r="H170" i="1"/>
  <c r="H187" i="1"/>
  <c r="H203" i="1"/>
  <c r="H188" i="1"/>
  <c r="H195" i="1"/>
  <c r="H198" i="1"/>
  <c r="H196" i="1"/>
  <c r="H181" i="1"/>
  <c r="H201" i="1"/>
  <c r="H157" i="1"/>
  <c r="H162" i="1"/>
  <c r="H192" i="1"/>
  <c r="H168" i="1"/>
  <c r="H163" i="1"/>
  <c r="H202" i="1"/>
  <c r="H180" i="1"/>
  <c r="H167" i="1"/>
  <c r="H178" i="1"/>
  <c r="H177" i="1"/>
  <c r="H171" i="1"/>
  <c r="H200" i="1"/>
  <c r="H182" i="1"/>
  <c r="H124" i="1"/>
  <c r="H115" i="1"/>
  <c r="H139" i="1"/>
  <c r="H142" i="1"/>
  <c r="H136" i="1"/>
  <c r="H114" i="1"/>
  <c r="H147" i="1"/>
  <c r="H125" i="1"/>
  <c r="H133" i="1"/>
  <c r="H110" i="1"/>
  <c r="H118" i="1"/>
  <c r="H131" i="1"/>
  <c r="H127" i="1"/>
  <c r="H141" i="1"/>
  <c r="H149" i="1"/>
  <c r="H111" i="1"/>
  <c r="H151" i="1"/>
  <c r="H122" i="1"/>
  <c r="H123" i="1"/>
  <c r="H137" i="1"/>
  <c r="H113" i="1"/>
  <c r="H121" i="1"/>
  <c r="H109" i="1"/>
  <c r="H105" i="1"/>
  <c r="H107" i="1"/>
  <c r="H126" i="1"/>
  <c r="H104" i="1"/>
  <c r="H128" i="1"/>
  <c r="H143" i="1"/>
  <c r="H130" i="1"/>
  <c r="H153" i="1"/>
  <c r="H152" i="1"/>
  <c r="H138" i="1"/>
  <c r="H135" i="1"/>
  <c r="H129" i="1"/>
  <c r="H106" i="1"/>
  <c r="H150" i="1"/>
  <c r="H140" i="1"/>
  <c r="H117" i="1"/>
  <c r="H145" i="1"/>
  <c r="H112" i="1"/>
  <c r="H108" i="1"/>
  <c r="H132" i="1"/>
  <c r="H154" i="1"/>
  <c r="H146" i="1"/>
  <c r="H120" i="1"/>
  <c r="H148" i="1"/>
  <c r="H116" i="1"/>
  <c r="H134" i="1"/>
  <c r="H144" i="1"/>
  <c r="H119" i="1"/>
  <c r="H81" i="1"/>
  <c r="H84" i="1"/>
  <c r="H67" i="1"/>
  <c r="H86" i="1"/>
  <c r="H83" i="1"/>
  <c r="H58" i="1"/>
  <c r="H102" i="1"/>
  <c r="H80" i="1"/>
  <c r="H91" i="1"/>
  <c r="H68" i="1"/>
  <c r="H71" i="1"/>
  <c r="H78" i="1"/>
  <c r="H62" i="1"/>
  <c r="H79" i="1"/>
  <c r="H98" i="1"/>
  <c r="H55" i="1"/>
  <c r="H100" i="1"/>
  <c r="H57" i="1"/>
  <c r="H63" i="1"/>
  <c r="H92" i="1"/>
  <c r="H56" i="1"/>
  <c r="H82" i="1"/>
  <c r="H66" i="1"/>
  <c r="H54" i="1"/>
  <c r="H69" i="1"/>
  <c r="H73" i="1"/>
  <c r="H75" i="1"/>
  <c r="H70" i="1"/>
  <c r="H77" i="1"/>
  <c r="H76" i="1"/>
  <c r="H101" i="1"/>
  <c r="H99" i="1"/>
  <c r="H89" i="1"/>
  <c r="H94" i="1"/>
  <c r="H87" i="1"/>
  <c r="H72" i="1"/>
  <c r="H90" i="1"/>
  <c r="H96" i="1"/>
  <c r="H61" i="1"/>
  <c r="H93" i="1"/>
  <c r="H65" i="1"/>
  <c r="H53" i="1"/>
  <c r="H74" i="1"/>
  <c r="H103" i="1"/>
  <c r="H85" i="1"/>
  <c r="H60" i="1"/>
  <c r="H97" i="1"/>
  <c r="H64" i="1"/>
  <c r="H88" i="1"/>
  <c r="H95" i="1"/>
  <c r="H59" i="1"/>
  <c r="H32" i="1"/>
  <c r="H45" i="1"/>
  <c r="H5" i="1"/>
  <c r="H36" i="1"/>
  <c r="H22" i="1"/>
  <c r="H16" i="1"/>
  <c r="H27" i="1"/>
  <c r="H19" i="1"/>
  <c r="H43" i="1"/>
  <c r="H30" i="1"/>
  <c r="H25" i="1"/>
  <c r="H18" i="1"/>
  <c r="H4" i="1"/>
  <c r="H23" i="1"/>
  <c r="H49" i="1"/>
  <c r="H21" i="1"/>
  <c r="H44" i="1"/>
  <c r="H8" i="1"/>
  <c r="H12" i="1"/>
  <c r="H31" i="1"/>
  <c r="H3" i="1"/>
  <c r="H35" i="1"/>
  <c r="H34" i="1"/>
  <c r="H11" i="1"/>
  <c r="H26" i="1"/>
  <c r="H29" i="1"/>
  <c r="H41" i="1"/>
  <c r="H7" i="1"/>
  <c r="H2" i="1"/>
  <c r="H9" i="1"/>
  <c r="H48" i="1"/>
  <c r="H51" i="1"/>
  <c r="H39" i="1"/>
  <c r="H47" i="1"/>
  <c r="H33" i="1"/>
  <c r="H38" i="1"/>
  <c r="H37" i="1"/>
  <c r="H42" i="1"/>
  <c r="H20" i="1"/>
  <c r="H28" i="1"/>
  <c r="H13" i="1"/>
  <c r="H6" i="1"/>
  <c r="H17" i="1"/>
  <c r="H52" i="1"/>
  <c r="H24" i="1"/>
  <c r="H14" i="1"/>
  <c r="H50" i="1"/>
  <c r="H10" i="1"/>
  <c r="H40" i="1"/>
  <c r="H46" i="1"/>
  <c r="H15" i="1"/>
  <c r="D490" i="1"/>
  <c r="E490" i="1" s="1"/>
  <c r="D475" i="1"/>
  <c r="E475" i="1" s="1"/>
  <c r="D478" i="1"/>
  <c r="E478" i="1" s="1"/>
  <c r="D496" i="1"/>
  <c r="E496" i="1" s="1"/>
  <c r="D472" i="1"/>
  <c r="E472" i="1" s="1"/>
  <c r="D489" i="1"/>
  <c r="E489" i="1" s="1"/>
  <c r="D511" i="1"/>
  <c r="E511" i="1" s="1"/>
  <c r="D497" i="1"/>
  <c r="E497" i="1" s="1"/>
  <c r="D462" i="1"/>
  <c r="E462" i="1" s="1"/>
  <c r="D495" i="1"/>
  <c r="E495" i="1" s="1"/>
  <c r="D466" i="1"/>
  <c r="E466" i="1" s="1"/>
  <c r="D479" i="1"/>
  <c r="E479" i="1" s="1"/>
  <c r="D481" i="1"/>
  <c r="E481" i="1" s="1"/>
  <c r="D487" i="1"/>
  <c r="E487" i="1" s="1"/>
  <c r="D504" i="1"/>
  <c r="E504" i="1" s="1"/>
  <c r="D486" i="1"/>
  <c r="E486" i="1" s="1"/>
  <c r="D471" i="1"/>
  <c r="E471" i="1" s="1"/>
  <c r="D499" i="1"/>
  <c r="E499" i="1" s="1"/>
  <c r="D491" i="1"/>
  <c r="E491" i="1" s="1"/>
  <c r="D494" i="1"/>
  <c r="E494" i="1" s="1"/>
  <c r="D498" i="1"/>
  <c r="E498" i="1" s="1"/>
  <c r="D510" i="1"/>
  <c r="E510" i="1" s="1"/>
  <c r="D506" i="1"/>
  <c r="E506" i="1" s="1"/>
  <c r="D470" i="1"/>
  <c r="E470" i="1" s="1"/>
  <c r="D493" i="1"/>
  <c r="E493" i="1" s="1"/>
  <c r="D465" i="1"/>
  <c r="E465" i="1" s="1"/>
  <c r="D480" i="1"/>
  <c r="E480" i="1" s="1"/>
  <c r="D476" i="1"/>
  <c r="E476" i="1" s="1"/>
  <c r="D482" i="1"/>
  <c r="E482" i="1" s="1"/>
  <c r="D473" i="1"/>
  <c r="E473" i="1" s="1"/>
  <c r="D474" i="1"/>
  <c r="E474" i="1" s="1"/>
  <c r="D461" i="1"/>
  <c r="E461" i="1" s="1"/>
  <c r="D477" i="1"/>
  <c r="E477" i="1" s="1"/>
  <c r="D469" i="1"/>
  <c r="E469" i="1" s="1"/>
  <c r="D502" i="1"/>
  <c r="E502" i="1" s="1"/>
  <c r="D500" i="1"/>
  <c r="E500" i="1" s="1"/>
  <c r="D483" i="1"/>
  <c r="E483" i="1" s="1"/>
  <c r="D508" i="1"/>
  <c r="E508" i="1" s="1"/>
  <c r="D492" i="1"/>
  <c r="E492" i="1" s="1"/>
  <c r="D464" i="1"/>
  <c r="E464" i="1" s="1"/>
  <c r="D488" i="1"/>
  <c r="E488" i="1" s="1"/>
  <c r="D505" i="1"/>
  <c r="E505" i="1" s="1"/>
  <c r="D467" i="1"/>
  <c r="E467" i="1" s="1"/>
  <c r="D503" i="1"/>
  <c r="E503" i="1" s="1"/>
  <c r="D485" i="1"/>
  <c r="E485" i="1" s="1"/>
  <c r="D507" i="1"/>
  <c r="E507" i="1" s="1"/>
  <c r="D501" i="1"/>
  <c r="E501" i="1" s="1"/>
  <c r="D509" i="1"/>
  <c r="E509" i="1" s="1"/>
  <c r="D463" i="1"/>
  <c r="E463" i="1" s="1"/>
  <c r="D468" i="1"/>
  <c r="E468" i="1" s="1"/>
  <c r="D484" i="1"/>
  <c r="E484" i="1" s="1"/>
  <c r="D430" i="1"/>
  <c r="E430" i="1" s="1"/>
  <c r="D416" i="1"/>
  <c r="E416" i="1" s="1"/>
  <c r="D421" i="1"/>
  <c r="E421" i="1" s="1"/>
  <c r="D426" i="1"/>
  <c r="E426" i="1" s="1"/>
  <c r="D417" i="1"/>
  <c r="E417" i="1" s="1"/>
  <c r="D450" i="1"/>
  <c r="E450" i="1" s="1"/>
  <c r="D460" i="1"/>
  <c r="E460" i="1" s="1"/>
  <c r="D456" i="1"/>
  <c r="E456" i="1" s="1"/>
  <c r="D427" i="1"/>
  <c r="E427" i="1" s="1"/>
  <c r="D431" i="1"/>
  <c r="E431" i="1" s="1"/>
  <c r="D439" i="1"/>
  <c r="E439" i="1" s="1"/>
  <c r="D411" i="1"/>
  <c r="E411" i="1" s="1"/>
  <c r="D418" i="1"/>
  <c r="E418" i="1" s="1"/>
  <c r="D423" i="1"/>
  <c r="E423" i="1" s="1"/>
  <c r="D458" i="1"/>
  <c r="E458" i="1" s="1"/>
  <c r="D443" i="1"/>
  <c r="E443" i="1" s="1"/>
  <c r="D419" i="1"/>
  <c r="E419" i="1" s="1"/>
  <c r="D425" i="1"/>
  <c r="E425" i="1" s="1"/>
  <c r="D422" i="1"/>
  <c r="E422" i="1" s="1"/>
  <c r="D448" i="1"/>
  <c r="E448" i="1" s="1"/>
  <c r="D442" i="1"/>
  <c r="E442" i="1" s="1"/>
  <c r="D457" i="1"/>
  <c r="E457" i="1" s="1"/>
  <c r="D435" i="1"/>
  <c r="E435" i="1" s="1"/>
  <c r="D447" i="1"/>
  <c r="E447" i="1" s="1"/>
  <c r="D424" i="1"/>
  <c r="E424" i="1" s="1"/>
  <c r="D437" i="1"/>
  <c r="E437" i="1" s="1"/>
  <c r="D445" i="1"/>
  <c r="E445" i="1" s="1"/>
  <c r="D410" i="1"/>
  <c r="E410" i="1" s="1"/>
  <c r="D441" i="1"/>
  <c r="E441" i="1" s="1"/>
  <c r="D433" i="1"/>
  <c r="E433" i="1" s="1"/>
  <c r="D413" i="1"/>
  <c r="E413" i="1" s="1"/>
  <c r="D412" i="1"/>
  <c r="E412" i="1" s="1"/>
  <c r="D444" i="1"/>
  <c r="E444" i="1" s="1"/>
  <c r="D434" i="1"/>
  <c r="E434" i="1" s="1"/>
  <c r="D453" i="1"/>
  <c r="E453" i="1" s="1"/>
  <c r="D449" i="1"/>
  <c r="E449" i="1" s="1"/>
  <c r="D429" i="1"/>
  <c r="E429" i="1" s="1"/>
  <c r="D452" i="1"/>
  <c r="E452" i="1" s="1"/>
  <c r="D415" i="1"/>
  <c r="E415" i="1" s="1"/>
  <c r="D414" i="1"/>
  <c r="E414" i="1" s="1"/>
  <c r="D432" i="1"/>
  <c r="E432" i="1" s="1"/>
  <c r="D459" i="1"/>
  <c r="E459" i="1" s="1"/>
  <c r="D420" i="1"/>
  <c r="E420" i="1" s="1"/>
  <c r="D455" i="1"/>
  <c r="E455" i="1" s="1"/>
  <c r="D446" i="1"/>
  <c r="E446" i="1" s="1"/>
  <c r="D451" i="1"/>
  <c r="E451" i="1" s="1"/>
  <c r="D438" i="1"/>
  <c r="E438" i="1" s="1"/>
  <c r="D454" i="1"/>
  <c r="E454" i="1" s="1"/>
  <c r="D436" i="1"/>
  <c r="E436" i="1" s="1"/>
  <c r="D440" i="1"/>
  <c r="E440" i="1" s="1"/>
  <c r="D428" i="1"/>
  <c r="E428" i="1" s="1"/>
  <c r="D378" i="1"/>
  <c r="E378" i="1" s="1"/>
  <c r="D364" i="1"/>
  <c r="E364" i="1" s="1"/>
  <c r="D368" i="1"/>
  <c r="E368" i="1" s="1"/>
  <c r="D360" i="1"/>
  <c r="E360" i="1" s="1"/>
  <c r="D359" i="1"/>
  <c r="E359" i="1" s="1"/>
  <c r="D406" i="1"/>
  <c r="E406" i="1" s="1"/>
  <c r="D408" i="1"/>
  <c r="E408" i="1" s="1"/>
  <c r="D392" i="1"/>
  <c r="E392" i="1" s="1"/>
  <c r="D393" i="1"/>
  <c r="E393" i="1" s="1"/>
  <c r="D367" i="1"/>
  <c r="E367" i="1" s="1"/>
  <c r="D401" i="1"/>
  <c r="E401" i="1" s="1"/>
  <c r="D376" i="1"/>
  <c r="E376" i="1" s="1"/>
  <c r="D362" i="1"/>
  <c r="E362" i="1" s="1"/>
  <c r="D372" i="1"/>
  <c r="E372" i="1" s="1"/>
  <c r="D394" i="1"/>
  <c r="E394" i="1" s="1"/>
  <c r="D391" i="1"/>
  <c r="E391" i="1" s="1"/>
  <c r="D369" i="1"/>
  <c r="E369" i="1" s="1"/>
  <c r="D388" i="1"/>
  <c r="E388" i="1" s="1"/>
  <c r="D365" i="1"/>
  <c r="E365" i="1" s="1"/>
  <c r="D395" i="1"/>
  <c r="E395" i="1" s="1"/>
  <c r="D400" i="1"/>
  <c r="E400" i="1" s="1"/>
  <c r="D399" i="1"/>
  <c r="E399" i="1" s="1"/>
  <c r="D377" i="1"/>
  <c r="E377" i="1" s="1"/>
  <c r="D397" i="1"/>
  <c r="E397" i="1" s="1"/>
  <c r="D366" i="1"/>
  <c r="E366" i="1" s="1"/>
  <c r="D398" i="1"/>
  <c r="E398" i="1" s="1"/>
  <c r="D371" i="1"/>
  <c r="E371" i="1" s="1"/>
  <c r="D381" i="1"/>
  <c r="E381" i="1" s="1"/>
  <c r="D380" i="1"/>
  <c r="E380" i="1" s="1"/>
  <c r="D385" i="1"/>
  <c r="E385" i="1" s="1"/>
  <c r="D363" i="1"/>
  <c r="E363" i="1" s="1"/>
  <c r="D386" i="1"/>
  <c r="E386" i="1" s="1"/>
  <c r="D382" i="1"/>
  <c r="E382" i="1" s="1"/>
  <c r="D387" i="1"/>
  <c r="E387" i="1" s="1"/>
  <c r="D389" i="1"/>
  <c r="E389" i="1" s="1"/>
  <c r="D405" i="1"/>
  <c r="E405" i="1" s="1"/>
  <c r="D361" i="1"/>
  <c r="E361" i="1" s="1"/>
  <c r="D396" i="1"/>
  <c r="E396" i="1" s="1"/>
  <c r="D384" i="1"/>
  <c r="E384" i="1" s="1"/>
  <c r="D373" i="1"/>
  <c r="E373" i="1" s="1"/>
  <c r="D403" i="1"/>
  <c r="E403" i="1" s="1"/>
  <c r="D409" i="1"/>
  <c r="E409" i="1" s="1"/>
  <c r="D375" i="1"/>
  <c r="E375" i="1" s="1"/>
  <c r="D407" i="1"/>
  <c r="E407" i="1" s="1"/>
  <c r="D374" i="1"/>
  <c r="E374" i="1" s="1"/>
  <c r="D379" i="1"/>
  <c r="E379" i="1" s="1"/>
  <c r="D370" i="1"/>
  <c r="E370" i="1" s="1"/>
  <c r="D404" i="1"/>
  <c r="E404" i="1" s="1"/>
  <c r="D390" i="1"/>
  <c r="E390" i="1" s="1"/>
  <c r="D402" i="1"/>
  <c r="E402" i="1" s="1"/>
  <c r="D383" i="1"/>
  <c r="E383" i="1" s="1"/>
  <c r="D314" i="1"/>
  <c r="E314" i="1" s="1"/>
  <c r="D343" i="1"/>
  <c r="E343" i="1" s="1"/>
  <c r="D329" i="1"/>
  <c r="E329" i="1" s="1"/>
  <c r="D348" i="1"/>
  <c r="E348" i="1" s="1"/>
  <c r="D340" i="1"/>
  <c r="E340" i="1" s="1"/>
  <c r="D325" i="1"/>
  <c r="E325" i="1" s="1"/>
  <c r="D352" i="1"/>
  <c r="E352" i="1" s="1"/>
  <c r="D320" i="1"/>
  <c r="E320" i="1" s="1"/>
  <c r="D324" i="1"/>
  <c r="E324" i="1" s="1"/>
  <c r="D315" i="1"/>
  <c r="E315" i="1" s="1"/>
  <c r="D333" i="1"/>
  <c r="E333" i="1" s="1"/>
  <c r="D345" i="1"/>
  <c r="E345" i="1" s="1"/>
  <c r="D344" i="1"/>
  <c r="E344" i="1" s="1"/>
  <c r="D346" i="1"/>
  <c r="E346" i="1" s="1"/>
  <c r="D339" i="1"/>
  <c r="E339" i="1" s="1"/>
  <c r="D317" i="1"/>
  <c r="E317" i="1" s="1"/>
  <c r="D356" i="1"/>
  <c r="E356" i="1" s="1"/>
  <c r="D311" i="1"/>
  <c r="E311" i="1" s="1"/>
  <c r="D327" i="1"/>
  <c r="E327" i="1" s="1"/>
  <c r="D318" i="1"/>
  <c r="E318" i="1" s="1"/>
  <c r="D310" i="1"/>
  <c r="E310" i="1" s="1"/>
  <c r="D349" i="1"/>
  <c r="E349" i="1" s="1"/>
  <c r="D334" i="1"/>
  <c r="E334" i="1" s="1"/>
  <c r="D309" i="1"/>
  <c r="E309" i="1" s="1"/>
  <c r="D312" i="1"/>
  <c r="E312" i="1" s="1"/>
  <c r="D335" i="1"/>
  <c r="E335" i="1" s="1"/>
  <c r="D347" i="1"/>
  <c r="E347" i="1" s="1"/>
  <c r="D350" i="1"/>
  <c r="E350" i="1" s="1"/>
  <c r="D342" i="1"/>
  <c r="E342" i="1" s="1"/>
  <c r="D338" i="1"/>
  <c r="E338" i="1" s="1"/>
  <c r="D354" i="1"/>
  <c r="E354" i="1" s="1"/>
  <c r="D357" i="1"/>
  <c r="E357" i="1" s="1"/>
  <c r="D326" i="1"/>
  <c r="E326" i="1" s="1"/>
  <c r="D319" i="1"/>
  <c r="E319" i="1" s="1"/>
  <c r="D328" i="1"/>
  <c r="E328" i="1" s="1"/>
  <c r="D332" i="1"/>
  <c r="E332" i="1" s="1"/>
  <c r="D355" i="1"/>
  <c r="E355" i="1" s="1"/>
  <c r="D341" i="1"/>
  <c r="E341" i="1" s="1"/>
  <c r="D331" i="1"/>
  <c r="E331" i="1" s="1"/>
  <c r="D330" i="1"/>
  <c r="E330" i="1" s="1"/>
  <c r="D308" i="1"/>
  <c r="E308" i="1" s="1"/>
  <c r="D316" i="1"/>
  <c r="E316" i="1" s="1"/>
  <c r="D322" i="1"/>
  <c r="E322" i="1" s="1"/>
  <c r="D358" i="1"/>
  <c r="E358" i="1" s="1"/>
  <c r="D337" i="1"/>
  <c r="E337" i="1" s="1"/>
  <c r="D323" i="1"/>
  <c r="E323" i="1" s="1"/>
  <c r="D351" i="1"/>
  <c r="E351" i="1" s="1"/>
  <c r="D313" i="1"/>
  <c r="E313" i="1" s="1"/>
  <c r="D353" i="1"/>
  <c r="E353" i="1" s="1"/>
  <c r="D336" i="1"/>
  <c r="E336" i="1" s="1"/>
  <c r="D321" i="1"/>
  <c r="E321" i="1" s="1"/>
  <c r="D272" i="1"/>
  <c r="E272" i="1" s="1"/>
  <c r="D285" i="1"/>
  <c r="E285" i="1" s="1"/>
  <c r="D287" i="1"/>
  <c r="E287" i="1" s="1"/>
  <c r="D294" i="1"/>
  <c r="E294" i="1" s="1"/>
  <c r="D286" i="1"/>
  <c r="E286" i="1" s="1"/>
  <c r="D261" i="1"/>
  <c r="E261" i="1" s="1"/>
  <c r="D295" i="1"/>
  <c r="E295" i="1" s="1"/>
  <c r="D271" i="1"/>
  <c r="E271" i="1" s="1"/>
  <c r="D265" i="1"/>
  <c r="E265" i="1" s="1"/>
  <c r="D262" i="1"/>
  <c r="E262" i="1" s="1"/>
  <c r="D269" i="1"/>
  <c r="E269" i="1" s="1"/>
  <c r="D300" i="1"/>
  <c r="E300" i="1" s="1"/>
  <c r="D283" i="1"/>
  <c r="E283" i="1" s="1"/>
  <c r="D282" i="1"/>
  <c r="E282" i="1" s="1"/>
  <c r="D274" i="1"/>
  <c r="E274" i="1" s="1"/>
  <c r="D279" i="1"/>
  <c r="E279" i="1" s="1"/>
  <c r="D306" i="1"/>
  <c r="E306" i="1" s="1"/>
  <c r="D257" i="1"/>
  <c r="E257" i="1" s="1"/>
  <c r="D268" i="1"/>
  <c r="E268" i="1" s="1"/>
  <c r="D304" i="1"/>
  <c r="E304" i="1" s="1"/>
  <c r="D278" i="1"/>
  <c r="E278" i="1" s="1"/>
  <c r="D293" i="1"/>
  <c r="E293" i="1" s="1"/>
  <c r="D266" i="1"/>
  <c r="E266" i="1" s="1"/>
  <c r="D270" i="1"/>
  <c r="E270" i="1" s="1"/>
  <c r="D264" i="1"/>
  <c r="E264" i="1" s="1"/>
  <c r="D267" i="1"/>
  <c r="E267" i="1" s="1"/>
  <c r="D277" i="1"/>
  <c r="E277" i="1" s="1"/>
  <c r="D303" i="1"/>
  <c r="E303" i="1" s="1"/>
  <c r="D296" i="1"/>
  <c r="E296" i="1" s="1"/>
  <c r="D299" i="1"/>
  <c r="E299" i="1" s="1"/>
  <c r="D297" i="1"/>
  <c r="E297" i="1" s="1"/>
  <c r="D307" i="1"/>
  <c r="E307" i="1" s="1"/>
  <c r="D291" i="1"/>
  <c r="E291" i="1" s="1"/>
  <c r="D258" i="1"/>
  <c r="E258" i="1" s="1"/>
  <c r="D301" i="1"/>
  <c r="E301" i="1" s="1"/>
  <c r="D273" i="1"/>
  <c r="E273" i="1" s="1"/>
  <c r="D302" i="1"/>
  <c r="E302" i="1" s="1"/>
  <c r="D289" i="1"/>
  <c r="E289" i="1" s="1"/>
  <c r="D284" i="1"/>
  <c r="E284" i="1" s="1"/>
  <c r="D288" i="1"/>
  <c r="E288" i="1" s="1"/>
  <c r="D259" i="1"/>
  <c r="E259" i="1" s="1"/>
  <c r="D276" i="1"/>
  <c r="E276" i="1" s="1"/>
  <c r="D280" i="1"/>
  <c r="E280" i="1" s="1"/>
  <c r="D305" i="1"/>
  <c r="E305" i="1" s="1"/>
  <c r="D298" i="1"/>
  <c r="E298" i="1" s="1"/>
  <c r="D260" i="1"/>
  <c r="E260" i="1" s="1"/>
  <c r="D290" i="1"/>
  <c r="E290" i="1" s="1"/>
  <c r="D263" i="1"/>
  <c r="E263" i="1" s="1"/>
  <c r="D292" i="1"/>
  <c r="E292" i="1" s="1"/>
  <c r="D275" i="1"/>
  <c r="E275" i="1" s="1"/>
  <c r="D281" i="1"/>
  <c r="E281" i="1" s="1"/>
  <c r="D240" i="1"/>
  <c r="E240" i="1" s="1"/>
  <c r="D217" i="1"/>
  <c r="E217" i="1" s="1"/>
  <c r="D208" i="1"/>
  <c r="E208" i="1" s="1"/>
  <c r="D224" i="1"/>
  <c r="E224" i="1" s="1"/>
  <c r="D221" i="1"/>
  <c r="E221" i="1" s="1"/>
  <c r="D228" i="1"/>
  <c r="E228" i="1" s="1"/>
  <c r="D256" i="1"/>
  <c r="E256" i="1" s="1"/>
  <c r="D251" i="1"/>
  <c r="E251" i="1" s="1"/>
  <c r="D215" i="1"/>
  <c r="E215" i="1" s="1"/>
  <c r="D232" i="1"/>
  <c r="E232" i="1" s="1"/>
  <c r="D237" i="1"/>
  <c r="E237" i="1" s="1"/>
  <c r="D243" i="1"/>
  <c r="E243" i="1" s="1"/>
  <c r="D220" i="1"/>
  <c r="E220" i="1" s="1"/>
  <c r="D210" i="1"/>
  <c r="E210" i="1" s="1"/>
  <c r="D247" i="1"/>
  <c r="E247" i="1" s="1"/>
  <c r="D216" i="1"/>
  <c r="E216" i="1" s="1"/>
  <c r="D254" i="1"/>
  <c r="E254" i="1" s="1"/>
  <c r="D212" i="1"/>
  <c r="E212" i="1" s="1"/>
  <c r="D207" i="1"/>
  <c r="E207" i="1" s="1"/>
  <c r="D246" i="1"/>
  <c r="E246" i="1" s="1"/>
  <c r="D211" i="1"/>
  <c r="E211" i="1" s="1"/>
  <c r="D250" i="1"/>
  <c r="E250" i="1" s="1"/>
  <c r="D235" i="1"/>
  <c r="E235" i="1" s="1"/>
  <c r="D236" i="1"/>
  <c r="E236" i="1" s="1"/>
  <c r="D248" i="1"/>
  <c r="E248" i="1" s="1"/>
  <c r="D233" i="1"/>
  <c r="E233" i="1" s="1"/>
  <c r="D214" i="1"/>
  <c r="E214" i="1" s="1"/>
  <c r="D213" i="1"/>
  <c r="E213" i="1" s="1"/>
  <c r="D223" i="1"/>
  <c r="E223" i="1" s="1"/>
  <c r="D218" i="1"/>
  <c r="E218" i="1" s="1"/>
  <c r="D245" i="1"/>
  <c r="E245" i="1" s="1"/>
  <c r="D255" i="1"/>
  <c r="E255" i="1" s="1"/>
  <c r="D226" i="1"/>
  <c r="E226" i="1" s="1"/>
  <c r="D241" i="1"/>
  <c r="E241" i="1" s="1"/>
  <c r="D249" i="1"/>
  <c r="E249" i="1" s="1"/>
  <c r="D239" i="1"/>
  <c r="E239" i="1" s="1"/>
  <c r="D234" i="1"/>
  <c r="E234" i="1" s="1"/>
  <c r="D252" i="1"/>
  <c r="E252" i="1" s="1"/>
  <c r="D209" i="1"/>
  <c r="E209" i="1" s="1"/>
  <c r="D227" i="1"/>
  <c r="E227" i="1" s="1"/>
  <c r="D230" i="1"/>
  <c r="E230" i="1" s="1"/>
  <c r="D206" i="1"/>
  <c r="E206" i="1" s="1"/>
  <c r="D225" i="1"/>
  <c r="E225" i="1" s="1"/>
  <c r="D253" i="1"/>
  <c r="E253" i="1" s="1"/>
  <c r="D244" i="1"/>
  <c r="E244" i="1" s="1"/>
  <c r="D229" i="1"/>
  <c r="E229" i="1" s="1"/>
  <c r="D231" i="1"/>
  <c r="E231" i="1" s="1"/>
  <c r="D222" i="1"/>
  <c r="E222" i="1" s="1"/>
  <c r="D219" i="1"/>
  <c r="E219" i="1" s="1"/>
  <c r="D238" i="1"/>
  <c r="E238" i="1" s="1"/>
  <c r="D242" i="1"/>
  <c r="E242" i="1" s="1"/>
  <c r="D190" i="1"/>
  <c r="E190" i="1" s="1"/>
  <c r="D174" i="1"/>
  <c r="E174" i="1" s="1"/>
  <c r="D155" i="1"/>
  <c r="E155" i="1" s="1"/>
  <c r="D173" i="1"/>
  <c r="E173" i="1" s="1"/>
  <c r="D176" i="1"/>
  <c r="E176" i="1" s="1"/>
  <c r="D175" i="1"/>
  <c r="E175" i="1" s="1"/>
  <c r="D205" i="1"/>
  <c r="E205" i="1" s="1"/>
  <c r="D197" i="1"/>
  <c r="E197" i="1" s="1"/>
  <c r="D189" i="1"/>
  <c r="E189" i="1" s="1"/>
  <c r="D183" i="1"/>
  <c r="E183" i="1" s="1"/>
  <c r="D191" i="1"/>
  <c r="E191" i="1" s="1"/>
  <c r="D179" i="1"/>
  <c r="E179" i="1" s="1"/>
  <c r="D161" i="1"/>
  <c r="E161" i="1" s="1"/>
  <c r="D166" i="1"/>
  <c r="E166" i="1" s="1"/>
  <c r="D204" i="1"/>
  <c r="E204" i="1" s="1"/>
  <c r="D160" i="1"/>
  <c r="E160" i="1" s="1"/>
  <c r="D194" i="1"/>
  <c r="E194" i="1" s="1"/>
  <c r="D159" i="1"/>
  <c r="E159" i="1" s="1"/>
  <c r="D156" i="1"/>
  <c r="E156" i="1" s="1"/>
  <c r="D169" i="1"/>
  <c r="E169" i="1" s="1"/>
  <c r="D158" i="1"/>
  <c r="E158" i="1" s="1"/>
  <c r="D199" i="1"/>
  <c r="E199" i="1" s="1"/>
  <c r="D184" i="1"/>
  <c r="E184" i="1" s="1"/>
  <c r="D185" i="1"/>
  <c r="E185" i="1" s="1"/>
  <c r="D186" i="1"/>
  <c r="E186" i="1" s="1"/>
  <c r="D193" i="1"/>
  <c r="E193" i="1" s="1"/>
  <c r="D172" i="1"/>
  <c r="E172" i="1" s="1"/>
  <c r="D165" i="1"/>
  <c r="E165" i="1" s="1"/>
  <c r="D164" i="1"/>
  <c r="E164" i="1" s="1"/>
  <c r="D170" i="1"/>
  <c r="E170" i="1" s="1"/>
  <c r="D187" i="1"/>
  <c r="E187" i="1" s="1"/>
  <c r="D203" i="1"/>
  <c r="E203" i="1" s="1"/>
  <c r="D188" i="1"/>
  <c r="E188" i="1" s="1"/>
  <c r="D195" i="1"/>
  <c r="E195" i="1" s="1"/>
  <c r="D198" i="1"/>
  <c r="E198" i="1" s="1"/>
  <c r="D196" i="1"/>
  <c r="E196" i="1" s="1"/>
  <c r="D181" i="1"/>
  <c r="E181" i="1" s="1"/>
  <c r="D201" i="1"/>
  <c r="E201" i="1" s="1"/>
  <c r="D157" i="1"/>
  <c r="E157" i="1" s="1"/>
  <c r="D162" i="1"/>
  <c r="E162" i="1" s="1"/>
  <c r="D192" i="1"/>
  <c r="E192" i="1" s="1"/>
  <c r="D168" i="1"/>
  <c r="E168" i="1" s="1"/>
  <c r="D163" i="1"/>
  <c r="E163" i="1" s="1"/>
  <c r="D202" i="1"/>
  <c r="E202" i="1" s="1"/>
  <c r="D180" i="1"/>
  <c r="E180" i="1" s="1"/>
  <c r="D167" i="1"/>
  <c r="E167" i="1" s="1"/>
  <c r="D178" i="1"/>
  <c r="E178" i="1" s="1"/>
  <c r="D177" i="1"/>
  <c r="E177" i="1" s="1"/>
  <c r="D171" i="1"/>
  <c r="E171" i="1" s="1"/>
  <c r="D200" i="1"/>
  <c r="E200" i="1" s="1"/>
  <c r="D182" i="1"/>
  <c r="E182" i="1" s="1"/>
  <c r="D124" i="1"/>
  <c r="E124" i="1" s="1"/>
  <c r="D115" i="1"/>
  <c r="E115" i="1" s="1"/>
  <c r="D139" i="1"/>
  <c r="E139" i="1" s="1"/>
  <c r="D142" i="1"/>
  <c r="E142" i="1" s="1"/>
  <c r="D136" i="1"/>
  <c r="E136" i="1" s="1"/>
  <c r="D114" i="1"/>
  <c r="E114" i="1" s="1"/>
  <c r="D147" i="1"/>
  <c r="E147" i="1" s="1"/>
  <c r="D125" i="1"/>
  <c r="E125" i="1" s="1"/>
  <c r="D133" i="1"/>
  <c r="E133" i="1" s="1"/>
  <c r="D110" i="1"/>
  <c r="E110" i="1" s="1"/>
  <c r="D118" i="1"/>
  <c r="E118" i="1" s="1"/>
  <c r="D131" i="1"/>
  <c r="E131" i="1" s="1"/>
  <c r="D127" i="1"/>
  <c r="E127" i="1" s="1"/>
  <c r="D141" i="1"/>
  <c r="E141" i="1" s="1"/>
  <c r="D149" i="1"/>
  <c r="E149" i="1" s="1"/>
  <c r="D111" i="1"/>
  <c r="E111" i="1" s="1"/>
  <c r="D151" i="1"/>
  <c r="E151" i="1" s="1"/>
  <c r="D122" i="1"/>
  <c r="E122" i="1" s="1"/>
  <c r="D123" i="1"/>
  <c r="E123" i="1" s="1"/>
  <c r="D137" i="1"/>
  <c r="E137" i="1" s="1"/>
  <c r="D113" i="1"/>
  <c r="E113" i="1" s="1"/>
  <c r="D121" i="1"/>
  <c r="E121" i="1" s="1"/>
  <c r="D109" i="1"/>
  <c r="E109" i="1" s="1"/>
  <c r="D105" i="1"/>
  <c r="E105" i="1" s="1"/>
  <c r="D107" i="1"/>
  <c r="E107" i="1" s="1"/>
  <c r="D126" i="1"/>
  <c r="E126" i="1" s="1"/>
  <c r="D104" i="1"/>
  <c r="E104" i="1" s="1"/>
  <c r="D128" i="1"/>
  <c r="E128" i="1" s="1"/>
  <c r="D143" i="1"/>
  <c r="E143" i="1" s="1"/>
  <c r="D130" i="1"/>
  <c r="E130" i="1" s="1"/>
  <c r="D153" i="1"/>
  <c r="E153" i="1" s="1"/>
  <c r="D152" i="1"/>
  <c r="E152" i="1" s="1"/>
  <c r="D138" i="1"/>
  <c r="E138" i="1" s="1"/>
  <c r="D135" i="1"/>
  <c r="E135" i="1" s="1"/>
  <c r="D129" i="1"/>
  <c r="E129" i="1" s="1"/>
  <c r="D106" i="1"/>
  <c r="E106" i="1" s="1"/>
  <c r="D150" i="1"/>
  <c r="E150" i="1" s="1"/>
  <c r="D140" i="1"/>
  <c r="E140" i="1" s="1"/>
  <c r="D117" i="1"/>
  <c r="E117" i="1" s="1"/>
  <c r="D145" i="1"/>
  <c r="E145" i="1" s="1"/>
  <c r="D112" i="1"/>
  <c r="E112" i="1" s="1"/>
  <c r="D108" i="1"/>
  <c r="E108" i="1" s="1"/>
  <c r="D132" i="1"/>
  <c r="E132" i="1" s="1"/>
  <c r="D154" i="1"/>
  <c r="E154" i="1" s="1"/>
  <c r="D146" i="1"/>
  <c r="E146" i="1" s="1"/>
  <c r="D120" i="1"/>
  <c r="E120" i="1" s="1"/>
  <c r="D148" i="1"/>
  <c r="E148" i="1" s="1"/>
  <c r="D116" i="1"/>
  <c r="E116" i="1" s="1"/>
  <c r="D134" i="1"/>
  <c r="E134" i="1" s="1"/>
  <c r="D144" i="1"/>
  <c r="E144" i="1" s="1"/>
  <c r="D119" i="1"/>
  <c r="E119" i="1" s="1"/>
  <c r="D81" i="1"/>
  <c r="E81" i="1" s="1"/>
  <c r="D84" i="1"/>
  <c r="E84" i="1" s="1"/>
  <c r="D67" i="1"/>
  <c r="E67" i="1" s="1"/>
  <c r="D86" i="1"/>
  <c r="E86" i="1" s="1"/>
  <c r="D83" i="1"/>
  <c r="E83" i="1" s="1"/>
  <c r="D58" i="1"/>
  <c r="E58" i="1" s="1"/>
  <c r="D102" i="1"/>
  <c r="E102" i="1" s="1"/>
  <c r="D80" i="1"/>
  <c r="E80" i="1" s="1"/>
  <c r="D91" i="1"/>
  <c r="E91" i="1" s="1"/>
  <c r="D68" i="1"/>
  <c r="E68" i="1" s="1"/>
  <c r="D71" i="1"/>
  <c r="E71" i="1" s="1"/>
  <c r="D78" i="1"/>
  <c r="E78" i="1" s="1"/>
  <c r="D62" i="1"/>
  <c r="E62" i="1" s="1"/>
  <c r="D79" i="1"/>
  <c r="E79" i="1" s="1"/>
  <c r="D98" i="1"/>
  <c r="E98" i="1" s="1"/>
  <c r="D55" i="1"/>
  <c r="E55" i="1" s="1"/>
  <c r="D100" i="1"/>
  <c r="E100" i="1" s="1"/>
  <c r="D57" i="1"/>
  <c r="E57" i="1" s="1"/>
  <c r="D63" i="1"/>
  <c r="E63" i="1" s="1"/>
  <c r="D92" i="1"/>
  <c r="E92" i="1" s="1"/>
  <c r="D56" i="1"/>
  <c r="E56" i="1" s="1"/>
  <c r="D82" i="1"/>
  <c r="E82" i="1" s="1"/>
  <c r="D66" i="1"/>
  <c r="E66" i="1" s="1"/>
  <c r="D54" i="1"/>
  <c r="E54" i="1" s="1"/>
  <c r="D69" i="1"/>
  <c r="E69" i="1" s="1"/>
  <c r="D73" i="1"/>
  <c r="E73" i="1" s="1"/>
  <c r="D75" i="1"/>
  <c r="E75" i="1" s="1"/>
  <c r="D70" i="1"/>
  <c r="E70" i="1" s="1"/>
  <c r="D77" i="1"/>
  <c r="E77" i="1" s="1"/>
  <c r="D76" i="1"/>
  <c r="E76" i="1" s="1"/>
  <c r="D101" i="1"/>
  <c r="E101" i="1" s="1"/>
  <c r="D99" i="1"/>
  <c r="E99" i="1" s="1"/>
  <c r="D89" i="1"/>
  <c r="E89" i="1" s="1"/>
  <c r="D94" i="1"/>
  <c r="E94" i="1" s="1"/>
  <c r="D87" i="1"/>
  <c r="E87" i="1" s="1"/>
  <c r="D72" i="1"/>
  <c r="E72" i="1" s="1"/>
  <c r="D90" i="1"/>
  <c r="E90" i="1" s="1"/>
  <c r="D96" i="1"/>
  <c r="E96" i="1" s="1"/>
  <c r="D61" i="1"/>
  <c r="E61" i="1" s="1"/>
  <c r="D93" i="1"/>
  <c r="E93" i="1" s="1"/>
  <c r="D65" i="1"/>
  <c r="E65" i="1" s="1"/>
  <c r="D53" i="1"/>
  <c r="E53" i="1" s="1"/>
  <c r="D74" i="1"/>
  <c r="E74" i="1" s="1"/>
  <c r="D103" i="1"/>
  <c r="E103" i="1" s="1"/>
  <c r="D85" i="1"/>
  <c r="E85" i="1" s="1"/>
  <c r="D60" i="1"/>
  <c r="E60" i="1" s="1"/>
  <c r="D97" i="1"/>
  <c r="E97" i="1" s="1"/>
  <c r="D64" i="1"/>
  <c r="E64" i="1" s="1"/>
  <c r="D88" i="1"/>
  <c r="E88" i="1" s="1"/>
  <c r="D95" i="1"/>
  <c r="E95" i="1" s="1"/>
  <c r="D59" i="1"/>
  <c r="E59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AB490" i="1"/>
  <c r="AB475" i="1"/>
  <c r="AB478" i="1"/>
  <c r="AB496" i="1"/>
  <c r="AB472" i="1"/>
  <c r="AB489" i="1"/>
  <c r="AB511" i="1"/>
  <c r="AB497" i="1"/>
  <c r="AB462" i="1"/>
  <c r="AB495" i="1"/>
  <c r="AB466" i="1"/>
  <c r="AB479" i="1"/>
  <c r="AB481" i="1"/>
  <c r="AB487" i="1"/>
  <c r="AB504" i="1"/>
  <c r="AB486" i="1"/>
  <c r="AB471" i="1"/>
  <c r="AB499" i="1"/>
  <c r="AB491" i="1"/>
  <c r="AB494" i="1"/>
  <c r="AB498" i="1"/>
  <c r="AB510" i="1"/>
  <c r="AB506" i="1"/>
  <c r="AB470" i="1"/>
  <c r="AB493" i="1"/>
  <c r="AB465" i="1"/>
  <c r="AB480" i="1"/>
  <c r="AB476" i="1"/>
  <c r="AB482" i="1"/>
  <c r="AB473" i="1"/>
  <c r="AB474" i="1"/>
  <c r="AB461" i="1"/>
  <c r="AB477" i="1"/>
  <c r="AB469" i="1"/>
  <c r="AB502" i="1"/>
  <c r="AB500" i="1"/>
  <c r="AB483" i="1"/>
  <c r="AB508" i="1"/>
  <c r="AB492" i="1"/>
  <c r="AB464" i="1"/>
  <c r="AB488" i="1"/>
  <c r="AB505" i="1"/>
  <c r="AB467" i="1"/>
  <c r="AB503" i="1"/>
  <c r="AB485" i="1"/>
  <c r="AB507" i="1"/>
  <c r="AB501" i="1"/>
  <c r="AB509" i="1"/>
  <c r="AB463" i="1"/>
  <c r="AB468" i="1"/>
  <c r="AB484" i="1"/>
  <c r="AB430" i="1"/>
  <c r="AB416" i="1"/>
  <c r="AB421" i="1"/>
  <c r="AB426" i="1"/>
  <c r="AB417" i="1"/>
  <c r="AB450" i="1"/>
  <c r="AB460" i="1"/>
  <c r="AB456" i="1"/>
  <c r="AB427" i="1"/>
  <c r="AB431" i="1"/>
  <c r="AB439" i="1"/>
  <c r="AB411" i="1"/>
  <c r="AB418" i="1"/>
  <c r="AB423" i="1"/>
  <c r="AB458" i="1"/>
  <c r="AB443" i="1"/>
  <c r="AB419" i="1"/>
  <c r="AB425" i="1"/>
  <c r="AB422" i="1"/>
  <c r="AB448" i="1"/>
  <c r="AB442" i="1"/>
  <c r="AB457" i="1"/>
  <c r="AB435" i="1"/>
  <c r="AB447" i="1"/>
  <c r="AB424" i="1"/>
  <c r="AB437" i="1"/>
  <c r="AB445" i="1"/>
  <c r="AB410" i="1"/>
  <c r="AB441" i="1"/>
  <c r="AB433" i="1"/>
  <c r="AB413" i="1"/>
  <c r="AB412" i="1"/>
  <c r="AB444" i="1"/>
  <c r="AB434" i="1"/>
  <c r="AB453" i="1"/>
  <c r="AB449" i="1"/>
  <c r="AB429" i="1"/>
  <c r="AB452" i="1"/>
  <c r="AB415" i="1"/>
  <c r="AB414" i="1"/>
  <c r="AB432" i="1"/>
  <c r="AB459" i="1"/>
  <c r="AB420" i="1"/>
  <c r="AB455" i="1"/>
  <c r="AB446" i="1"/>
  <c r="AB451" i="1"/>
  <c r="AB438" i="1"/>
  <c r="AB454" i="1"/>
  <c r="AB436" i="1"/>
  <c r="AB440" i="1"/>
  <c r="AB428" i="1"/>
  <c r="AB378" i="1"/>
  <c r="AB364" i="1"/>
  <c r="AB368" i="1"/>
  <c r="AB360" i="1"/>
  <c r="AB359" i="1"/>
  <c r="AB406" i="1"/>
  <c r="AB408" i="1"/>
  <c r="AB392" i="1"/>
  <c r="AB393" i="1"/>
  <c r="AB367" i="1"/>
  <c r="AB401" i="1"/>
  <c r="AB376" i="1"/>
  <c r="AB362" i="1"/>
  <c r="AB372" i="1"/>
  <c r="AB394" i="1"/>
  <c r="AB391" i="1"/>
  <c r="AB369" i="1"/>
  <c r="AB388" i="1"/>
  <c r="AB365" i="1"/>
  <c r="AB395" i="1"/>
  <c r="AB400" i="1"/>
  <c r="AB399" i="1"/>
  <c r="AB377" i="1"/>
  <c r="AB397" i="1"/>
  <c r="AB366" i="1"/>
  <c r="AB398" i="1"/>
  <c r="AB371" i="1"/>
  <c r="AB381" i="1"/>
  <c r="AB380" i="1"/>
  <c r="AB385" i="1"/>
  <c r="AB363" i="1"/>
  <c r="AB386" i="1"/>
  <c r="AB382" i="1"/>
  <c r="AB387" i="1"/>
  <c r="AB389" i="1"/>
  <c r="AB405" i="1"/>
  <c r="AB361" i="1"/>
  <c r="AB396" i="1"/>
  <c r="AB384" i="1"/>
  <c r="AB373" i="1"/>
  <c r="AB403" i="1"/>
  <c r="AB409" i="1"/>
  <c r="AB375" i="1"/>
  <c r="AB407" i="1"/>
  <c r="AB374" i="1"/>
  <c r="AB379" i="1"/>
  <c r="AB370" i="1"/>
  <c r="AB404" i="1"/>
  <c r="AB390" i="1"/>
  <c r="AB402" i="1"/>
  <c r="AB383" i="1"/>
  <c r="AB314" i="1"/>
  <c r="AB343" i="1"/>
  <c r="AB329" i="1"/>
  <c r="AB348" i="1"/>
  <c r="AB340" i="1"/>
  <c r="AB325" i="1"/>
  <c r="AB352" i="1"/>
  <c r="AB320" i="1"/>
  <c r="AB324" i="1"/>
  <c r="AB315" i="1"/>
  <c r="AB333" i="1"/>
  <c r="AB345" i="1"/>
  <c r="AB344" i="1"/>
  <c r="AB346" i="1"/>
  <c r="AB339" i="1"/>
  <c r="AB317" i="1"/>
  <c r="AB356" i="1"/>
  <c r="AB311" i="1"/>
  <c r="AB327" i="1"/>
  <c r="AB318" i="1"/>
  <c r="AB310" i="1"/>
  <c r="AB349" i="1"/>
  <c r="AB334" i="1"/>
  <c r="AB309" i="1"/>
  <c r="AB312" i="1"/>
  <c r="AB335" i="1"/>
  <c r="AB347" i="1"/>
  <c r="AB350" i="1"/>
  <c r="AB342" i="1"/>
  <c r="AB338" i="1"/>
  <c r="AB354" i="1"/>
  <c r="AB357" i="1"/>
  <c r="AB326" i="1"/>
  <c r="AB319" i="1"/>
  <c r="AB328" i="1"/>
  <c r="AB332" i="1"/>
  <c r="AB355" i="1"/>
  <c r="AB341" i="1"/>
  <c r="AB331" i="1"/>
  <c r="AB330" i="1"/>
  <c r="AB308" i="1"/>
  <c r="AB316" i="1"/>
  <c r="AB322" i="1"/>
  <c r="AB358" i="1"/>
  <c r="AB337" i="1"/>
  <c r="AB323" i="1"/>
  <c r="AB351" i="1"/>
  <c r="AB313" i="1"/>
  <c r="AB353" i="1"/>
  <c r="AB336" i="1"/>
  <c r="AB321" i="1"/>
  <c r="AB272" i="1"/>
  <c r="AB285" i="1"/>
  <c r="AB287" i="1"/>
  <c r="AB294" i="1"/>
  <c r="AB286" i="1"/>
  <c r="AB261" i="1"/>
  <c r="AB295" i="1"/>
  <c r="AB271" i="1"/>
  <c r="AB265" i="1"/>
  <c r="AB262" i="1"/>
  <c r="AB269" i="1"/>
  <c r="AB300" i="1"/>
  <c r="AB283" i="1"/>
  <c r="AB282" i="1"/>
  <c r="AB274" i="1"/>
  <c r="AB279" i="1"/>
  <c r="AB306" i="1"/>
  <c r="AB257" i="1"/>
  <c r="AB268" i="1"/>
  <c r="AB304" i="1"/>
  <c r="AB278" i="1"/>
  <c r="AB293" i="1"/>
  <c r="AB266" i="1"/>
  <c r="AB270" i="1"/>
  <c r="AB264" i="1"/>
  <c r="AB267" i="1"/>
  <c r="AB277" i="1"/>
  <c r="AB303" i="1"/>
  <c r="AB296" i="1"/>
  <c r="AB299" i="1"/>
  <c r="AB297" i="1"/>
  <c r="AB307" i="1"/>
  <c r="AB291" i="1"/>
  <c r="AB258" i="1"/>
  <c r="AB301" i="1"/>
  <c r="AB273" i="1"/>
  <c r="AB302" i="1"/>
  <c r="AB289" i="1"/>
  <c r="AB284" i="1"/>
  <c r="AB288" i="1"/>
  <c r="AB259" i="1"/>
  <c r="AB276" i="1"/>
  <c r="AB280" i="1"/>
  <c r="AB305" i="1"/>
  <c r="AB298" i="1"/>
  <c r="AB260" i="1"/>
  <c r="AB290" i="1"/>
  <c r="AB263" i="1"/>
  <c r="AB292" i="1"/>
  <c r="AB275" i="1"/>
  <c r="AB281" i="1"/>
  <c r="AB240" i="1"/>
  <c r="AB217" i="1"/>
  <c r="AB208" i="1"/>
  <c r="AB224" i="1"/>
  <c r="AB221" i="1"/>
  <c r="AB228" i="1"/>
  <c r="AB256" i="1"/>
  <c r="AB251" i="1"/>
  <c r="AB215" i="1"/>
  <c r="AB232" i="1"/>
  <c r="AB237" i="1"/>
  <c r="AB243" i="1"/>
  <c r="AB220" i="1"/>
  <c r="AB210" i="1"/>
  <c r="AB247" i="1"/>
  <c r="AB216" i="1"/>
  <c r="AB254" i="1"/>
  <c r="AB212" i="1"/>
  <c r="AB207" i="1"/>
  <c r="AB246" i="1"/>
  <c r="AB211" i="1"/>
  <c r="AB250" i="1"/>
  <c r="AB235" i="1"/>
  <c r="AB236" i="1"/>
  <c r="AB248" i="1"/>
  <c r="AB233" i="1"/>
  <c r="AB214" i="1"/>
  <c r="AB213" i="1"/>
  <c r="AB223" i="1"/>
  <c r="AB218" i="1"/>
  <c r="AB245" i="1"/>
  <c r="AB255" i="1"/>
  <c r="AB226" i="1"/>
  <c r="AB241" i="1"/>
  <c r="AB249" i="1"/>
  <c r="AB239" i="1"/>
  <c r="AB234" i="1"/>
  <c r="AB252" i="1"/>
  <c r="AB209" i="1"/>
  <c r="AB227" i="1"/>
  <c r="AB230" i="1"/>
  <c r="AB206" i="1"/>
  <c r="AB225" i="1"/>
  <c r="AB253" i="1"/>
  <c r="AB244" i="1"/>
  <c r="AB229" i="1"/>
  <c r="AB231" i="1"/>
  <c r="AB222" i="1"/>
  <c r="AB219" i="1"/>
  <c r="AB238" i="1"/>
  <c r="AB242" i="1"/>
  <c r="AB190" i="1"/>
  <c r="AB174" i="1"/>
  <c r="AB155" i="1"/>
  <c r="AB173" i="1"/>
  <c r="AB176" i="1"/>
  <c r="AB175" i="1"/>
  <c r="AB205" i="1"/>
  <c r="AB197" i="1"/>
  <c r="AB189" i="1"/>
  <c r="AB183" i="1"/>
  <c r="AB191" i="1"/>
  <c r="AB179" i="1"/>
  <c r="AB161" i="1"/>
  <c r="AB166" i="1"/>
  <c r="AB204" i="1"/>
  <c r="AB160" i="1"/>
  <c r="AB194" i="1"/>
  <c r="AB159" i="1"/>
  <c r="AB156" i="1"/>
  <c r="AB169" i="1"/>
  <c r="AB158" i="1"/>
  <c r="AB199" i="1"/>
  <c r="AB184" i="1"/>
  <c r="AB185" i="1"/>
  <c r="AB186" i="1"/>
  <c r="AB193" i="1"/>
  <c r="AB172" i="1"/>
  <c r="AB165" i="1"/>
  <c r="AB164" i="1"/>
  <c r="AB170" i="1"/>
  <c r="AB187" i="1"/>
  <c r="AB203" i="1"/>
  <c r="AB188" i="1"/>
  <c r="AB195" i="1"/>
  <c r="AB198" i="1"/>
  <c r="AB196" i="1"/>
  <c r="AB181" i="1"/>
  <c r="AB201" i="1"/>
  <c r="AB157" i="1"/>
  <c r="AB162" i="1"/>
  <c r="AB192" i="1"/>
  <c r="AB168" i="1"/>
  <c r="AB163" i="1"/>
  <c r="AB202" i="1"/>
  <c r="AB180" i="1"/>
  <c r="AB167" i="1"/>
  <c r="AB178" i="1"/>
  <c r="AB177" i="1"/>
  <c r="AB171" i="1"/>
  <c r="AB200" i="1"/>
  <c r="AB182" i="1"/>
  <c r="AB124" i="1"/>
  <c r="AB115" i="1"/>
  <c r="AB139" i="1"/>
  <c r="AB142" i="1"/>
  <c r="AB136" i="1"/>
  <c r="AB114" i="1"/>
  <c r="AB147" i="1"/>
  <c r="AB125" i="1"/>
  <c r="AB133" i="1"/>
  <c r="AB110" i="1"/>
  <c r="AB118" i="1"/>
  <c r="AB131" i="1"/>
  <c r="AB127" i="1"/>
  <c r="AB141" i="1"/>
  <c r="AB149" i="1"/>
  <c r="AB111" i="1"/>
  <c r="AB151" i="1"/>
  <c r="AB122" i="1"/>
  <c r="AB123" i="1"/>
  <c r="AB137" i="1"/>
  <c r="AB113" i="1"/>
  <c r="AB121" i="1"/>
  <c r="AB109" i="1"/>
  <c r="AB105" i="1"/>
  <c r="AB107" i="1"/>
  <c r="AB126" i="1"/>
  <c r="AB104" i="1"/>
  <c r="AB128" i="1"/>
  <c r="AB143" i="1"/>
  <c r="AB130" i="1"/>
  <c r="AB153" i="1"/>
  <c r="AB152" i="1"/>
  <c r="AB138" i="1"/>
  <c r="AB135" i="1"/>
  <c r="AB129" i="1"/>
  <c r="AB106" i="1"/>
  <c r="AB150" i="1"/>
  <c r="AB140" i="1"/>
  <c r="AB117" i="1"/>
  <c r="AB145" i="1"/>
  <c r="AB112" i="1"/>
  <c r="AB108" i="1"/>
  <c r="AB132" i="1"/>
  <c r="AB154" i="1"/>
  <c r="AB146" i="1"/>
  <c r="AB120" i="1"/>
  <c r="AB148" i="1"/>
  <c r="AB116" i="1"/>
  <c r="AB134" i="1"/>
  <c r="AB144" i="1"/>
  <c r="AB119" i="1"/>
  <c r="AB81" i="1"/>
  <c r="AB84" i="1"/>
  <c r="AB67" i="1"/>
  <c r="AB86" i="1"/>
  <c r="AB83" i="1"/>
  <c r="AB58" i="1"/>
  <c r="AB102" i="1"/>
  <c r="AB80" i="1"/>
  <c r="AB91" i="1"/>
  <c r="AB68" i="1"/>
  <c r="AB71" i="1"/>
  <c r="AB78" i="1"/>
  <c r="AB62" i="1"/>
  <c r="AB79" i="1"/>
  <c r="AB98" i="1"/>
  <c r="AB55" i="1"/>
  <c r="AB100" i="1"/>
  <c r="AB57" i="1"/>
  <c r="AB63" i="1"/>
  <c r="AB92" i="1"/>
  <c r="AB56" i="1"/>
  <c r="AB82" i="1"/>
  <c r="AB66" i="1"/>
  <c r="AB54" i="1"/>
  <c r="AB69" i="1"/>
  <c r="AB73" i="1"/>
  <c r="AB75" i="1"/>
  <c r="AB70" i="1"/>
  <c r="AB77" i="1"/>
  <c r="AB76" i="1"/>
  <c r="AB101" i="1"/>
  <c r="AB99" i="1"/>
  <c r="AB89" i="1"/>
  <c r="AB94" i="1"/>
  <c r="AB87" i="1"/>
  <c r="AB72" i="1"/>
  <c r="AB90" i="1"/>
  <c r="AB96" i="1"/>
  <c r="AB61" i="1"/>
  <c r="AB93" i="1"/>
  <c r="AB65" i="1"/>
  <c r="AB53" i="1"/>
  <c r="AB74" i="1"/>
  <c r="AB103" i="1"/>
  <c r="AB85" i="1"/>
  <c r="AB60" i="1"/>
  <c r="AB97" i="1"/>
  <c r="AB64" i="1"/>
  <c r="AB88" i="1"/>
  <c r="AB95" i="1"/>
  <c r="AB59" i="1"/>
  <c r="AB32" i="1"/>
  <c r="AB45" i="1"/>
  <c r="AB5" i="1"/>
  <c r="AB36" i="1"/>
  <c r="AB22" i="1"/>
  <c r="AB16" i="1"/>
  <c r="AB27" i="1"/>
  <c r="AB19" i="1"/>
  <c r="AB43" i="1"/>
  <c r="AB30" i="1"/>
  <c r="AB25" i="1"/>
  <c r="AB18" i="1"/>
  <c r="AB4" i="1"/>
  <c r="AB23" i="1"/>
  <c r="AB49" i="1"/>
  <c r="AB21" i="1"/>
  <c r="AB44" i="1"/>
  <c r="AB8" i="1"/>
  <c r="AB12" i="1"/>
  <c r="AB31" i="1"/>
  <c r="AB3" i="1"/>
  <c r="AB35" i="1"/>
  <c r="AB34" i="1"/>
  <c r="AB11" i="1"/>
  <c r="AB26" i="1"/>
  <c r="AB29" i="1"/>
  <c r="AB41" i="1"/>
  <c r="AB7" i="1"/>
  <c r="AB2" i="1"/>
  <c r="AB9" i="1"/>
  <c r="AB48" i="1"/>
  <c r="AB51" i="1"/>
  <c r="AB39" i="1"/>
  <c r="AB47" i="1"/>
  <c r="AB33" i="1"/>
  <c r="AB38" i="1"/>
  <c r="AB37" i="1"/>
  <c r="AB42" i="1"/>
  <c r="AB20" i="1"/>
  <c r="AB28" i="1"/>
  <c r="AB13" i="1"/>
  <c r="AB6" i="1"/>
  <c r="AB17" i="1"/>
  <c r="AB52" i="1"/>
  <c r="AB24" i="1"/>
  <c r="AB14" i="1"/>
  <c r="AB50" i="1"/>
  <c r="AB10" i="1"/>
  <c r="AB40" i="1"/>
  <c r="AB46" i="1"/>
  <c r="AB15" i="1"/>
  <c r="AC490" i="1"/>
  <c r="AA490" i="1"/>
  <c r="AC475" i="1"/>
  <c r="AA475" i="1"/>
  <c r="AC478" i="1"/>
  <c r="AA478" i="1"/>
  <c r="AC496" i="1"/>
  <c r="AA496" i="1"/>
  <c r="AC472" i="1"/>
  <c r="AA472" i="1"/>
  <c r="AC489" i="1"/>
  <c r="AA489" i="1"/>
  <c r="AC511" i="1"/>
  <c r="AA511" i="1"/>
  <c r="AC497" i="1"/>
  <c r="AA497" i="1"/>
  <c r="AC462" i="1"/>
  <c r="AA462" i="1"/>
  <c r="AC495" i="1"/>
  <c r="AA495" i="1"/>
  <c r="AC466" i="1"/>
  <c r="AA466" i="1"/>
  <c r="AC479" i="1"/>
  <c r="AA479" i="1"/>
  <c r="AC481" i="1"/>
  <c r="AA481" i="1"/>
  <c r="AC487" i="1"/>
  <c r="AA487" i="1"/>
  <c r="AC504" i="1"/>
  <c r="AA504" i="1"/>
  <c r="AC486" i="1"/>
  <c r="AA486" i="1"/>
  <c r="AC471" i="1"/>
  <c r="AA471" i="1"/>
  <c r="AC499" i="1"/>
  <c r="AA499" i="1"/>
  <c r="AC491" i="1"/>
  <c r="AA491" i="1"/>
  <c r="AC494" i="1"/>
  <c r="AA494" i="1"/>
  <c r="AC498" i="1"/>
  <c r="AA498" i="1"/>
  <c r="AC510" i="1"/>
  <c r="AA510" i="1"/>
  <c r="AC506" i="1"/>
  <c r="AA506" i="1"/>
  <c r="AC470" i="1"/>
  <c r="AA470" i="1"/>
  <c r="AC493" i="1"/>
  <c r="AA493" i="1"/>
  <c r="AC465" i="1"/>
  <c r="AA465" i="1"/>
  <c r="AC480" i="1"/>
  <c r="AA480" i="1"/>
  <c r="AC476" i="1"/>
  <c r="AA476" i="1"/>
  <c r="AC482" i="1"/>
  <c r="AA482" i="1"/>
  <c r="AC473" i="1"/>
  <c r="AA473" i="1"/>
  <c r="AC474" i="1"/>
  <c r="AA474" i="1"/>
  <c r="AC461" i="1"/>
  <c r="AA461" i="1"/>
  <c r="AC477" i="1"/>
  <c r="AA477" i="1"/>
  <c r="AC469" i="1"/>
  <c r="AA469" i="1"/>
  <c r="AC502" i="1"/>
  <c r="AA502" i="1"/>
  <c r="AC500" i="1"/>
  <c r="AA500" i="1"/>
  <c r="AC483" i="1"/>
  <c r="AA483" i="1"/>
  <c r="AC508" i="1"/>
  <c r="AA508" i="1"/>
  <c r="AC492" i="1"/>
  <c r="AA492" i="1"/>
  <c r="AC464" i="1"/>
  <c r="AA464" i="1"/>
  <c r="AC488" i="1"/>
  <c r="AA488" i="1"/>
  <c r="AC505" i="1"/>
  <c r="AA505" i="1"/>
  <c r="AC467" i="1"/>
  <c r="AA467" i="1"/>
  <c r="AC503" i="1"/>
  <c r="AA503" i="1"/>
  <c r="AC485" i="1"/>
  <c r="AA485" i="1"/>
  <c r="AC507" i="1"/>
  <c r="AA507" i="1"/>
  <c r="AC501" i="1"/>
  <c r="AA501" i="1"/>
  <c r="AC509" i="1"/>
  <c r="AA509" i="1"/>
  <c r="AC463" i="1"/>
  <c r="AA463" i="1"/>
  <c r="AC468" i="1"/>
  <c r="AA468" i="1"/>
  <c r="AC484" i="1"/>
  <c r="AA484" i="1"/>
  <c r="AC430" i="1"/>
  <c r="AA430" i="1"/>
  <c r="AC416" i="1"/>
  <c r="AA416" i="1"/>
  <c r="AC421" i="1"/>
  <c r="AA421" i="1"/>
  <c r="AC426" i="1"/>
  <c r="AA426" i="1"/>
  <c r="AC417" i="1"/>
  <c r="AA417" i="1"/>
  <c r="AC450" i="1"/>
  <c r="AA450" i="1"/>
  <c r="AC460" i="1"/>
  <c r="AA460" i="1"/>
  <c r="AC456" i="1"/>
  <c r="AA456" i="1"/>
  <c r="AC427" i="1"/>
  <c r="AA427" i="1"/>
  <c r="AC431" i="1"/>
  <c r="AA431" i="1"/>
  <c r="AC439" i="1"/>
  <c r="AA439" i="1"/>
  <c r="AC411" i="1"/>
  <c r="AA411" i="1"/>
  <c r="AC418" i="1"/>
  <c r="AA418" i="1"/>
  <c r="AC423" i="1"/>
  <c r="AA423" i="1"/>
  <c r="AC458" i="1"/>
  <c r="AA458" i="1"/>
  <c r="AC443" i="1"/>
  <c r="AA443" i="1"/>
  <c r="AC419" i="1"/>
  <c r="AA419" i="1"/>
  <c r="AC425" i="1"/>
  <c r="AA425" i="1"/>
  <c r="AC422" i="1"/>
  <c r="AA422" i="1"/>
  <c r="AC448" i="1"/>
  <c r="AA448" i="1"/>
  <c r="AC442" i="1"/>
  <c r="AA442" i="1"/>
  <c r="AC457" i="1"/>
  <c r="AA457" i="1"/>
  <c r="AC435" i="1"/>
  <c r="AA435" i="1"/>
  <c r="AC447" i="1"/>
  <c r="AA447" i="1"/>
  <c r="AC424" i="1"/>
  <c r="AA424" i="1"/>
  <c r="AC437" i="1"/>
  <c r="AA437" i="1"/>
  <c r="AC445" i="1"/>
  <c r="AA445" i="1"/>
  <c r="AC410" i="1"/>
  <c r="AA410" i="1"/>
  <c r="AC441" i="1"/>
  <c r="AA441" i="1"/>
  <c r="AC433" i="1"/>
  <c r="AA433" i="1"/>
  <c r="AC413" i="1"/>
  <c r="AA413" i="1"/>
  <c r="AC412" i="1"/>
  <c r="AA412" i="1"/>
  <c r="AC444" i="1"/>
  <c r="AA444" i="1"/>
  <c r="AC434" i="1"/>
  <c r="AA434" i="1"/>
  <c r="AC453" i="1"/>
  <c r="AA453" i="1"/>
  <c r="AC449" i="1"/>
  <c r="AA449" i="1"/>
  <c r="AC429" i="1"/>
  <c r="AA429" i="1"/>
  <c r="AC452" i="1"/>
  <c r="AA452" i="1"/>
  <c r="AC415" i="1"/>
  <c r="AA415" i="1"/>
  <c r="AC414" i="1"/>
  <c r="AA414" i="1"/>
  <c r="AC432" i="1"/>
  <c r="AA432" i="1"/>
  <c r="AC459" i="1"/>
  <c r="AA459" i="1"/>
  <c r="AC420" i="1"/>
  <c r="AA420" i="1"/>
  <c r="AC455" i="1"/>
  <c r="AA455" i="1"/>
  <c r="AC446" i="1"/>
  <c r="AA446" i="1"/>
  <c r="AC451" i="1"/>
  <c r="AA451" i="1"/>
  <c r="AC438" i="1"/>
  <c r="AA438" i="1"/>
  <c r="AC454" i="1"/>
  <c r="AA454" i="1"/>
  <c r="AC436" i="1"/>
  <c r="AA436" i="1"/>
  <c r="AC440" i="1"/>
  <c r="AA440" i="1"/>
  <c r="AC428" i="1"/>
  <c r="AA428" i="1"/>
  <c r="AC378" i="1"/>
  <c r="AA378" i="1"/>
  <c r="AC364" i="1"/>
  <c r="AA364" i="1"/>
  <c r="AC368" i="1"/>
  <c r="AA368" i="1"/>
  <c r="AC360" i="1"/>
  <c r="AA360" i="1"/>
  <c r="AC359" i="1"/>
  <c r="AA359" i="1"/>
  <c r="AC406" i="1"/>
  <c r="AA406" i="1"/>
  <c r="AC408" i="1"/>
  <c r="AA408" i="1"/>
  <c r="AC392" i="1"/>
  <c r="AA392" i="1"/>
  <c r="AC393" i="1"/>
  <c r="AA393" i="1"/>
  <c r="AC367" i="1"/>
  <c r="AA367" i="1"/>
  <c r="AC401" i="1"/>
  <c r="AA401" i="1"/>
  <c r="AC376" i="1"/>
  <c r="AA376" i="1"/>
  <c r="AC362" i="1"/>
  <c r="AA362" i="1"/>
  <c r="AC372" i="1"/>
  <c r="AA372" i="1"/>
  <c r="AC394" i="1"/>
  <c r="AA394" i="1"/>
  <c r="AC391" i="1"/>
  <c r="AA391" i="1"/>
  <c r="AC369" i="1"/>
  <c r="AA369" i="1"/>
  <c r="AC388" i="1"/>
  <c r="AA388" i="1"/>
  <c r="AC365" i="1"/>
  <c r="AA365" i="1"/>
  <c r="AC395" i="1"/>
  <c r="AA395" i="1"/>
  <c r="AC400" i="1"/>
  <c r="AA400" i="1"/>
  <c r="AC399" i="1"/>
  <c r="AA399" i="1"/>
  <c r="AC377" i="1"/>
  <c r="AA377" i="1"/>
  <c r="AC397" i="1"/>
  <c r="AA397" i="1"/>
  <c r="AC366" i="1"/>
  <c r="AA366" i="1"/>
  <c r="AC398" i="1"/>
  <c r="AA398" i="1"/>
  <c r="AC371" i="1"/>
  <c r="AA371" i="1"/>
  <c r="AC381" i="1"/>
  <c r="AA381" i="1"/>
  <c r="AC380" i="1"/>
  <c r="AA380" i="1"/>
  <c r="AC385" i="1"/>
  <c r="AA385" i="1"/>
  <c r="AC363" i="1"/>
  <c r="AA363" i="1"/>
  <c r="AC386" i="1"/>
  <c r="AA386" i="1"/>
  <c r="AC382" i="1"/>
  <c r="AA382" i="1"/>
  <c r="AC387" i="1"/>
  <c r="AA387" i="1"/>
  <c r="AC389" i="1"/>
  <c r="AA389" i="1"/>
  <c r="AC405" i="1"/>
  <c r="AA405" i="1"/>
  <c r="AC361" i="1"/>
  <c r="AA361" i="1"/>
  <c r="AC396" i="1"/>
  <c r="AA396" i="1"/>
  <c r="AC384" i="1"/>
  <c r="AA384" i="1"/>
  <c r="AC373" i="1"/>
  <c r="AA373" i="1"/>
  <c r="AC403" i="1"/>
  <c r="AA403" i="1"/>
  <c r="AC409" i="1"/>
  <c r="AA409" i="1"/>
  <c r="AC375" i="1"/>
  <c r="AA375" i="1"/>
  <c r="AC407" i="1"/>
  <c r="AA407" i="1"/>
  <c r="AC374" i="1"/>
  <c r="AA374" i="1"/>
  <c r="AC379" i="1"/>
  <c r="AA379" i="1"/>
  <c r="AC370" i="1"/>
  <c r="AA370" i="1"/>
  <c r="AC404" i="1"/>
  <c r="AA404" i="1"/>
  <c r="AC390" i="1"/>
  <c r="AA390" i="1"/>
  <c r="AC402" i="1"/>
  <c r="AA402" i="1"/>
  <c r="AC383" i="1"/>
  <c r="AA383" i="1"/>
  <c r="AC314" i="1"/>
  <c r="AA314" i="1"/>
  <c r="AC343" i="1"/>
  <c r="AA343" i="1"/>
  <c r="AC329" i="1"/>
  <c r="AA329" i="1"/>
  <c r="AC348" i="1"/>
  <c r="AA348" i="1"/>
  <c r="AC340" i="1"/>
  <c r="AA340" i="1"/>
  <c r="AC325" i="1"/>
  <c r="AA325" i="1"/>
  <c r="AC352" i="1"/>
  <c r="AA352" i="1"/>
  <c r="AC320" i="1"/>
  <c r="AA320" i="1"/>
  <c r="AC324" i="1"/>
  <c r="AA324" i="1"/>
  <c r="AC315" i="1"/>
  <c r="AA315" i="1"/>
  <c r="AC333" i="1"/>
  <c r="AA333" i="1"/>
  <c r="AC345" i="1"/>
  <c r="AA345" i="1"/>
  <c r="AC344" i="1"/>
  <c r="AA344" i="1"/>
  <c r="AC346" i="1"/>
  <c r="AA346" i="1"/>
  <c r="AC339" i="1"/>
  <c r="AA339" i="1"/>
  <c r="AC317" i="1"/>
  <c r="AA317" i="1"/>
  <c r="AC356" i="1"/>
  <c r="AA356" i="1"/>
  <c r="AC311" i="1"/>
  <c r="AA311" i="1"/>
  <c r="AC327" i="1"/>
  <c r="AA327" i="1"/>
  <c r="AC318" i="1"/>
  <c r="AA318" i="1"/>
  <c r="AC310" i="1"/>
  <c r="AA310" i="1"/>
  <c r="AC349" i="1"/>
  <c r="AA349" i="1"/>
  <c r="AC334" i="1"/>
  <c r="AA334" i="1"/>
  <c r="AC309" i="1"/>
  <c r="AA309" i="1"/>
  <c r="AC312" i="1"/>
  <c r="AA312" i="1"/>
  <c r="AC335" i="1"/>
  <c r="AA335" i="1"/>
  <c r="AC347" i="1"/>
  <c r="AA347" i="1"/>
  <c r="AC350" i="1"/>
  <c r="AA350" i="1"/>
  <c r="AC342" i="1"/>
  <c r="AA342" i="1"/>
  <c r="AC338" i="1"/>
  <c r="AA338" i="1"/>
  <c r="AC354" i="1"/>
  <c r="AA354" i="1"/>
  <c r="AC357" i="1"/>
  <c r="AA357" i="1"/>
  <c r="AC326" i="1"/>
  <c r="AA326" i="1"/>
  <c r="AC319" i="1"/>
  <c r="AA319" i="1"/>
  <c r="AC328" i="1"/>
  <c r="AA328" i="1"/>
  <c r="AC332" i="1"/>
  <c r="AA332" i="1"/>
  <c r="AC355" i="1"/>
  <c r="AA355" i="1"/>
  <c r="AC341" i="1"/>
  <c r="AA341" i="1"/>
  <c r="AC331" i="1"/>
  <c r="AA331" i="1"/>
  <c r="AC330" i="1"/>
  <c r="AA330" i="1"/>
  <c r="AC308" i="1"/>
  <c r="AA308" i="1"/>
  <c r="AC316" i="1"/>
  <c r="AA316" i="1"/>
  <c r="AC322" i="1"/>
  <c r="AA322" i="1"/>
  <c r="AC358" i="1"/>
  <c r="AA358" i="1"/>
  <c r="AC337" i="1"/>
  <c r="AA337" i="1"/>
  <c r="AC323" i="1"/>
  <c r="AA323" i="1"/>
  <c r="AC351" i="1"/>
  <c r="AA351" i="1"/>
  <c r="AC313" i="1"/>
  <c r="AA313" i="1"/>
  <c r="AC353" i="1"/>
  <c r="AA353" i="1"/>
  <c r="AC336" i="1"/>
  <c r="AA336" i="1"/>
  <c r="AC321" i="1"/>
  <c r="AA321" i="1"/>
  <c r="AC272" i="1"/>
  <c r="AA272" i="1"/>
  <c r="AC285" i="1"/>
  <c r="AA285" i="1"/>
  <c r="AC287" i="1"/>
  <c r="AA287" i="1"/>
  <c r="AC294" i="1"/>
  <c r="AA294" i="1"/>
  <c r="AC286" i="1"/>
  <c r="AA286" i="1"/>
  <c r="AC261" i="1"/>
  <c r="AA261" i="1"/>
  <c r="AC295" i="1"/>
  <c r="AA295" i="1"/>
  <c r="AC271" i="1"/>
  <c r="AA271" i="1"/>
  <c r="AC265" i="1"/>
  <c r="AA265" i="1"/>
  <c r="AC262" i="1"/>
  <c r="AA262" i="1"/>
  <c r="AC269" i="1"/>
  <c r="AA269" i="1"/>
  <c r="AC300" i="1"/>
  <c r="AA300" i="1"/>
  <c r="AC283" i="1"/>
  <c r="AA283" i="1"/>
  <c r="AC282" i="1"/>
  <c r="AA282" i="1"/>
  <c r="AC274" i="1"/>
  <c r="AA274" i="1"/>
  <c r="AC279" i="1"/>
  <c r="AA279" i="1"/>
  <c r="AC306" i="1"/>
  <c r="AA306" i="1"/>
  <c r="AC257" i="1"/>
  <c r="AA257" i="1"/>
  <c r="AC268" i="1"/>
  <c r="AA268" i="1"/>
  <c r="AC304" i="1"/>
  <c r="AA304" i="1"/>
  <c r="AC278" i="1"/>
  <c r="AA278" i="1"/>
  <c r="AC293" i="1"/>
  <c r="AA293" i="1"/>
  <c r="AC266" i="1"/>
  <c r="AA266" i="1"/>
  <c r="AC270" i="1"/>
  <c r="AA270" i="1"/>
  <c r="AC264" i="1"/>
  <c r="AA264" i="1"/>
  <c r="AC267" i="1"/>
  <c r="AA267" i="1"/>
  <c r="AC277" i="1"/>
  <c r="AA277" i="1"/>
  <c r="AC303" i="1"/>
  <c r="AA303" i="1"/>
  <c r="AC296" i="1"/>
  <c r="AA296" i="1"/>
  <c r="AC299" i="1"/>
  <c r="AA299" i="1"/>
  <c r="AC297" i="1"/>
  <c r="AA297" i="1"/>
  <c r="AC307" i="1"/>
  <c r="AA307" i="1"/>
  <c r="AC291" i="1"/>
  <c r="AA291" i="1"/>
  <c r="AC258" i="1"/>
  <c r="AA258" i="1"/>
  <c r="AC301" i="1"/>
  <c r="AA301" i="1"/>
  <c r="AC273" i="1"/>
  <c r="AA273" i="1"/>
  <c r="AC302" i="1"/>
  <c r="AA302" i="1"/>
  <c r="AC289" i="1"/>
  <c r="AA289" i="1"/>
  <c r="AC284" i="1"/>
  <c r="AA284" i="1"/>
  <c r="AC288" i="1"/>
  <c r="AA288" i="1"/>
  <c r="AC259" i="1"/>
  <c r="AA259" i="1"/>
  <c r="AC276" i="1"/>
  <c r="AA276" i="1"/>
  <c r="AC280" i="1"/>
  <c r="AA280" i="1"/>
  <c r="AC305" i="1"/>
  <c r="AA305" i="1"/>
  <c r="AC298" i="1"/>
  <c r="AA298" i="1"/>
  <c r="AC260" i="1"/>
  <c r="AA260" i="1"/>
  <c r="AC290" i="1"/>
  <c r="AA290" i="1"/>
  <c r="AC263" i="1"/>
  <c r="AA263" i="1"/>
  <c r="AC292" i="1"/>
  <c r="AA292" i="1"/>
  <c r="AC275" i="1"/>
  <c r="AA275" i="1"/>
  <c r="AC281" i="1"/>
  <c r="AA281" i="1"/>
  <c r="AC240" i="1"/>
  <c r="AA240" i="1"/>
  <c r="AC217" i="1"/>
  <c r="AA217" i="1"/>
  <c r="AC208" i="1"/>
  <c r="AA208" i="1"/>
  <c r="AC224" i="1"/>
  <c r="AA224" i="1"/>
  <c r="AC221" i="1"/>
  <c r="AA221" i="1"/>
  <c r="AC228" i="1"/>
  <c r="AA228" i="1"/>
  <c r="AC256" i="1"/>
  <c r="AA256" i="1"/>
  <c r="AC251" i="1"/>
  <c r="AA251" i="1"/>
  <c r="AC215" i="1"/>
  <c r="AA215" i="1"/>
  <c r="AC232" i="1"/>
  <c r="AA232" i="1"/>
  <c r="AC237" i="1"/>
  <c r="AA237" i="1"/>
  <c r="AC243" i="1"/>
  <c r="AA243" i="1"/>
  <c r="AC220" i="1"/>
  <c r="AA220" i="1"/>
  <c r="AC210" i="1"/>
  <c r="AA210" i="1"/>
  <c r="AC247" i="1"/>
  <c r="AA247" i="1"/>
  <c r="AC216" i="1"/>
  <c r="AA216" i="1"/>
  <c r="AC254" i="1"/>
  <c r="AA254" i="1"/>
  <c r="AC212" i="1"/>
  <c r="AA212" i="1"/>
  <c r="AC207" i="1"/>
  <c r="AA207" i="1"/>
  <c r="AC246" i="1"/>
  <c r="AA246" i="1"/>
  <c r="AC211" i="1"/>
  <c r="AA211" i="1"/>
  <c r="AC250" i="1"/>
  <c r="AA250" i="1"/>
  <c r="AC235" i="1"/>
  <c r="AA235" i="1"/>
  <c r="AC236" i="1"/>
  <c r="AA236" i="1"/>
  <c r="AC248" i="1"/>
  <c r="AA248" i="1"/>
  <c r="AC233" i="1"/>
  <c r="AA233" i="1"/>
  <c r="AC214" i="1"/>
  <c r="AA214" i="1"/>
  <c r="AC213" i="1"/>
  <c r="AA213" i="1"/>
  <c r="AC223" i="1"/>
  <c r="AA223" i="1"/>
  <c r="AC218" i="1"/>
  <c r="AA218" i="1"/>
  <c r="AC245" i="1"/>
  <c r="AA245" i="1"/>
  <c r="AC255" i="1"/>
  <c r="AA255" i="1"/>
  <c r="AC226" i="1"/>
  <c r="AA226" i="1"/>
  <c r="AC241" i="1"/>
  <c r="AA241" i="1"/>
  <c r="AC249" i="1"/>
  <c r="AA249" i="1"/>
  <c r="AC239" i="1"/>
  <c r="AA239" i="1"/>
  <c r="AC234" i="1"/>
  <c r="AA234" i="1"/>
  <c r="AC252" i="1"/>
  <c r="AA252" i="1"/>
  <c r="AC209" i="1"/>
  <c r="AA209" i="1"/>
  <c r="AC227" i="1"/>
  <c r="AA227" i="1"/>
  <c r="AC230" i="1"/>
  <c r="AA230" i="1"/>
  <c r="AC206" i="1"/>
  <c r="AA206" i="1"/>
  <c r="AC225" i="1"/>
  <c r="AA225" i="1"/>
  <c r="AC253" i="1"/>
  <c r="AA253" i="1"/>
  <c r="AC244" i="1"/>
  <c r="AA244" i="1"/>
  <c r="AC229" i="1"/>
  <c r="AA229" i="1"/>
  <c r="AC231" i="1"/>
  <c r="AA231" i="1"/>
  <c r="AC222" i="1"/>
  <c r="AA222" i="1"/>
  <c r="AC219" i="1"/>
  <c r="AA219" i="1"/>
  <c r="AC238" i="1"/>
  <c r="AA238" i="1"/>
  <c r="AC242" i="1"/>
  <c r="AA242" i="1"/>
  <c r="AC190" i="1"/>
  <c r="AA190" i="1"/>
  <c r="AC174" i="1"/>
  <c r="AA174" i="1"/>
  <c r="AC155" i="1"/>
  <c r="AA155" i="1"/>
  <c r="AC173" i="1"/>
  <c r="AA173" i="1"/>
  <c r="AC176" i="1"/>
  <c r="AA176" i="1"/>
  <c r="AC175" i="1"/>
  <c r="AA175" i="1"/>
  <c r="AC205" i="1"/>
  <c r="AA205" i="1"/>
  <c r="AC197" i="1"/>
  <c r="AA197" i="1"/>
  <c r="AC189" i="1"/>
  <c r="AA189" i="1"/>
  <c r="AC183" i="1"/>
  <c r="AA183" i="1"/>
  <c r="AC191" i="1"/>
  <c r="AA191" i="1"/>
  <c r="AC179" i="1"/>
  <c r="AA179" i="1"/>
  <c r="AC161" i="1"/>
  <c r="AA161" i="1"/>
  <c r="AC166" i="1"/>
  <c r="AA166" i="1"/>
  <c r="AC204" i="1"/>
  <c r="AA204" i="1"/>
  <c r="AC160" i="1"/>
  <c r="AA160" i="1"/>
  <c r="AC194" i="1"/>
  <c r="AA194" i="1"/>
  <c r="AC159" i="1"/>
  <c r="AA159" i="1"/>
  <c r="AC156" i="1"/>
  <c r="AA156" i="1"/>
  <c r="AC169" i="1"/>
  <c r="AA169" i="1"/>
  <c r="AC158" i="1"/>
  <c r="AA158" i="1"/>
  <c r="AC199" i="1"/>
  <c r="AA199" i="1"/>
  <c r="AC184" i="1"/>
  <c r="AA184" i="1"/>
  <c r="AC185" i="1"/>
  <c r="AA185" i="1"/>
  <c r="AC186" i="1"/>
  <c r="AA186" i="1"/>
  <c r="AC193" i="1"/>
  <c r="AA193" i="1"/>
  <c r="AC172" i="1"/>
  <c r="AA172" i="1"/>
  <c r="AC165" i="1"/>
  <c r="AA165" i="1"/>
  <c r="AC164" i="1"/>
  <c r="AA164" i="1"/>
  <c r="AC170" i="1"/>
  <c r="AA170" i="1"/>
  <c r="AC187" i="1"/>
  <c r="AA187" i="1"/>
  <c r="AC203" i="1"/>
  <c r="AA203" i="1"/>
  <c r="AC188" i="1"/>
  <c r="AA188" i="1"/>
  <c r="AC195" i="1"/>
  <c r="AA195" i="1"/>
  <c r="AC198" i="1"/>
  <c r="AA198" i="1"/>
  <c r="AC196" i="1"/>
  <c r="AA196" i="1"/>
  <c r="AC181" i="1"/>
  <c r="AA181" i="1"/>
  <c r="AC201" i="1"/>
  <c r="AA201" i="1"/>
  <c r="AC157" i="1"/>
  <c r="AA157" i="1"/>
  <c r="AC162" i="1"/>
  <c r="AA162" i="1"/>
  <c r="AC192" i="1"/>
  <c r="AA192" i="1"/>
  <c r="AC168" i="1"/>
  <c r="AA168" i="1"/>
  <c r="AC163" i="1"/>
  <c r="AA163" i="1"/>
  <c r="AC202" i="1"/>
  <c r="AA202" i="1"/>
  <c r="AC180" i="1"/>
  <c r="AA180" i="1"/>
  <c r="AC167" i="1"/>
  <c r="AA167" i="1"/>
  <c r="AC178" i="1"/>
  <c r="AA178" i="1"/>
  <c r="AC177" i="1"/>
  <c r="AA177" i="1"/>
  <c r="AC171" i="1"/>
  <c r="AA171" i="1"/>
  <c r="AC200" i="1"/>
  <c r="AA200" i="1"/>
  <c r="AC182" i="1"/>
  <c r="AA182" i="1"/>
  <c r="AC124" i="1"/>
  <c r="AA124" i="1"/>
  <c r="AC115" i="1"/>
  <c r="AA115" i="1"/>
  <c r="AC139" i="1"/>
  <c r="AA139" i="1"/>
  <c r="AC142" i="1"/>
  <c r="AA142" i="1"/>
  <c r="AC136" i="1"/>
  <c r="AA136" i="1"/>
  <c r="AC114" i="1"/>
  <c r="AA114" i="1"/>
  <c r="AC147" i="1"/>
  <c r="AA147" i="1"/>
  <c r="AC125" i="1"/>
  <c r="AA125" i="1"/>
  <c r="AC133" i="1"/>
  <c r="AA133" i="1"/>
  <c r="AC110" i="1"/>
  <c r="AA110" i="1"/>
  <c r="AC118" i="1"/>
  <c r="AA118" i="1"/>
  <c r="AC131" i="1"/>
  <c r="AA131" i="1"/>
  <c r="AC127" i="1"/>
  <c r="AA127" i="1"/>
  <c r="AC141" i="1"/>
  <c r="AA141" i="1"/>
  <c r="AC149" i="1"/>
  <c r="AA149" i="1"/>
  <c r="AC111" i="1"/>
  <c r="AA111" i="1"/>
  <c r="AC151" i="1"/>
  <c r="AA151" i="1"/>
  <c r="AC122" i="1"/>
  <c r="AA122" i="1"/>
  <c r="AC123" i="1"/>
  <c r="AA123" i="1"/>
  <c r="AC137" i="1"/>
  <c r="AA137" i="1"/>
  <c r="AC113" i="1"/>
  <c r="AA113" i="1"/>
  <c r="AC121" i="1"/>
  <c r="AA121" i="1"/>
  <c r="AC109" i="1"/>
  <c r="AA109" i="1"/>
  <c r="AC105" i="1"/>
  <c r="AA105" i="1"/>
  <c r="AC107" i="1"/>
  <c r="AA107" i="1"/>
  <c r="AC126" i="1"/>
  <c r="AA126" i="1"/>
  <c r="AC104" i="1"/>
  <c r="AA104" i="1"/>
  <c r="AC128" i="1"/>
  <c r="AA128" i="1"/>
  <c r="AC143" i="1"/>
  <c r="AA143" i="1"/>
  <c r="AC130" i="1"/>
  <c r="AA130" i="1"/>
  <c r="AC153" i="1"/>
  <c r="AA153" i="1"/>
  <c r="AC152" i="1"/>
  <c r="AA152" i="1"/>
  <c r="AC138" i="1"/>
  <c r="AA138" i="1"/>
  <c r="AC135" i="1"/>
  <c r="AA135" i="1"/>
  <c r="AC129" i="1"/>
  <c r="AA129" i="1"/>
  <c r="AC106" i="1"/>
  <c r="AA106" i="1"/>
  <c r="AC150" i="1"/>
  <c r="AA150" i="1"/>
  <c r="AC140" i="1"/>
  <c r="AA140" i="1"/>
  <c r="AC117" i="1"/>
  <c r="AA117" i="1"/>
  <c r="AC145" i="1"/>
  <c r="AA145" i="1"/>
  <c r="AC112" i="1"/>
  <c r="AA112" i="1"/>
  <c r="AC108" i="1"/>
  <c r="AA108" i="1"/>
  <c r="AC132" i="1"/>
  <c r="AA132" i="1"/>
  <c r="AC154" i="1"/>
  <c r="AA154" i="1"/>
  <c r="AC146" i="1"/>
  <c r="AA146" i="1"/>
  <c r="AC120" i="1"/>
  <c r="AA120" i="1"/>
  <c r="AC148" i="1"/>
  <c r="AA148" i="1"/>
  <c r="AC116" i="1"/>
  <c r="AA116" i="1"/>
  <c r="AC134" i="1"/>
  <c r="AA134" i="1"/>
  <c r="AC144" i="1"/>
  <c r="AA144" i="1"/>
  <c r="AC119" i="1"/>
  <c r="AA119" i="1"/>
  <c r="AC81" i="1"/>
  <c r="AA81" i="1"/>
  <c r="AC84" i="1"/>
  <c r="AA84" i="1"/>
  <c r="AC67" i="1"/>
  <c r="AA67" i="1"/>
  <c r="AC86" i="1"/>
  <c r="AA86" i="1"/>
  <c r="AC83" i="1"/>
  <c r="AA83" i="1"/>
  <c r="AC58" i="1"/>
  <c r="AA58" i="1"/>
  <c r="AC102" i="1"/>
  <c r="AA102" i="1"/>
  <c r="AC80" i="1"/>
  <c r="AA80" i="1"/>
  <c r="AC91" i="1"/>
  <c r="AA91" i="1"/>
  <c r="AC68" i="1"/>
  <c r="AA68" i="1"/>
  <c r="AC71" i="1"/>
  <c r="AA71" i="1"/>
  <c r="AC78" i="1"/>
  <c r="AA78" i="1"/>
  <c r="AC62" i="1"/>
  <c r="AA62" i="1"/>
  <c r="AC79" i="1"/>
  <c r="AA79" i="1"/>
  <c r="AC98" i="1"/>
  <c r="AA98" i="1"/>
  <c r="AC55" i="1"/>
  <c r="AA55" i="1"/>
  <c r="AC100" i="1"/>
  <c r="AA100" i="1"/>
  <c r="AC57" i="1"/>
  <c r="AA57" i="1"/>
  <c r="AC63" i="1"/>
  <c r="AA63" i="1"/>
  <c r="AC92" i="1"/>
  <c r="AA92" i="1"/>
  <c r="AC56" i="1"/>
  <c r="AA56" i="1"/>
  <c r="AC82" i="1"/>
  <c r="AA82" i="1"/>
  <c r="AC66" i="1"/>
  <c r="AA66" i="1"/>
  <c r="AC54" i="1"/>
  <c r="AA54" i="1"/>
  <c r="AC69" i="1"/>
  <c r="AA69" i="1"/>
  <c r="AC73" i="1"/>
  <c r="AA73" i="1"/>
  <c r="AC75" i="1"/>
  <c r="AA75" i="1"/>
  <c r="AC70" i="1"/>
  <c r="AA70" i="1"/>
  <c r="AC77" i="1"/>
  <c r="AA77" i="1"/>
  <c r="AC76" i="1"/>
  <c r="AA76" i="1"/>
  <c r="AC101" i="1"/>
  <c r="AA101" i="1"/>
  <c r="AC99" i="1"/>
  <c r="AA99" i="1"/>
  <c r="AC89" i="1"/>
  <c r="AA89" i="1"/>
  <c r="AC94" i="1"/>
  <c r="AA94" i="1"/>
  <c r="AC87" i="1"/>
  <c r="AA87" i="1"/>
  <c r="AC72" i="1"/>
  <c r="AA72" i="1"/>
  <c r="AC90" i="1"/>
  <c r="AA90" i="1"/>
  <c r="AC96" i="1"/>
  <c r="AA96" i="1"/>
  <c r="AC61" i="1"/>
  <c r="AA61" i="1"/>
  <c r="AC93" i="1"/>
  <c r="AA93" i="1"/>
  <c r="AC65" i="1"/>
  <c r="AA65" i="1"/>
  <c r="AC53" i="1"/>
  <c r="AA53" i="1"/>
  <c r="AC74" i="1"/>
  <c r="AA74" i="1"/>
  <c r="AC103" i="1"/>
  <c r="AA103" i="1"/>
  <c r="AC85" i="1"/>
  <c r="AA85" i="1"/>
  <c r="AC60" i="1"/>
  <c r="AA60" i="1"/>
  <c r="AC97" i="1"/>
  <c r="AA97" i="1"/>
  <c r="AC64" i="1"/>
  <c r="AA64" i="1"/>
  <c r="AC88" i="1"/>
  <c r="AA88" i="1"/>
  <c r="AC95" i="1"/>
  <c r="AA95" i="1"/>
  <c r="AC59" i="1"/>
  <c r="AA59" i="1"/>
  <c r="AC32" i="1"/>
  <c r="AA32" i="1"/>
  <c r="AC45" i="1"/>
  <c r="AA45" i="1"/>
  <c r="AC5" i="1"/>
  <c r="AA5" i="1"/>
  <c r="AC36" i="1"/>
  <c r="AA36" i="1"/>
  <c r="AC22" i="1"/>
  <c r="AA22" i="1"/>
  <c r="AC16" i="1"/>
  <c r="AA16" i="1"/>
  <c r="AC27" i="1"/>
  <c r="AA27" i="1"/>
  <c r="AC19" i="1"/>
  <c r="AA19" i="1"/>
  <c r="AC43" i="1"/>
  <c r="AA43" i="1"/>
  <c r="AC30" i="1"/>
  <c r="AA30" i="1"/>
  <c r="AC25" i="1"/>
  <c r="AA25" i="1"/>
  <c r="AC18" i="1"/>
  <c r="AA18" i="1"/>
  <c r="AC4" i="1"/>
  <c r="AA4" i="1"/>
  <c r="AC23" i="1"/>
  <c r="AA23" i="1"/>
  <c r="AC49" i="1"/>
  <c r="AA49" i="1"/>
  <c r="AC21" i="1"/>
  <c r="AA21" i="1"/>
  <c r="AC44" i="1"/>
  <c r="AA44" i="1"/>
  <c r="AC8" i="1"/>
  <c r="AA8" i="1"/>
  <c r="AC12" i="1"/>
  <c r="AA12" i="1"/>
  <c r="AC31" i="1"/>
  <c r="AA31" i="1"/>
  <c r="AC3" i="1"/>
  <c r="AA3" i="1"/>
  <c r="AC35" i="1"/>
  <c r="AA35" i="1"/>
  <c r="AC34" i="1"/>
  <c r="AA34" i="1"/>
  <c r="AC11" i="1"/>
  <c r="AA11" i="1"/>
  <c r="AC26" i="1"/>
  <c r="AA26" i="1"/>
  <c r="AC29" i="1"/>
  <c r="AA29" i="1"/>
  <c r="AC41" i="1"/>
  <c r="AA41" i="1"/>
  <c r="AC7" i="1"/>
  <c r="AA7" i="1"/>
  <c r="AC2" i="1"/>
  <c r="AC9" i="1"/>
  <c r="AA9" i="1"/>
  <c r="AC48" i="1"/>
  <c r="AA48" i="1"/>
  <c r="AC51" i="1"/>
  <c r="AA51" i="1"/>
  <c r="AC39" i="1"/>
  <c r="AA39" i="1"/>
  <c r="AC47" i="1"/>
  <c r="AA47" i="1"/>
  <c r="AC33" i="1"/>
  <c r="AA33" i="1"/>
  <c r="AC38" i="1"/>
  <c r="AA38" i="1"/>
  <c r="AC37" i="1"/>
  <c r="AA37" i="1"/>
  <c r="AC42" i="1"/>
  <c r="AA42" i="1"/>
  <c r="AC20" i="1"/>
  <c r="AA20" i="1"/>
  <c r="AC28" i="1"/>
  <c r="AA28" i="1"/>
  <c r="AC13" i="1"/>
  <c r="AA13" i="1"/>
  <c r="AC6" i="1"/>
  <c r="AA6" i="1"/>
  <c r="AC17" i="1"/>
  <c r="AA17" i="1"/>
  <c r="AC52" i="1"/>
  <c r="AA52" i="1"/>
  <c r="AC24" i="1"/>
  <c r="AA24" i="1"/>
  <c r="AC14" i="1"/>
  <c r="AA14" i="1"/>
  <c r="AC50" i="1"/>
  <c r="AA50" i="1"/>
  <c r="AC10" i="1"/>
  <c r="AA10" i="1"/>
  <c r="AC40" i="1"/>
  <c r="AA40" i="1"/>
  <c r="AC46" i="1"/>
  <c r="AA46" i="1"/>
  <c r="AC15" i="1"/>
  <c r="AA15" i="1"/>
  <c r="C490" i="1"/>
  <c r="C475" i="1"/>
  <c r="C478" i="1"/>
  <c r="C496" i="1"/>
  <c r="C472" i="1"/>
  <c r="C489" i="1"/>
  <c r="C511" i="1"/>
  <c r="C497" i="1"/>
  <c r="C462" i="1"/>
  <c r="C495" i="1"/>
  <c r="C466" i="1"/>
  <c r="C479" i="1"/>
  <c r="C481" i="1"/>
  <c r="C487" i="1"/>
  <c r="C504" i="1"/>
  <c r="C486" i="1"/>
  <c r="C471" i="1"/>
  <c r="C499" i="1"/>
  <c r="C491" i="1"/>
  <c r="C494" i="1"/>
  <c r="C498" i="1"/>
  <c r="C510" i="1"/>
  <c r="C506" i="1"/>
  <c r="C470" i="1"/>
  <c r="C493" i="1"/>
  <c r="C465" i="1"/>
  <c r="C480" i="1"/>
  <c r="C476" i="1"/>
  <c r="C482" i="1"/>
  <c r="C473" i="1"/>
  <c r="C474" i="1"/>
  <c r="C461" i="1"/>
  <c r="C477" i="1"/>
  <c r="C469" i="1"/>
  <c r="C502" i="1"/>
  <c r="C500" i="1"/>
  <c r="C483" i="1"/>
  <c r="C508" i="1"/>
  <c r="C492" i="1"/>
  <c r="C464" i="1"/>
  <c r="C488" i="1"/>
  <c r="C505" i="1"/>
  <c r="C467" i="1"/>
  <c r="C503" i="1"/>
  <c r="C485" i="1"/>
  <c r="C507" i="1"/>
  <c r="C501" i="1"/>
  <c r="C509" i="1"/>
  <c r="C463" i="1"/>
  <c r="C468" i="1"/>
  <c r="C484" i="1"/>
  <c r="C430" i="1"/>
  <c r="C416" i="1"/>
  <c r="C421" i="1"/>
  <c r="C426" i="1"/>
  <c r="C417" i="1"/>
  <c r="C450" i="1"/>
  <c r="C460" i="1"/>
  <c r="C456" i="1"/>
  <c r="C427" i="1"/>
  <c r="C431" i="1"/>
  <c r="C439" i="1"/>
  <c r="C411" i="1"/>
  <c r="C418" i="1"/>
  <c r="C423" i="1"/>
  <c r="C458" i="1"/>
  <c r="C443" i="1"/>
  <c r="C419" i="1"/>
  <c r="C425" i="1"/>
  <c r="C422" i="1"/>
  <c r="C448" i="1"/>
  <c r="C442" i="1"/>
  <c r="C457" i="1"/>
  <c r="C435" i="1"/>
  <c r="C447" i="1"/>
  <c r="C424" i="1"/>
  <c r="C437" i="1"/>
  <c r="C445" i="1"/>
  <c r="C410" i="1"/>
  <c r="C441" i="1"/>
  <c r="C433" i="1"/>
  <c r="C413" i="1"/>
  <c r="C412" i="1"/>
  <c r="C444" i="1"/>
  <c r="C434" i="1"/>
  <c r="C453" i="1"/>
  <c r="C449" i="1"/>
  <c r="C429" i="1"/>
  <c r="C452" i="1"/>
  <c r="C415" i="1"/>
  <c r="C414" i="1"/>
  <c r="C432" i="1"/>
  <c r="C459" i="1"/>
  <c r="C420" i="1"/>
  <c r="C455" i="1"/>
  <c r="C446" i="1"/>
  <c r="C451" i="1"/>
  <c r="C438" i="1"/>
  <c r="C454" i="1"/>
  <c r="C436" i="1"/>
  <c r="C440" i="1"/>
  <c r="C428" i="1"/>
  <c r="C378" i="1"/>
  <c r="C364" i="1"/>
  <c r="C368" i="1"/>
  <c r="C360" i="1"/>
  <c r="C359" i="1"/>
  <c r="C406" i="1"/>
  <c r="C408" i="1"/>
  <c r="C392" i="1"/>
  <c r="C393" i="1"/>
  <c r="C367" i="1"/>
  <c r="C401" i="1"/>
  <c r="C376" i="1"/>
  <c r="C362" i="1"/>
  <c r="C372" i="1"/>
  <c r="C394" i="1"/>
  <c r="C391" i="1"/>
  <c r="C369" i="1"/>
  <c r="C388" i="1"/>
  <c r="C365" i="1"/>
  <c r="C395" i="1"/>
  <c r="C400" i="1"/>
  <c r="C399" i="1"/>
  <c r="C377" i="1"/>
  <c r="C397" i="1"/>
  <c r="C366" i="1"/>
  <c r="C398" i="1"/>
  <c r="C371" i="1"/>
  <c r="C381" i="1"/>
  <c r="C380" i="1"/>
  <c r="C385" i="1"/>
  <c r="C363" i="1"/>
  <c r="C386" i="1"/>
  <c r="C382" i="1"/>
  <c r="C387" i="1"/>
  <c r="C389" i="1"/>
  <c r="C405" i="1"/>
  <c r="C361" i="1"/>
  <c r="C396" i="1"/>
  <c r="C384" i="1"/>
  <c r="C373" i="1"/>
  <c r="C403" i="1"/>
  <c r="C409" i="1"/>
  <c r="C375" i="1"/>
  <c r="C407" i="1"/>
  <c r="C374" i="1"/>
  <c r="C379" i="1"/>
  <c r="C370" i="1"/>
  <c r="C404" i="1"/>
  <c r="C390" i="1"/>
  <c r="C402" i="1"/>
  <c r="C383" i="1"/>
  <c r="C314" i="1"/>
  <c r="C343" i="1"/>
  <c r="C329" i="1"/>
  <c r="C348" i="1"/>
  <c r="C340" i="1"/>
  <c r="C325" i="1"/>
  <c r="C352" i="1"/>
  <c r="C320" i="1"/>
  <c r="C324" i="1"/>
  <c r="C315" i="1"/>
  <c r="C333" i="1"/>
  <c r="C345" i="1"/>
  <c r="C344" i="1"/>
  <c r="C346" i="1"/>
  <c r="C339" i="1"/>
  <c r="C317" i="1"/>
  <c r="C356" i="1"/>
  <c r="C311" i="1"/>
  <c r="C327" i="1"/>
  <c r="C318" i="1"/>
  <c r="C310" i="1"/>
  <c r="C349" i="1"/>
  <c r="C334" i="1"/>
  <c r="C309" i="1"/>
  <c r="C312" i="1"/>
  <c r="C335" i="1"/>
  <c r="C347" i="1"/>
  <c r="C350" i="1"/>
  <c r="C342" i="1"/>
  <c r="C338" i="1"/>
  <c r="C354" i="1"/>
  <c r="C357" i="1"/>
  <c r="C326" i="1"/>
  <c r="C319" i="1"/>
  <c r="C328" i="1"/>
  <c r="C332" i="1"/>
  <c r="C355" i="1"/>
  <c r="C341" i="1"/>
  <c r="C331" i="1"/>
  <c r="C330" i="1"/>
  <c r="C308" i="1"/>
  <c r="C316" i="1"/>
  <c r="C322" i="1"/>
  <c r="C358" i="1"/>
  <c r="C337" i="1"/>
  <c r="C323" i="1"/>
  <c r="C351" i="1"/>
  <c r="C313" i="1"/>
  <c r="C353" i="1"/>
  <c r="C336" i="1"/>
  <c r="C321" i="1"/>
  <c r="C272" i="1"/>
  <c r="C285" i="1"/>
  <c r="C287" i="1"/>
  <c r="C294" i="1"/>
  <c r="C286" i="1"/>
  <c r="C261" i="1"/>
  <c r="C295" i="1"/>
  <c r="C271" i="1"/>
  <c r="C265" i="1"/>
  <c r="C262" i="1"/>
  <c r="C269" i="1"/>
  <c r="C300" i="1"/>
  <c r="C283" i="1"/>
  <c r="C282" i="1"/>
  <c r="C274" i="1"/>
  <c r="C279" i="1"/>
  <c r="C306" i="1"/>
  <c r="C257" i="1"/>
  <c r="C268" i="1"/>
  <c r="C304" i="1"/>
  <c r="C278" i="1"/>
  <c r="C293" i="1"/>
  <c r="C266" i="1"/>
  <c r="C270" i="1"/>
  <c r="C264" i="1"/>
  <c r="C267" i="1"/>
  <c r="C277" i="1"/>
  <c r="C303" i="1"/>
  <c r="C296" i="1"/>
  <c r="C299" i="1"/>
  <c r="C297" i="1"/>
  <c r="C307" i="1"/>
  <c r="C291" i="1"/>
  <c r="C258" i="1"/>
  <c r="C301" i="1"/>
  <c r="C273" i="1"/>
  <c r="C302" i="1"/>
  <c r="C289" i="1"/>
  <c r="C284" i="1"/>
  <c r="C288" i="1"/>
  <c r="C259" i="1"/>
  <c r="C276" i="1"/>
  <c r="C280" i="1"/>
  <c r="C305" i="1"/>
  <c r="C298" i="1"/>
  <c r="C260" i="1"/>
  <c r="C290" i="1"/>
  <c r="C263" i="1"/>
  <c r="C292" i="1"/>
  <c r="C275" i="1"/>
  <c r="C281" i="1"/>
  <c r="C240" i="1"/>
  <c r="C217" i="1"/>
  <c r="C208" i="1"/>
  <c r="C224" i="1"/>
  <c r="C221" i="1"/>
  <c r="C228" i="1"/>
  <c r="C256" i="1"/>
  <c r="C251" i="1"/>
  <c r="C215" i="1"/>
  <c r="C232" i="1"/>
  <c r="C237" i="1"/>
  <c r="C243" i="1"/>
  <c r="C220" i="1"/>
  <c r="C210" i="1"/>
  <c r="C247" i="1"/>
  <c r="C216" i="1"/>
  <c r="C254" i="1"/>
  <c r="C212" i="1"/>
  <c r="C207" i="1"/>
  <c r="C246" i="1"/>
  <c r="C211" i="1"/>
  <c r="C250" i="1"/>
  <c r="C235" i="1"/>
  <c r="C236" i="1"/>
  <c r="C248" i="1"/>
  <c r="C233" i="1"/>
  <c r="C214" i="1"/>
  <c r="C213" i="1"/>
  <c r="C223" i="1"/>
  <c r="C218" i="1"/>
  <c r="C245" i="1"/>
  <c r="C255" i="1"/>
  <c r="C226" i="1"/>
  <c r="C241" i="1"/>
  <c r="C249" i="1"/>
  <c r="C239" i="1"/>
  <c r="C234" i="1"/>
  <c r="C252" i="1"/>
  <c r="C209" i="1"/>
  <c r="C227" i="1"/>
  <c r="C230" i="1"/>
  <c r="C206" i="1"/>
  <c r="C225" i="1"/>
  <c r="C253" i="1"/>
  <c r="C244" i="1"/>
  <c r="C229" i="1"/>
  <c r="C231" i="1"/>
  <c r="C222" i="1"/>
  <c r="C219" i="1"/>
  <c r="C238" i="1"/>
  <c r="C242" i="1"/>
  <c r="C190" i="1"/>
  <c r="C174" i="1"/>
  <c r="C155" i="1"/>
  <c r="C173" i="1"/>
  <c r="C176" i="1"/>
  <c r="C175" i="1"/>
  <c r="C205" i="1"/>
  <c r="C197" i="1"/>
  <c r="C189" i="1"/>
  <c r="C183" i="1"/>
  <c r="C191" i="1"/>
  <c r="C179" i="1"/>
  <c r="C161" i="1"/>
  <c r="C166" i="1"/>
  <c r="C204" i="1"/>
  <c r="C160" i="1"/>
  <c r="C194" i="1"/>
  <c r="C159" i="1"/>
  <c r="C156" i="1"/>
  <c r="C169" i="1"/>
  <c r="C158" i="1"/>
  <c r="C199" i="1"/>
  <c r="C184" i="1"/>
  <c r="C185" i="1"/>
  <c r="C186" i="1"/>
  <c r="C193" i="1"/>
  <c r="C172" i="1"/>
  <c r="C165" i="1"/>
  <c r="C164" i="1"/>
  <c r="C170" i="1"/>
  <c r="C187" i="1"/>
  <c r="C203" i="1"/>
  <c r="C188" i="1"/>
  <c r="C195" i="1"/>
  <c r="C198" i="1"/>
  <c r="C196" i="1"/>
  <c r="C181" i="1"/>
  <c r="C201" i="1"/>
  <c r="C157" i="1"/>
  <c r="C162" i="1"/>
  <c r="C192" i="1"/>
  <c r="C168" i="1"/>
  <c r="C163" i="1"/>
  <c r="C202" i="1"/>
  <c r="C180" i="1"/>
  <c r="C167" i="1"/>
  <c r="C178" i="1"/>
  <c r="C177" i="1"/>
  <c r="C171" i="1"/>
  <c r="C200" i="1"/>
  <c r="C182" i="1"/>
  <c r="C124" i="1"/>
  <c r="C115" i="1"/>
  <c r="C139" i="1"/>
  <c r="C142" i="1"/>
  <c r="C136" i="1"/>
  <c r="C114" i="1"/>
  <c r="C147" i="1"/>
  <c r="C125" i="1"/>
  <c r="C133" i="1"/>
  <c r="C110" i="1"/>
  <c r="C118" i="1"/>
  <c r="C131" i="1"/>
  <c r="C127" i="1"/>
  <c r="C141" i="1"/>
  <c r="C149" i="1"/>
  <c r="C111" i="1"/>
  <c r="C151" i="1"/>
  <c r="C122" i="1"/>
  <c r="C123" i="1"/>
  <c r="C137" i="1"/>
  <c r="C113" i="1"/>
  <c r="C121" i="1"/>
  <c r="C109" i="1"/>
  <c r="C105" i="1"/>
  <c r="C107" i="1"/>
  <c r="C126" i="1"/>
  <c r="C104" i="1"/>
  <c r="C128" i="1"/>
  <c r="C143" i="1"/>
  <c r="C130" i="1"/>
  <c r="C153" i="1"/>
  <c r="C152" i="1"/>
  <c r="C138" i="1"/>
  <c r="C135" i="1"/>
  <c r="C129" i="1"/>
  <c r="C106" i="1"/>
  <c r="C150" i="1"/>
  <c r="C140" i="1"/>
  <c r="C117" i="1"/>
  <c r="C145" i="1"/>
  <c r="C112" i="1"/>
  <c r="C108" i="1"/>
  <c r="C132" i="1"/>
  <c r="C154" i="1"/>
  <c r="C146" i="1"/>
  <c r="C120" i="1"/>
  <c r="C148" i="1"/>
  <c r="C116" i="1"/>
  <c r="C134" i="1"/>
  <c r="C144" i="1"/>
  <c r="C119" i="1"/>
  <c r="C81" i="1"/>
  <c r="C84" i="1"/>
  <c r="C67" i="1"/>
  <c r="C86" i="1"/>
  <c r="C83" i="1"/>
  <c r="C58" i="1"/>
  <c r="C102" i="1"/>
  <c r="C80" i="1"/>
  <c r="C91" i="1"/>
  <c r="C68" i="1"/>
  <c r="C71" i="1"/>
  <c r="C78" i="1"/>
  <c r="C62" i="1"/>
  <c r="C79" i="1"/>
  <c r="C98" i="1"/>
  <c r="C55" i="1"/>
  <c r="C100" i="1"/>
  <c r="C57" i="1"/>
  <c r="C63" i="1"/>
  <c r="C92" i="1"/>
  <c r="C56" i="1"/>
  <c r="C82" i="1"/>
  <c r="C66" i="1"/>
  <c r="C54" i="1"/>
  <c r="C69" i="1"/>
  <c r="C73" i="1"/>
  <c r="C75" i="1"/>
  <c r="C70" i="1"/>
  <c r="C77" i="1"/>
  <c r="C76" i="1"/>
  <c r="C101" i="1"/>
  <c r="C99" i="1"/>
  <c r="C89" i="1"/>
  <c r="C94" i="1"/>
  <c r="C87" i="1"/>
  <c r="C72" i="1"/>
  <c r="C90" i="1"/>
  <c r="C96" i="1"/>
  <c r="C61" i="1"/>
  <c r="C93" i="1"/>
  <c r="C65" i="1"/>
  <c r="C53" i="1"/>
  <c r="C74" i="1"/>
  <c r="C103" i="1"/>
  <c r="C85" i="1"/>
  <c r="C60" i="1"/>
  <c r="C97" i="1"/>
  <c r="C64" i="1"/>
  <c r="C88" i="1"/>
  <c r="C95" i="1"/>
  <c r="C59" i="1"/>
  <c r="C32" i="1"/>
  <c r="C45" i="1"/>
  <c r="C5" i="1"/>
  <c r="C36" i="1"/>
  <c r="C22" i="1"/>
  <c r="C16" i="1"/>
  <c r="C27" i="1"/>
  <c r="C19" i="1"/>
  <c r="C43" i="1"/>
  <c r="C30" i="1"/>
  <c r="C25" i="1"/>
  <c r="C18" i="1"/>
  <c r="C4" i="1"/>
  <c r="C23" i="1"/>
  <c r="C49" i="1"/>
  <c r="C21" i="1"/>
  <c r="C44" i="1"/>
  <c r="C8" i="1"/>
  <c r="C12" i="1"/>
  <c r="C31" i="1"/>
  <c r="C3" i="1"/>
  <c r="C35" i="1"/>
  <c r="C34" i="1"/>
  <c r="C11" i="1"/>
  <c r="C26" i="1"/>
  <c r="C29" i="1"/>
  <c r="C41" i="1"/>
  <c r="C7" i="1"/>
  <c r="C2" i="1"/>
  <c r="C9" i="1"/>
  <c r="C48" i="1"/>
  <c r="C51" i="1"/>
  <c r="C39" i="1"/>
  <c r="C47" i="1"/>
  <c r="C33" i="1"/>
  <c r="C38" i="1"/>
  <c r="C37" i="1"/>
  <c r="C42" i="1"/>
  <c r="C20" i="1"/>
  <c r="C28" i="1"/>
  <c r="C13" i="1"/>
  <c r="C6" i="1"/>
  <c r="C17" i="1"/>
  <c r="C52" i="1"/>
  <c r="C24" i="1"/>
  <c r="C14" i="1"/>
  <c r="C50" i="1"/>
  <c r="C10" i="1"/>
  <c r="C40" i="1"/>
  <c r="C46" i="1"/>
  <c r="C15" i="1"/>
  <c r="N490" i="1"/>
  <c r="Y490" i="1" s="1"/>
  <c r="N475" i="1"/>
  <c r="Y475" i="1" s="1"/>
  <c r="N478" i="1"/>
  <c r="Y478" i="1" s="1"/>
  <c r="N496" i="1"/>
  <c r="Y496" i="1" s="1"/>
  <c r="N472" i="1"/>
  <c r="Y472" i="1" s="1"/>
  <c r="N489" i="1"/>
  <c r="Y489" i="1" s="1"/>
  <c r="N511" i="1"/>
  <c r="Y511" i="1" s="1"/>
  <c r="N497" i="1"/>
  <c r="Y497" i="1" s="1"/>
  <c r="N462" i="1"/>
  <c r="Y462" i="1" s="1"/>
  <c r="N495" i="1"/>
  <c r="Y495" i="1" s="1"/>
  <c r="N466" i="1"/>
  <c r="Y466" i="1" s="1"/>
  <c r="N479" i="1"/>
  <c r="Y479" i="1" s="1"/>
  <c r="N481" i="1"/>
  <c r="Y481" i="1" s="1"/>
  <c r="N487" i="1"/>
  <c r="Y487" i="1" s="1"/>
  <c r="N504" i="1"/>
  <c r="Y504" i="1" s="1"/>
  <c r="N486" i="1"/>
  <c r="Y486" i="1" s="1"/>
  <c r="N471" i="1"/>
  <c r="Y471" i="1" s="1"/>
  <c r="N499" i="1"/>
  <c r="Y499" i="1" s="1"/>
  <c r="N491" i="1"/>
  <c r="Y491" i="1" s="1"/>
  <c r="N494" i="1"/>
  <c r="Y494" i="1" s="1"/>
  <c r="N498" i="1"/>
  <c r="Y498" i="1" s="1"/>
  <c r="N510" i="1"/>
  <c r="Y510" i="1" s="1"/>
  <c r="N506" i="1"/>
  <c r="Y506" i="1" s="1"/>
  <c r="N470" i="1"/>
  <c r="Y470" i="1" s="1"/>
  <c r="N493" i="1"/>
  <c r="Y493" i="1" s="1"/>
  <c r="N465" i="1"/>
  <c r="Y465" i="1" s="1"/>
  <c r="N480" i="1"/>
  <c r="Y480" i="1" s="1"/>
  <c r="N476" i="1"/>
  <c r="Y476" i="1" s="1"/>
  <c r="N482" i="1"/>
  <c r="Y482" i="1" s="1"/>
  <c r="N473" i="1"/>
  <c r="Y473" i="1" s="1"/>
  <c r="N474" i="1"/>
  <c r="Y474" i="1" s="1"/>
  <c r="N461" i="1"/>
  <c r="Y461" i="1" s="1"/>
  <c r="N477" i="1"/>
  <c r="Y477" i="1" s="1"/>
  <c r="N469" i="1"/>
  <c r="Y469" i="1" s="1"/>
  <c r="N502" i="1"/>
  <c r="Y502" i="1" s="1"/>
  <c r="N500" i="1"/>
  <c r="Y500" i="1" s="1"/>
  <c r="N483" i="1"/>
  <c r="Y483" i="1" s="1"/>
  <c r="N508" i="1"/>
  <c r="Y508" i="1" s="1"/>
  <c r="N492" i="1"/>
  <c r="Y492" i="1" s="1"/>
  <c r="N464" i="1"/>
  <c r="Y464" i="1" s="1"/>
  <c r="N488" i="1"/>
  <c r="Y488" i="1" s="1"/>
  <c r="N505" i="1"/>
  <c r="Y505" i="1" s="1"/>
  <c r="N467" i="1"/>
  <c r="Y467" i="1" s="1"/>
  <c r="N503" i="1"/>
  <c r="Y503" i="1" s="1"/>
  <c r="N485" i="1"/>
  <c r="Y485" i="1" s="1"/>
  <c r="N507" i="1"/>
  <c r="Y507" i="1" s="1"/>
  <c r="N501" i="1"/>
  <c r="Y501" i="1" s="1"/>
  <c r="N509" i="1"/>
  <c r="Y509" i="1" s="1"/>
  <c r="N463" i="1"/>
  <c r="Y463" i="1" s="1"/>
  <c r="N468" i="1"/>
  <c r="Y468" i="1" s="1"/>
  <c r="N484" i="1"/>
  <c r="Y484" i="1" s="1"/>
  <c r="N430" i="1"/>
  <c r="Y430" i="1" s="1"/>
  <c r="N416" i="1"/>
  <c r="Y416" i="1" s="1"/>
  <c r="N421" i="1"/>
  <c r="Y421" i="1" s="1"/>
  <c r="N426" i="1"/>
  <c r="Y426" i="1" s="1"/>
  <c r="N417" i="1"/>
  <c r="Y417" i="1" s="1"/>
  <c r="N450" i="1"/>
  <c r="Y450" i="1" s="1"/>
  <c r="N460" i="1"/>
  <c r="Y460" i="1" s="1"/>
  <c r="N456" i="1"/>
  <c r="Y456" i="1" s="1"/>
  <c r="N427" i="1"/>
  <c r="Y427" i="1" s="1"/>
  <c r="N431" i="1"/>
  <c r="Y431" i="1" s="1"/>
  <c r="N439" i="1"/>
  <c r="Y439" i="1" s="1"/>
  <c r="N411" i="1"/>
  <c r="Y411" i="1" s="1"/>
  <c r="N418" i="1"/>
  <c r="Y418" i="1" s="1"/>
  <c r="N423" i="1"/>
  <c r="Y423" i="1" s="1"/>
  <c r="N458" i="1"/>
  <c r="Y458" i="1" s="1"/>
  <c r="N443" i="1"/>
  <c r="Y443" i="1" s="1"/>
  <c r="N419" i="1"/>
  <c r="Y419" i="1" s="1"/>
  <c r="N425" i="1"/>
  <c r="Y425" i="1" s="1"/>
  <c r="N422" i="1"/>
  <c r="Y422" i="1" s="1"/>
  <c r="N448" i="1"/>
  <c r="Y448" i="1" s="1"/>
  <c r="N442" i="1"/>
  <c r="Y442" i="1" s="1"/>
  <c r="N457" i="1"/>
  <c r="Y457" i="1" s="1"/>
  <c r="N435" i="1"/>
  <c r="Y435" i="1" s="1"/>
  <c r="N447" i="1"/>
  <c r="Y447" i="1" s="1"/>
  <c r="N424" i="1"/>
  <c r="Y424" i="1" s="1"/>
  <c r="N437" i="1"/>
  <c r="Y437" i="1" s="1"/>
  <c r="N445" i="1"/>
  <c r="Y445" i="1" s="1"/>
  <c r="N410" i="1"/>
  <c r="Y410" i="1" s="1"/>
  <c r="N441" i="1"/>
  <c r="Y441" i="1" s="1"/>
  <c r="N433" i="1"/>
  <c r="Y433" i="1" s="1"/>
  <c r="N413" i="1"/>
  <c r="Y413" i="1" s="1"/>
  <c r="N412" i="1"/>
  <c r="Y412" i="1" s="1"/>
  <c r="N444" i="1"/>
  <c r="Y444" i="1" s="1"/>
  <c r="N434" i="1"/>
  <c r="Y434" i="1" s="1"/>
  <c r="N453" i="1"/>
  <c r="Y453" i="1" s="1"/>
  <c r="N449" i="1"/>
  <c r="Y449" i="1" s="1"/>
  <c r="N429" i="1"/>
  <c r="Y429" i="1" s="1"/>
  <c r="N452" i="1"/>
  <c r="Y452" i="1" s="1"/>
  <c r="N415" i="1"/>
  <c r="Y415" i="1" s="1"/>
  <c r="N414" i="1"/>
  <c r="Y414" i="1" s="1"/>
  <c r="N432" i="1"/>
  <c r="Y432" i="1" s="1"/>
  <c r="N459" i="1"/>
  <c r="Y459" i="1" s="1"/>
  <c r="N420" i="1"/>
  <c r="Y420" i="1" s="1"/>
  <c r="N455" i="1"/>
  <c r="Y455" i="1" s="1"/>
  <c r="N446" i="1"/>
  <c r="Y446" i="1" s="1"/>
  <c r="N451" i="1"/>
  <c r="Y451" i="1" s="1"/>
  <c r="N438" i="1"/>
  <c r="Y438" i="1" s="1"/>
  <c r="N454" i="1"/>
  <c r="Y454" i="1" s="1"/>
  <c r="N436" i="1"/>
  <c r="Y436" i="1" s="1"/>
  <c r="N440" i="1"/>
  <c r="Y440" i="1" s="1"/>
  <c r="N428" i="1"/>
  <c r="Y428" i="1" s="1"/>
  <c r="N378" i="1"/>
  <c r="Y378" i="1" s="1"/>
  <c r="N364" i="1"/>
  <c r="Y364" i="1" s="1"/>
  <c r="N368" i="1"/>
  <c r="Y368" i="1" s="1"/>
  <c r="N360" i="1"/>
  <c r="Y360" i="1" s="1"/>
  <c r="N359" i="1"/>
  <c r="Y359" i="1" s="1"/>
  <c r="N406" i="1"/>
  <c r="Y406" i="1" s="1"/>
  <c r="N408" i="1"/>
  <c r="Y408" i="1" s="1"/>
  <c r="N392" i="1"/>
  <c r="Y392" i="1" s="1"/>
  <c r="N393" i="1"/>
  <c r="Y393" i="1" s="1"/>
  <c r="N367" i="1"/>
  <c r="Y367" i="1" s="1"/>
  <c r="N401" i="1"/>
  <c r="Y401" i="1" s="1"/>
  <c r="N376" i="1"/>
  <c r="Y376" i="1" s="1"/>
  <c r="N362" i="1"/>
  <c r="Y362" i="1" s="1"/>
  <c r="N372" i="1"/>
  <c r="Y372" i="1" s="1"/>
  <c r="N394" i="1"/>
  <c r="Y394" i="1" s="1"/>
  <c r="N391" i="1"/>
  <c r="Y391" i="1" s="1"/>
  <c r="N369" i="1"/>
  <c r="Y369" i="1" s="1"/>
  <c r="N388" i="1"/>
  <c r="Y388" i="1" s="1"/>
  <c r="N365" i="1"/>
  <c r="Y365" i="1" s="1"/>
  <c r="N395" i="1"/>
  <c r="Y395" i="1" s="1"/>
  <c r="N400" i="1"/>
  <c r="Y400" i="1" s="1"/>
  <c r="N399" i="1"/>
  <c r="Y399" i="1" s="1"/>
  <c r="N377" i="1"/>
  <c r="Y377" i="1" s="1"/>
  <c r="N397" i="1"/>
  <c r="Y397" i="1" s="1"/>
  <c r="N366" i="1"/>
  <c r="Y366" i="1" s="1"/>
  <c r="N398" i="1"/>
  <c r="Y398" i="1" s="1"/>
  <c r="N371" i="1"/>
  <c r="Y371" i="1" s="1"/>
  <c r="N381" i="1"/>
  <c r="Y381" i="1" s="1"/>
  <c r="N380" i="1"/>
  <c r="Y380" i="1" s="1"/>
  <c r="N385" i="1"/>
  <c r="Y385" i="1" s="1"/>
  <c r="N363" i="1"/>
  <c r="Y363" i="1" s="1"/>
  <c r="N386" i="1"/>
  <c r="Y386" i="1" s="1"/>
  <c r="N382" i="1"/>
  <c r="Y382" i="1" s="1"/>
  <c r="N387" i="1"/>
  <c r="Y387" i="1" s="1"/>
  <c r="N389" i="1"/>
  <c r="Y389" i="1" s="1"/>
  <c r="N405" i="1"/>
  <c r="Y405" i="1" s="1"/>
  <c r="N361" i="1"/>
  <c r="Y361" i="1" s="1"/>
  <c r="N396" i="1"/>
  <c r="Y396" i="1" s="1"/>
  <c r="N384" i="1"/>
  <c r="Y384" i="1" s="1"/>
  <c r="N373" i="1"/>
  <c r="Y373" i="1" s="1"/>
  <c r="N403" i="1"/>
  <c r="Y403" i="1" s="1"/>
  <c r="N409" i="1"/>
  <c r="Y409" i="1" s="1"/>
  <c r="N375" i="1"/>
  <c r="Y375" i="1" s="1"/>
  <c r="N407" i="1"/>
  <c r="Y407" i="1" s="1"/>
  <c r="N374" i="1"/>
  <c r="Y374" i="1" s="1"/>
  <c r="N379" i="1"/>
  <c r="Y379" i="1" s="1"/>
  <c r="N370" i="1"/>
  <c r="Y370" i="1" s="1"/>
  <c r="N404" i="1"/>
  <c r="Y404" i="1" s="1"/>
  <c r="N390" i="1"/>
  <c r="Y390" i="1" s="1"/>
  <c r="N402" i="1"/>
  <c r="Y402" i="1" s="1"/>
  <c r="N383" i="1"/>
  <c r="Y383" i="1" s="1"/>
  <c r="N314" i="1"/>
  <c r="Y314" i="1" s="1"/>
  <c r="N343" i="1"/>
  <c r="Y343" i="1" s="1"/>
  <c r="N329" i="1"/>
  <c r="Y329" i="1" s="1"/>
  <c r="N348" i="1"/>
  <c r="Y348" i="1" s="1"/>
  <c r="N340" i="1"/>
  <c r="Y340" i="1" s="1"/>
  <c r="N325" i="1"/>
  <c r="Y325" i="1" s="1"/>
  <c r="N352" i="1"/>
  <c r="Y352" i="1" s="1"/>
  <c r="N320" i="1"/>
  <c r="Y320" i="1" s="1"/>
  <c r="N324" i="1"/>
  <c r="Y324" i="1" s="1"/>
  <c r="N315" i="1"/>
  <c r="Y315" i="1" s="1"/>
  <c r="N333" i="1"/>
  <c r="Y333" i="1" s="1"/>
  <c r="N345" i="1"/>
  <c r="Y345" i="1" s="1"/>
  <c r="N344" i="1"/>
  <c r="Y344" i="1" s="1"/>
  <c r="N346" i="1"/>
  <c r="Y346" i="1" s="1"/>
  <c r="N339" i="1"/>
  <c r="Y339" i="1" s="1"/>
  <c r="N317" i="1"/>
  <c r="Y317" i="1" s="1"/>
  <c r="N356" i="1"/>
  <c r="Y356" i="1" s="1"/>
  <c r="N311" i="1"/>
  <c r="Y311" i="1" s="1"/>
  <c r="N327" i="1"/>
  <c r="Y327" i="1" s="1"/>
  <c r="N318" i="1"/>
  <c r="Y318" i="1" s="1"/>
  <c r="N310" i="1"/>
  <c r="Y310" i="1" s="1"/>
  <c r="N349" i="1"/>
  <c r="Y349" i="1" s="1"/>
  <c r="N334" i="1"/>
  <c r="Y334" i="1" s="1"/>
  <c r="N309" i="1"/>
  <c r="Y309" i="1" s="1"/>
  <c r="N312" i="1"/>
  <c r="Y312" i="1" s="1"/>
  <c r="N335" i="1"/>
  <c r="Y335" i="1" s="1"/>
  <c r="N347" i="1"/>
  <c r="Y347" i="1" s="1"/>
  <c r="N350" i="1"/>
  <c r="Y350" i="1" s="1"/>
  <c r="N342" i="1"/>
  <c r="Y342" i="1" s="1"/>
  <c r="N338" i="1"/>
  <c r="Y338" i="1" s="1"/>
  <c r="N354" i="1"/>
  <c r="Y354" i="1" s="1"/>
  <c r="N357" i="1"/>
  <c r="Y357" i="1" s="1"/>
  <c r="N326" i="1"/>
  <c r="Y326" i="1" s="1"/>
  <c r="N319" i="1"/>
  <c r="Y319" i="1" s="1"/>
  <c r="N328" i="1"/>
  <c r="Y328" i="1" s="1"/>
  <c r="N332" i="1"/>
  <c r="Y332" i="1" s="1"/>
  <c r="N355" i="1"/>
  <c r="Y355" i="1" s="1"/>
  <c r="N341" i="1"/>
  <c r="Y341" i="1" s="1"/>
  <c r="N331" i="1"/>
  <c r="Y331" i="1" s="1"/>
  <c r="N330" i="1"/>
  <c r="Y330" i="1" s="1"/>
  <c r="N308" i="1"/>
  <c r="Y308" i="1" s="1"/>
  <c r="N316" i="1"/>
  <c r="Y316" i="1" s="1"/>
  <c r="N322" i="1"/>
  <c r="Y322" i="1" s="1"/>
  <c r="N358" i="1"/>
  <c r="Y358" i="1" s="1"/>
  <c r="N337" i="1"/>
  <c r="Y337" i="1" s="1"/>
  <c r="N323" i="1"/>
  <c r="Y323" i="1" s="1"/>
  <c r="N351" i="1"/>
  <c r="Y351" i="1" s="1"/>
  <c r="N313" i="1"/>
  <c r="Y313" i="1" s="1"/>
  <c r="N353" i="1"/>
  <c r="Y353" i="1" s="1"/>
  <c r="N336" i="1"/>
  <c r="Y336" i="1" s="1"/>
  <c r="N321" i="1"/>
  <c r="Y321" i="1" s="1"/>
  <c r="N272" i="1"/>
  <c r="Y272" i="1" s="1"/>
  <c r="N285" i="1"/>
  <c r="Y285" i="1" s="1"/>
  <c r="N287" i="1"/>
  <c r="Y287" i="1" s="1"/>
  <c r="N294" i="1"/>
  <c r="Y294" i="1" s="1"/>
  <c r="N286" i="1"/>
  <c r="Y286" i="1" s="1"/>
  <c r="N261" i="1"/>
  <c r="Y261" i="1" s="1"/>
  <c r="N295" i="1"/>
  <c r="Y295" i="1" s="1"/>
  <c r="N271" i="1"/>
  <c r="Y271" i="1" s="1"/>
  <c r="N265" i="1"/>
  <c r="Y265" i="1" s="1"/>
  <c r="N262" i="1"/>
  <c r="Y262" i="1" s="1"/>
  <c r="N269" i="1"/>
  <c r="Y269" i="1" s="1"/>
  <c r="N300" i="1"/>
  <c r="Y300" i="1" s="1"/>
  <c r="N283" i="1"/>
  <c r="Y283" i="1" s="1"/>
  <c r="N282" i="1"/>
  <c r="Y282" i="1" s="1"/>
  <c r="N274" i="1"/>
  <c r="Y274" i="1" s="1"/>
  <c r="N279" i="1"/>
  <c r="Y279" i="1" s="1"/>
  <c r="N306" i="1"/>
  <c r="Y306" i="1" s="1"/>
  <c r="N257" i="1"/>
  <c r="Y257" i="1" s="1"/>
  <c r="N268" i="1"/>
  <c r="Y268" i="1" s="1"/>
  <c r="N304" i="1"/>
  <c r="Y304" i="1" s="1"/>
  <c r="N278" i="1"/>
  <c r="Y278" i="1" s="1"/>
  <c r="N293" i="1"/>
  <c r="Y293" i="1" s="1"/>
  <c r="N266" i="1"/>
  <c r="Y266" i="1" s="1"/>
  <c r="N270" i="1"/>
  <c r="Y270" i="1" s="1"/>
  <c r="N264" i="1"/>
  <c r="Y264" i="1" s="1"/>
  <c r="N267" i="1"/>
  <c r="Y267" i="1" s="1"/>
  <c r="N277" i="1"/>
  <c r="Y277" i="1" s="1"/>
  <c r="N303" i="1"/>
  <c r="Y303" i="1" s="1"/>
  <c r="N296" i="1"/>
  <c r="Y296" i="1" s="1"/>
  <c r="N299" i="1"/>
  <c r="Y299" i="1" s="1"/>
  <c r="N297" i="1"/>
  <c r="Y297" i="1" s="1"/>
  <c r="N307" i="1"/>
  <c r="Y307" i="1" s="1"/>
  <c r="N291" i="1"/>
  <c r="Y291" i="1" s="1"/>
  <c r="N258" i="1"/>
  <c r="Y258" i="1" s="1"/>
  <c r="N301" i="1"/>
  <c r="Y301" i="1" s="1"/>
  <c r="N273" i="1"/>
  <c r="Y273" i="1" s="1"/>
  <c r="N302" i="1"/>
  <c r="Y302" i="1" s="1"/>
  <c r="N289" i="1"/>
  <c r="Y289" i="1" s="1"/>
  <c r="N284" i="1"/>
  <c r="Y284" i="1" s="1"/>
  <c r="N288" i="1"/>
  <c r="Y288" i="1" s="1"/>
  <c r="N259" i="1"/>
  <c r="Y259" i="1" s="1"/>
  <c r="N276" i="1"/>
  <c r="Y276" i="1" s="1"/>
  <c r="N280" i="1"/>
  <c r="Y280" i="1" s="1"/>
  <c r="N305" i="1"/>
  <c r="Y305" i="1" s="1"/>
  <c r="N298" i="1"/>
  <c r="Y298" i="1" s="1"/>
  <c r="N260" i="1"/>
  <c r="Y260" i="1" s="1"/>
  <c r="N290" i="1"/>
  <c r="Y290" i="1" s="1"/>
  <c r="N263" i="1"/>
  <c r="Y263" i="1" s="1"/>
  <c r="N292" i="1"/>
  <c r="Y292" i="1" s="1"/>
  <c r="N275" i="1"/>
  <c r="Y275" i="1" s="1"/>
  <c r="N281" i="1"/>
  <c r="Y281" i="1" s="1"/>
  <c r="N240" i="1"/>
  <c r="Y240" i="1" s="1"/>
  <c r="N217" i="1"/>
  <c r="Y217" i="1" s="1"/>
  <c r="N208" i="1"/>
  <c r="Y208" i="1" s="1"/>
  <c r="N224" i="1"/>
  <c r="Y224" i="1" s="1"/>
  <c r="N221" i="1"/>
  <c r="Y221" i="1" s="1"/>
  <c r="N228" i="1"/>
  <c r="Y228" i="1" s="1"/>
  <c r="N256" i="1"/>
  <c r="Y256" i="1" s="1"/>
  <c r="N251" i="1"/>
  <c r="Y251" i="1" s="1"/>
  <c r="N215" i="1"/>
  <c r="Y215" i="1" s="1"/>
  <c r="N232" i="1"/>
  <c r="Y232" i="1" s="1"/>
  <c r="N237" i="1"/>
  <c r="Y237" i="1" s="1"/>
  <c r="N243" i="1"/>
  <c r="Y243" i="1" s="1"/>
  <c r="N220" i="1"/>
  <c r="Y220" i="1" s="1"/>
  <c r="N210" i="1"/>
  <c r="Y210" i="1" s="1"/>
  <c r="N247" i="1"/>
  <c r="Y247" i="1" s="1"/>
  <c r="N216" i="1"/>
  <c r="Y216" i="1" s="1"/>
  <c r="N254" i="1"/>
  <c r="Y254" i="1" s="1"/>
  <c r="N212" i="1"/>
  <c r="Y212" i="1" s="1"/>
  <c r="N207" i="1"/>
  <c r="Y207" i="1" s="1"/>
  <c r="N246" i="1"/>
  <c r="Y246" i="1" s="1"/>
  <c r="N211" i="1"/>
  <c r="Y211" i="1" s="1"/>
  <c r="N250" i="1"/>
  <c r="Y250" i="1" s="1"/>
  <c r="N235" i="1"/>
  <c r="Y235" i="1" s="1"/>
  <c r="N236" i="1"/>
  <c r="Y236" i="1" s="1"/>
  <c r="N248" i="1"/>
  <c r="Y248" i="1" s="1"/>
  <c r="N233" i="1"/>
  <c r="Y233" i="1" s="1"/>
  <c r="N214" i="1"/>
  <c r="Y214" i="1" s="1"/>
  <c r="N213" i="1"/>
  <c r="Y213" i="1" s="1"/>
  <c r="N223" i="1"/>
  <c r="Y223" i="1" s="1"/>
  <c r="N218" i="1"/>
  <c r="Y218" i="1" s="1"/>
  <c r="N245" i="1"/>
  <c r="Y245" i="1" s="1"/>
  <c r="N255" i="1"/>
  <c r="Y255" i="1" s="1"/>
  <c r="N226" i="1"/>
  <c r="Y226" i="1" s="1"/>
  <c r="N241" i="1"/>
  <c r="Y241" i="1" s="1"/>
  <c r="N249" i="1"/>
  <c r="Y249" i="1" s="1"/>
  <c r="N239" i="1"/>
  <c r="Y239" i="1" s="1"/>
  <c r="N234" i="1"/>
  <c r="Y234" i="1" s="1"/>
  <c r="N252" i="1"/>
  <c r="Y252" i="1" s="1"/>
  <c r="N209" i="1"/>
  <c r="Y209" i="1" s="1"/>
  <c r="N227" i="1"/>
  <c r="Y227" i="1" s="1"/>
  <c r="N230" i="1"/>
  <c r="Y230" i="1" s="1"/>
  <c r="N206" i="1"/>
  <c r="Y206" i="1" s="1"/>
  <c r="N225" i="1"/>
  <c r="Y225" i="1" s="1"/>
  <c r="N253" i="1"/>
  <c r="Y253" i="1" s="1"/>
  <c r="N244" i="1"/>
  <c r="Y244" i="1" s="1"/>
  <c r="N229" i="1"/>
  <c r="Y229" i="1" s="1"/>
  <c r="N231" i="1"/>
  <c r="Y231" i="1" s="1"/>
  <c r="N222" i="1"/>
  <c r="Y222" i="1" s="1"/>
  <c r="N219" i="1"/>
  <c r="Y219" i="1" s="1"/>
  <c r="N238" i="1"/>
  <c r="Y238" i="1" s="1"/>
  <c r="N242" i="1"/>
  <c r="Y242" i="1" s="1"/>
  <c r="N190" i="1"/>
  <c r="Y190" i="1" s="1"/>
  <c r="N174" i="1"/>
  <c r="Y174" i="1" s="1"/>
  <c r="N155" i="1"/>
  <c r="Y155" i="1" s="1"/>
  <c r="N173" i="1"/>
  <c r="Y173" i="1" s="1"/>
  <c r="N176" i="1"/>
  <c r="Y176" i="1" s="1"/>
  <c r="N175" i="1"/>
  <c r="Y175" i="1" s="1"/>
  <c r="N205" i="1"/>
  <c r="Y205" i="1" s="1"/>
  <c r="N197" i="1"/>
  <c r="Y197" i="1" s="1"/>
  <c r="N189" i="1"/>
  <c r="Y189" i="1" s="1"/>
  <c r="N183" i="1"/>
  <c r="Y183" i="1" s="1"/>
  <c r="N191" i="1"/>
  <c r="Y191" i="1" s="1"/>
  <c r="N179" i="1"/>
  <c r="Y179" i="1" s="1"/>
  <c r="N161" i="1"/>
  <c r="Y161" i="1" s="1"/>
  <c r="N166" i="1"/>
  <c r="Y166" i="1" s="1"/>
  <c r="N204" i="1"/>
  <c r="Y204" i="1" s="1"/>
  <c r="N160" i="1"/>
  <c r="Y160" i="1" s="1"/>
  <c r="N194" i="1"/>
  <c r="Y194" i="1" s="1"/>
  <c r="N159" i="1"/>
  <c r="Y159" i="1" s="1"/>
  <c r="N156" i="1"/>
  <c r="Y156" i="1" s="1"/>
  <c r="N169" i="1"/>
  <c r="Y169" i="1" s="1"/>
  <c r="N158" i="1"/>
  <c r="Y158" i="1" s="1"/>
  <c r="N199" i="1"/>
  <c r="Y199" i="1" s="1"/>
  <c r="N184" i="1"/>
  <c r="Y184" i="1" s="1"/>
  <c r="N185" i="1"/>
  <c r="Y185" i="1" s="1"/>
  <c r="N186" i="1"/>
  <c r="Y186" i="1" s="1"/>
  <c r="N193" i="1"/>
  <c r="Y193" i="1" s="1"/>
  <c r="N172" i="1"/>
  <c r="Y172" i="1" s="1"/>
  <c r="N165" i="1"/>
  <c r="Y165" i="1" s="1"/>
  <c r="N164" i="1"/>
  <c r="Y164" i="1" s="1"/>
  <c r="N170" i="1"/>
  <c r="Y170" i="1" s="1"/>
  <c r="N187" i="1"/>
  <c r="Y187" i="1" s="1"/>
  <c r="N203" i="1"/>
  <c r="Y203" i="1" s="1"/>
  <c r="N188" i="1"/>
  <c r="Y188" i="1" s="1"/>
  <c r="N195" i="1"/>
  <c r="Y195" i="1" s="1"/>
  <c r="N198" i="1"/>
  <c r="Y198" i="1" s="1"/>
  <c r="N196" i="1"/>
  <c r="Y196" i="1" s="1"/>
  <c r="N181" i="1"/>
  <c r="Y181" i="1" s="1"/>
  <c r="N201" i="1"/>
  <c r="Y201" i="1" s="1"/>
  <c r="N157" i="1"/>
  <c r="Y157" i="1" s="1"/>
  <c r="N162" i="1"/>
  <c r="Y162" i="1" s="1"/>
  <c r="N192" i="1"/>
  <c r="Y192" i="1" s="1"/>
  <c r="N168" i="1"/>
  <c r="Y168" i="1" s="1"/>
  <c r="N163" i="1"/>
  <c r="Y163" i="1" s="1"/>
  <c r="N202" i="1"/>
  <c r="Y202" i="1" s="1"/>
  <c r="N180" i="1"/>
  <c r="Y180" i="1" s="1"/>
  <c r="N167" i="1"/>
  <c r="Y167" i="1" s="1"/>
  <c r="N178" i="1"/>
  <c r="Y178" i="1" s="1"/>
  <c r="N177" i="1"/>
  <c r="Y177" i="1" s="1"/>
  <c r="N171" i="1"/>
  <c r="Y171" i="1" s="1"/>
  <c r="N200" i="1"/>
  <c r="Y200" i="1" s="1"/>
  <c r="N182" i="1"/>
  <c r="Y182" i="1" s="1"/>
  <c r="N124" i="1"/>
  <c r="Y124" i="1" s="1"/>
  <c r="N115" i="1"/>
  <c r="Y115" i="1" s="1"/>
  <c r="N139" i="1"/>
  <c r="Y139" i="1" s="1"/>
  <c r="N142" i="1"/>
  <c r="Y142" i="1" s="1"/>
  <c r="N136" i="1"/>
  <c r="Y136" i="1" s="1"/>
  <c r="N114" i="1"/>
  <c r="Y114" i="1" s="1"/>
  <c r="N147" i="1"/>
  <c r="Y147" i="1" s="1"/>
  <c r="N125" i="1"/>
  <c r="Y125" i="1" s="1"/>
  <c r="N133" i="1"/>
  <c r="Y133" i="1" s="1"/>
  <c r="N110" i="1"/>
  <c r="Y110" i="1" s="1"/>
  <c r="N118" i="1"/>
  <c r="Y118" i="1" s="1"/>
  <c r="N131" i="1"/>
  <c r="Y131" i="1" s="1"/>
  <c r="N127" i="1"/>
  <c r="Y127" i="1" s="1"/>
  <c r="N141" i="1"/>
  <c r="Y141" i="1" s="1"/>
  <c r="N149" i="1"/>
  <c r="Y149" i="1" s="1"/>
  <c r="N111" i="1"/>
  <c r="Y111" i="1" s="1"/>
  <c r="N151" i="1"/>
  <c r="Y151" i="1" s="1"/>
  <c r="N122" i="1"/>
  <c r="Y122" i="1" s="1"/>
  <c r="N123" i="1"/>
  <c r="Y123" i="1" s="1"/>
  <c r="N137" i="1"/>
  <c r="Y137" i="1" s="1"/>
  <c r="N113" i="1"/>
  <c r="Y113" i="1" s="1"/>
  <c r="N121" i="1"/>
  <c r="Y121" i="1" s="1"/>
  <c r="N109" i="1"/>
  <c r="Y109" i="1" s="1"/>
  <c r="N105" i="1"/>
  <c r="Y105" i="1" s="1"/>
  <c r="N107" i="1"/>
  <c r="Y107" i="1" s="1"/>
  <c r="N126" i="1"/>
  <c r="Y126" i="1" s="1"/>
  <c r="N104" i="1"/>
  <c r="Y104" i="1" s="1"/>
  <c r="N128" i="1"/>
  <c r="Y128" i="1" s="1"/>
  <c r="N143" i="1"/>
  <c r="Y143" i="1" s="1"/>
  <c r="N130" i="1"/>
  <c r="Y130" i="1" s="1"/>
  <c r="N153" i="1"/>
  <c r="Y153" i="1" s="1"/>
  <c r="N152" i="1"/>
  <c r="Y152" i="1" s="1"/>
  <c r="N138" i="1"/>
  <c r="Y138" i="1" s="1"/>
  <c r="N135" i="1"/>
  <c r="Y135" i="1" s="1"/>
  <c r="N129" i="1"/>
  <c r="Y129" i="1" s="1"/>
  <c r="N106" i="1"/>
  <c r="Y106" i="1" s="1"/>
  <c r="N150" i="1"/>
  <c r="Y150" i="1" s="1"/>
  <c r="N140" i="1"/>
  <c r="Y140" i="1" s="1"/>
  <c r="N117" i="1"/>
  <c r="Y117" i="1" s="1"/>
  <c r="N145" i="1"/>
  <c r="Y145" i="1" s="1"/>
  <c r="N112" i="1"/>
  <c r="Y112" i="1" s="1"/>
  <c r="N108" i="1"/>
  <c r="Y108" i="1" s="1"/>
  <c r="N132" i="1"/>
  <c r="Y132" i="1" s="1"/>
  <c r="N154" i="1"/>
  <c r="Y154" i="1" s="1"/>
  <c r="N146" i="1"/>
  <c r="Y146" i="1" s="1"/>
  <c r="N120" i="1"/>
  <c r="Y120" i="1" s="1"/>
  <c r="N148" i="1"/>
  <c r="Y148" i="1" s="1"/>
  <c r="N116" i="1"/>
  <c r="Y116" i="1" s="1"/>
  <c r="N134" i="1"/>
  <c r="Y134" i="1" s="1"/>
  <c r="N144" i="1"/>
  <c r="Y144" i="1" s="1"/>
  <c r="N119" i="1"/>
  <c r="Y119" i="1" s="1"/>
  <c r="N81" i="1"/>
  <c r="Y81" i="1" s="1"/>
  <c r="N84" i="1"/>
  <c r="Y84" i="1" s="1"/>
  <c r="N67" i="1"/>
  <c r="Y67" i="1" s="1"/>
  <c r="N86" i="1"/>
  <c r="Y86" i="1" s="1"/>
  <c r="N83" i="1"/>
  <c r="Y83" i="1" s="1"/>
  <c r="N58" i="1"/>
  <c r="Y58" i="1" s="1"/>
  <c r="N102" i="1"/>
  <c r="Y102" i="1" s="1"/>
  <c r="N80" i="1"/>
  <c r="Y80" i="1" s="1"/>
  <c r="N91" i="1"/>
  <c r="Y91" i="1" s="1"/>
  <c r="N68" i="1"/>
  <c r="Y68" i="1" s="1"/>
  <c r="N71" i="1"/>
  <c r="Y71" i="1" s="1"/>
  <c r="N78" i="1"/>
  <c r="Y78" i="1" s="1"/>
  <c r="N62" i="1"/>
  <c r="Y62" i="1" s="1"/>
  <c r="N79" i="1"/>
  <c r="Y79" i="1" s="1"/>
  <c r="N98" i="1"/>
  <c r="Y98" i="1" s="1"/>
  <c r="N55" i="1"/>
  <c r="Y55" i="1" s="1"/>
  <c r="N100" i="1"/>
  <c r="Y100" i="1" s="1"/>
  <c r="N57" i="1"/>
  <c r="Y57" i="1" s="1"/>
  <c r="N63" i="1"/>
  <c r="Y63" i="1" s="1"/>
  <c r="N92" i="1"/>
  <c r="Y92" i="1" s="1"/>
  <c r="N56" i="1"/>
  <c r="Y56" i="1" s="1"/>
  <c r="N82" i="1"/>
  <c r="Y82" i="1" s="1"/>
  <c r="N66" i="1"/>
  <c r="Y66" i="1" s="1"/>
  <c r="N54" i="1"/>
  <c r="Y54" i="1" s="1"/>
  <c r="N69" i="1"/>
  <c r="Y69" i="1" s="1"/>
  <c r="N73" i="1"/>
  <c r="Y73" i="1" s="1"/>
  <c r="N75" i="1"/>
  <c r="Y75" i="1" s="1"/>
  <c r="N70" i="1"/>
  <c r="Y70" i="1" s="1"/>
  <c r="N77" i="1"/>
  <c r="Y77" i="1" s="1"/>
  <c r="N76" i="1"/>
  <c r="Y76" i="1" s="1"/>
  <c r="N101" i="1"/>
  <c r="Y101" i="1" s="1"/>
  <c r="N99" i="1"/>
  <c r="Y99" i="1" s="1"/>
  <c r="N89" i="1"/>
  <c r="Y89" i="1" s="1"/>
  <c r="N94" i="1"/>
  <c r="Y94" i="1" s="1"/>
  <c r="N87" i="1"/>
  <c r="Y87" i="1" s="1"/>
  <c r="N72" i="1"/>
  <c r="Y72" i="1" s="1"/>
  <c r="N90" i="1"/>
  <c r="Y90" i="1" s="1"/>
  <c r="N96" i="1"/>
  <c r="Y96" i="1" s="1"/>
  <c r="N61" i="1"/>
  <c r="Y61" i="1" s="1"/>
  <c r="N93" i="1"/>
  <c r="Y93" i="1" s="1"/>
  <c r="N65" i="1"/>
  <c r="Y65" i="1" s="1"/>
  <c r="N53" i="1"/>
  <c r="Y53" i="1" s="1"/>
  <c r="N74" i="1"/>
  <c r="Y74" i="1" s="1"/>
  <c r="N103" i="1"/>
  <c r="Y103" i="1" s="1"/>
  <c r="N85" i="1"/>
  <c r="Y85" i="1" s="1"/>
  <c r="N60" i="1"/>
  <c r="Y60" i="1" s="1"/>
  <c r="N97" i="1"/>
  <c r="Y97" i="1" s="1"/>
  <c r="N64" i="1"/>
  <c r="Y64" i="1" s="1"/>
  <c r="N88" i="1"/>
  <c r="Y88" i="1" s="1"/>
  <c r="N95" i="1"/>
  <c r="Y95" i="1" s="1"/>
  <c r="N59" i="1"/>
  <c r="Y59" i="1" s="1"/>
  <c r="N32" i="1"/>
  <c r="Y32" i="1" s="1"/>
  <c r="N45" i="1"/>
  <c r="Y45" i="1" s="1"/>
  <c r="N5" i="1"/>
  <c r="Y5" i="1" s="1"/>
  <c r="N36" i="1"/>
  <c r="Y36" i="1" s="1"/>
  <c r="N22" i="1"/>
  <c r="Y22" i="1" s="1"/>
  <c r="N16" i="1"/>
  <c r="Y16" i="1" s="1"/>
  <c r="N27" i="1"/>
  <c r="Y27" i="1" s="1"/>
  <c r="N19" i="1"/>
  <c r="Y19" i="1" s="1"/>
  <c r="N43" i="1"/>
  <c r="Y43" i="1" s="1"/>
  <c r="N30" i="1"/>
  <c r="Y30" i="1" s="1"/>
  <c r="N25" i="1"/>
  <c r="Y25" i="1" s="1"/>
  <c r="N18" i="1"/>
  <c r="Y18" i="1" s="1"/>
  <c r="N4" i="1"/>
  <c r="Y4" i="1" s="1"/>
  <c r="N23" i="1"/>
  <c r="Y23" i="1" s="1"/>
  <c r="N49" i="1"/>
  <c r="Y49" i="1" s="1"/>
  <c r="N21" i="1"/>
  <c r="Y21" i="1" s="1"/>
  <c r="N44" i="1"/>
  <c r="Y44" i="1" s="1"/>
  <c r="N8" i="1"/>
  <c r="Y8" i="1" s="1"/>
  <c r="N12" i="1"/>
  <c r="Y12" i="1" s="1"/>
  <c r="N31" i="1"/>
  <c r="Y31" i="1" s="1"/>
  <c r="N3" i="1"/>
  <c r="Y3" i="1" s="1"/>
  <c r="N35" i="1"/>
  <c r="Y35" i="1" s="1"/>
  <c r="N34" i="1"/>
  <c r="Y34" i="1" s="1"/>
  <c r="N11" i="1"/>
  <c r="Y11" i="1" s="1"/>
  <c r="N26" i="1"/>
  <c r="Y26" i="1" s="1"/>
  <c r="N29" i="1"/>
  <c r="Y29" i="1" s="1"/>
  <c r="N41" i="1"/>
  <c r="Y41" i="1" s="1"/>
  <c r="N7" i="1"/>
  <c r="Y7" i="1" s="1"/>
  <c r="N2" i="1"/>
  <c r="Y2" i="1" s="1"/>
  <c r="N9" i="1"/>
  <c r="Y9" i="1" s="1"/>
  <c r="N48" i="1"/>
  <c r="Y48" i="1" s="1"/>
  <c r="N51" i="1"/>
  <c r="Y51" i="1" s="1"/>
  <c r="N39" i="1"/>
  <c r="Y39" i="1" s="1"/>
  <c r="N47" i="1"/>
  <c r="Y47" i="1" s="1"/>
  <c r="N33" i="1"/>
  <c r="Y33" i="1" s="1"/>
  <c r="N38" i="1"/>
  <c r="Y38" i="1" s="1"/>
  <c r="N37" i="1"/>
  <c r="Y37" i="1" s="1"/>
  <c r="N42" i="1"/>
  <c r="Y42" i="1" s="1"/>
  <c r="N20" i="1"/>
  <c r="Y20" i="1" s="1"/>
  <c r="N28" i="1"/>
  <c r="Y28" i="1" s="1"/>
  <c r="N13" i="1"/>
  <c r="Y13" i="1" s="1"/>
  <c r="N6" i="1"/>
  <c r="Y6" i="1" s="1"/>
  <c r="N17" i="1"/>
  <c r="Y17" i="1" s="1"/>
  <c r="N52" i="1"/>
  <c r="Y52" i="1" s="1"/>
  <c r="N24" i="1"/>
  <c r="Y24" i="1" s="1"/>
  <c r="N14" i="1"/>
  <c r="Y14" i="1" s="1"/>
  <c r="N50" i="1"/>
  <c r="Y50" i="1" s="1"/>
  <c r="N10" i="1"/>
  <c r="Y10" i="1" s="1"/>
  <c r="N40" i="1"/>
  <c r="Y40" i="1" s="1"/>
  <c r="N46" i="1"/>
  <c r="Y46" i="1" s="1"/>
  <c r="N15" i="1"/>
  <c r="Y15" i="1" s="1"/>
  <c r="O2" i="1" l="1"/>
  <c r="O4" i="1"/>
  <c r="O55" i="1"/>
  <c r="O117" i="1"/>
  <c r="O263" i="1"/>
  <c r="O279" i="1"/>
  <c r="O322" i="1"/>
  <c r="O327" i="1"/>
  <c r="O379" i="1"/>
  <c r="O367" i="1"/>
  <c r="O432" i="1"/>
  <c r="O429" i="1"/>
  <c r="O424" i="1"/>
  <c r="O419" i="1"/>
  <c r="O418" i="1"/>
  <c r="O427" i="1"/>
  <c r="O417" i="1"/>
  <c r="O430" i="1"/>
  <c r="O461" i="1"/>
  <c r="O470" i="1"/>
  <c r="O108" i="1"/>
  <c r="O114" i="1"/>
  <c r="O280" i="1"/>
  <c r="O277" i="1"/>
  <c r="O268" i="1"/>
  <c r="O323" i="1"/>
  <c r="O319" i="1"/>
  <c r="O311" i="1"/>
  <c r="O374" i="1"/>
  <c r="O361" i="1"/>
  <c r="O366" i="1"/>
  <c r="O362" i="1"/>
  <c r="O359" i="1"/>
  <c r="O378" i="1"/>
  <c r="O414" i="1"/>
  <c r="O412" i="1"/>
  <c r="O411" i="1"/>
  <c r="O426" i="1"/>
  <c r="O467" i="1"/>
  <c r="O480" i="1"/>
  <c r="O466" i="1"/>
  <c r="O478" i="1"/>
  <c r="O5" i="1"/>
  <c r="O60" i="1"/>
  <c r="O53" i="1"/>
  <c r="O57" i="1"/>
  <c r="O113" i="1"/>
  <c r="O160" i="1"/>
  <c r="O276" i="1"/>
  <c r="O258" i="1"/>
  <c r="O257" i="1"/>
  <c r="O282" i="1"/>
  <c r="O285" i="1"/>
  <c r="O308" i="1"/>
  <c r="O326" i="1"/>
  <c r="O312" i="1"/>
  <c r="O310" i="1"/>
  <c r="O324" i="1"/>
  <c r="O428" i="1"/>
  <c r="O438" i="1"/>
  <c r="O420" i="1"/>
  <c r="O415" i="1"/>
  <c r="O413" i="1"/>
  <c r="O422" i="1"/>
  <c r="O421" i="1"/>
  <c r="O468" i="1"/>
  <c r="O469" i="1"/>
  <c r="O473" i="1"/>
  <c r="O465" i="1"/>
  <c r="O56" i="1"/>
  <c r="O106" i="1"/>
  <c r="O105" i="1"/>
  <c r="O111" i="1"/>
  <c r="O206" i="1"/>
  <c r="O278" i="1"/>
  <c r="O265" i="1"/>
  <c r="O318" i="1"/>
  <c r="O317" i="1"/>
  <c r="O383" i="1"/>
  <c r="O370" i="1"/>
  <c r="O375" i="1"/>
  <c r="O363" i="1"/>
  <c r="O371" i="1"/>
  <c r="O377" i="1"/>
  <c r="O365" i="1"/>
  <c r="O433" i="1"/>
  <c r="O425" i="1"/>
  <c r="O423" i="1"/>
  <c r="O431" i="1"/>
  <c r="O416" i="1"/>
  <c r="O463" i="1"/>
  <c r="O483" i="1"/>
  <c r="O477" i="1"/>
  <c r="O482" i="1"/>
  <c r="O471" i="1"/>
  <c r="O481" i="1"/>
  <c r="O462" i="1"/>
  <c r="O472" i="1"/>
  <c r="Z13" i="1"/>
  <c r="Z99" i="1"/>
  <c r="Z24" i="1"/>
  <c r="Z39" i="1"/>
  <c r="Z26" i="1"/>
  <c r="Z44" i="1"/>
  <c r="Z22" i="1"/>
  <c r="Z32" i="1"/>
  <c r="Z93" i="1"/>
  <c r="Z52" i="1"/>
  <c r="Z38" i="1"/>
  <c r="Z31" i="1"/>
  <c r="Z18" i="1"/>
  <c r="Z97" i="1"/>
  <c r="Z61" i="1"/>
  <c r="Z75" i="1"/>
  <c r="Z63" i="1"/>
  <c r="Z121" i="1"/>
  <c r="Z158" i="1"/>
  <c r="Z323" i="1"/>
  <c r="Z448" i="1"/>
  <c r="Z43" i="1"/>
  <c r="Z72" i="1"/>
  <c r="Z28" i="1"/>
  <c r="Z51" i="1"/>
  <c r="Z21" i="1"/>
  <c r="Z36" i="1"/>
  <c r="Z74" i="1"/>
  <c r="Z87" i="1"/>
  <c r="Z66" i="1"/>
  <c r="Z192" i="1"/>
  <c r="Z227" i="1"/>
  <c r="Z346" i="1"/>
  <c r="Z382" i="1"/>
  <c r="Z378" i="1"/>
  <c r="Z79" i="1"/>
  <c r="Z134" i="1"/>
  <c r="Z151" i="1"/>
  <c r="Z124" i="1"/>
  <c r="Z196" i="1"/>
  <c r="Z165" i="1"/>
  <c r="Z242" i="1"/>
  <c r="Z207" i="1"/>
  <c r="Z289" i="1"/>
  <c r="Z261" i="1"/>
  <c r="Z312" i="1"/>
  <c r="Z407" i="1"/>
  <c r="Z376" i="1"/>
  <c r="Z431" i="1"/>
  <c r="Z413" i="1"/>
  <c r="Z468" i="1"/>
  <c r="Z499" i="1"/>
  <c r="Z218" i="1"/>
  <c r="Z292" i="1"/>
  <c r="Z306" i="1"/>
  <c r="Z332" i="1"/>
  <c r="Z348" i="1"/>
  <c r="Z377" i="1"/>
  <c r="Z459" i="1"/>
  <c r="Z70" i="1"/>
  <c r="Z54" i="1"/>
  <c r="Z92" i="1"/>
  <c r="Z55" i="1"/>
  <c r="Z78" i="1"/>
  <c r="Z80" i="1"/>
  <c r="Z86" i="1"/>
  <c r="Z133" i="1"/>
  <c r="Z148" i="1"/>
  <c r="Z132" i="1"/>
  <c r="Z117" i="1"/>
  <c r="Z129" i="1"/>
  <c r="Z153" i="1"/>
  <c r="Z104" i="1"/>
  <c r="Z109" i="1"/>
  <c r="Z123" i="1"/>
  <c r="Z149" i="1"/>
  <c r="Z118" i="1"/>
  <c r="Z147" i="1"/>
  <c r="Z139" i="1"/>
  <c r="Z167" i="1"/>
  <c r="Z168" i="1"/>
  <c r="Z201" i="1"/>
  <c r="Z195" i="1"/>
  <c r="Z170" i="1"/>
  <c r="Z244" i="1"/>
  <c r="Z230" i="1"/>
  <c r="Z205" i="1"/>
  <c r="Z40" i="1"/>
  <c r="Z37" i="1"/>
  <c r="Z2" i="1"/>
  <c r="Z3" i="1"/>
  <c r="Z4" i="1"/>
  <c r="Z103" i="1"/>
  <c r="Z10" i="1"/>
  <c r="Z7" i="1"/>
  <c r="Z11" i="1"/>
  <c r="Z19" i="1"/>
  <c r="Z59" i="1"/>
  <c r="Z101" i="1"/>
  <c r="Z67" i="1"/>
  <c r="Z140" i="1"/>
  <c r="Z114" i="1"/>
  <c r="Z251" i="1"/>
  <c r="Z277" i="1"/>
  <c r="Z492" i="1"/>
  <c r="Z511" i="1"/>
  <c r="Z138" i="1"/>
  <c r="Z204" i="1"/>
  <c r="Z234" i="1"/>
  <c r="Z272" i="1"/>
  <c r="Z305" i="1"/>
  <c r="Z315" i="1"/>
  <c r="Z351" i="1"/>
  <c r="Z322" i="1"/>
  <c r="Z408" i="1"/>
  <c r="Z379" i="1"/>
  <c r="Z409" i="1"/>
  <c r="Z446" i="1"/>
  <c r="Z432" i="1"/>
  <c r="Z475" i="1"/>
  <c r="Z503" i="1"/>
  <c r="Z464" i="1"/>
  <c r="Z482" i="1"/>
  <c r="Z81" i="1"/>
  <c r="Z83" i="1"/>
  <c r="Z91" i="1"/>
  <c r="Z62" i="1"/>
  <c r="Z100" i="1"/>
  <c r="Z155" i="1"/>
  <c r="Z197" i="1"/>
  <c r="Z156" i="1"/>
  <c r="Z185" i="1"/>
  <c r="Z198" i="1"/>
  <c r="Z157" i="1"/>
  <c r="Z163" i="1"/>
  <c r="Z178" i="1"/>
  <c r="Z182" i="1"/>
  <c r="Z193" i="1"/>
  <c r="Z183" i="1"/>
  <c r="Z175" i="1"/>
  <c r="Z174" i="1"/>
  <c r="Z219" i="1"/>
  <c r="Z228" i="1"/>
  <c r="Z237" i="1"/>
  <c r="Z216" i="1"/>
  <c r="Z250" i="1"/>
  <c r="Z214" i="1"/>
  <c r="Z255" i="1"/>
  <c r="Z252" i="1"/>
  <c r="Z225" i="1"/>
  <c r="Z222" i="1"/>
  <c r="Z217" i="1"/>
  <c r="Z256" i="1"/>
  <c r="Z243" i="1"/>
  <c r="Z212" i="1"/>
  <c r="Z235" i="1"/>
  <c r="Z213" i="1"/>
  <c r="Z241" i="1"/>
  <c r="Z209" i="1"/>
  <c r="Z253" i="1"/>
  <c r="Z238" i="1"/>
  <c r="Z226" i="1"/>
  <c r="Z215" i="1"/>
  <c r="Z159" i="1"/>
  <c r="Z248" i="1"/>
  <c r="Z220" i="1"/>
  <c r="Z240" i="1"/>
  <c r="Z288" i="1"/>
  <c r="Z303" i="1"/>
  <c r="Z279" i="1"/>
  <c r="Z328" i="1"/>
  <c r="Z334" i="1"/>
  <c r="Z333" i="1"/>
  <c r="Z385" i="1"/>
  <c r="Z388" i="1"/>
  <c r="Z406" i="1"/>
  <c r="Z364" i="1"/>
  <c r="Z436" i="1"/>
  <c r="Z416" i="1"/>
  <c r="Z460" i="1"/>
  <c r="Z411" i="1"/>
  <c r="Z425" i="1"/>
  <c r="Z435" i="1"/>
  <c r="Z410" i="1"/>
  <c r="Z434" i="1"/>
  <c r="Z415" i="1"/>
  <c r="Z455" i="1"/>
  <c r="Z440" i="1"/>
  <c r="Z421" i="1"/>
  <c r="Z456" i="1"/>
  <c r="Z423" i="1"/>
  <c r="Z422" i="1"/>
  <c r="Z447" i="1"/>
  <c r="Z433" i="1"/>
  <c r="Z453" i="1"/>
  <c r="Z414" i="1"/>
  <c r="Z451" i="1"/>
  <c r="Z428" i="1"/>
  <c r="Z429" i="1"/>
  <c r="Z424" i="1"/>
  <c r="Z418" i="1"/>
  <c r="Z461" i="1"/>
  <c r="Z494" i="1"/>
  <c r="Z479" i="1"/>
  <c r="Z20" i="1"/>
  <c r="Z41" i="1"/>
  <c r="Z95" i="1"/>
  <c r="Z96" i="1"/>
  <c r="Z94" i="1"/>
  <c r="Z82" i="1"/>
  <c r="Z57" i="1"/>
  <c r="Z102" i="1"/>
  <c r="Z84" i="1"/>
  <c r="Z108" i="1"/>
  <c r="Z150" i="1"/>
  <c r="Z126" i="1"/>
  <c r="Z113" i="1"/>
  <c r="Z110" i="1"/>
  <c r="Z136" i="1"/>
  <c r="Z200" i="1"/>
  <c r="Z180" i="1"/>
  <c r="Z162" i="1"/>
  <c r="Z188" i="1"/>
  <c r="Z172" i="1"/>
  <c r="Z169" i="1"/>
  <c r="Z179" i="1"/>
  <c r="Z176" i="1"/>
  <c r="Z231" i="1"/>
  <c r="Z239" i="1"/>
  <c r="Z233" i="1"/>
  <c r="Z247" i="1"/>
  <c r="Z224" i="1"/>
  <c r="Z298" i="1"/>
  <c r="Z258" i="1"/>
  <c r="Z266" i="1"/>
  <c r="Z283" i="1"/>
  <c r="Z285" i="1"/>
  <c r="Z316" i="1"/>
  <c r="Z357" i="1"/>
  <c r="Z310" i="1"/>
  <c r="Z383" i="1"/>
  <c r="Z373" i="1"/>
  <c r="Z380" i="1"/>
  <c r="Z365" i="1"/>
  <c r="Z392" i="1"/>
  <c r="Z454" i="1"/>
  <c r="Z452" i="1"/>
  <c r="Z445" i="1"/>
  <c r="Z443" i="1"/>
  <c r="Z450" i="1"/>
  <c r="Z507" i="1"/>
  <c r="Z502" i="1"/>
  <c r="Z493" i="1"/>
  <c r="Z487" i="1"/>
  <c r="Z164" i="1"/>
  <c r="Z161" i="1"/>
  <c r="Z166" i="1"/>
  <c r="Z211" i="1"/>
  <c r="Z307" i="1"/>
  <c r="Z304" i="1"/>
  <c r="Z271" i="1"/>
  <c r="Z294" i="1"/>
  <c r="Z321" i="1"/>
  <c r="Z314" i="1"/>
  <c r="Z325" i="1"/>
  <c r="Z345" i="1"/>
  <c r="Z356" i="1"/>
  <c r="Z349" i="1"/>
  <c r="Z350" i="1"/>
  <c r="Z326" i="1"/>
  <c r="Z341" i="1"/>
  <c r="Z358" i="1"/>
  <c r="Z353" i="1"/>
  <c r="Z343" i="1"/>
  <c r="Z320" i="1"/>
  <c r="Z344" i="1"/>
  <c r="Z311" i="1"/>
  <c r="Z309" i="1"/>
  <c r="Z342" i="1"/>
  <c r="Z319" i="1"/>
  <c r="Z330" i="1"/>
  <c r="Z337" i="1"/>
  <c r="Z336" i="1"/>
  <c r="Z331" i="1"/>
  <c r="Z347" i="1"/>
  <c r="Z339" i="1"/>
  <c r="Z387" i="1"/>
  <c r="Z399" i="1"/>
  <c r="Z367" i="1"/>
  <c r="Z441" i="1"/>
  <c r="Z419" i="1"/>
  <c r="Z417" i="1"/>
  <c r="Z430" i="1"/>
  <c r="Z478" i="1"/>
  <c r="Z509" i="1"/>
  <c r="Z472" i="1"/>
  <c r="Z495" i="1"/>
  <c r="Z504" i="1"/>
  <c r="Z498" i="1"/>
  <c r="Z465" i="1"/>
  <c r="Z474" i="1"/>
  <c r="Z483" i="1"/>
  <c r="Z505" i="1"/>
  <c r="Z501" i="1"/>
  <c r="Z489" i="1"/>
  <c r="Z466" i="1"/>
  <c r="Z471" i="1"/>
  <c r="Z510" i="1"/>
  <c r="Z480" i="1"/>
  <c r="Z477" i="1"/>
  <c r="Z508" i="1"/>
  <c r="Z467" i="1"/>
  <c r="Z463" i="1"/>
  <c r="Z490" i="1"/>
  <c r="Z500" i="1"/>
  <c r="Z470" i="1"/>
  <c r="Z497" i="1"/>
  <c r="Z17" i="1"/>
  <c r="Z33" i="1"/>
  <c r="Z34" i="1"/>
  <c r="Z49" i="1"/>
  <c r="Z27" i="1"/>
  <c r="Z60" i="1"/>
  <c r="Z76" i="1"/>
  <c r="Z46" i="1"/>
  <c r="Z14" i="1"/>
  <c r="Z6" i="1"/>
  <c r="Z47" i="1"/>
  <c r="Z9" i="1"/>
  <c r="Z29" i="1"/>
  <c r="Z35" i="1"/>
  <c r="Z8" i="1"/>
  <c r="Z23" i="1"/>
  <c r="Z30" i="1"/>
  <c r="Z16" i="1"/>
  <c r="Z45" i="1"/>
  <c r="Z88" i="1"/>
  <c r="Z85" i="1"/>
  <c r="Z65" i="1"/>
  <c r="Z90" i="1"/>
  <c r="Z89" i="1"/>
  <c r="Z77" i="1"/>
  <c r="Z69" i="1"/>
  <c r="Z56" i="1"/>
  <c r="Z71" i="1"/>
  <c r="Z58" i="1"/>
  <c r="Z119" i="1"/>
  <c r="Z120" i="1"/>
  <c r="Z112" i="1"/>
  <c r="Z130" i="1"/>
  <c r="Z107" i="1"/>
  <c r="Z141" i="1"/>
  <c r="Z171" i="1"/>
  <c r="Z202" i="1"/>
  <c r="Z203" i="1"/>
  <c r="Z186" i="1"/>
  <c r="Z194" i="1"/>
  <c r="Z191" i="1"/>
  <c r="Z173" i="1"/>
  <c r="Z229" i="1"/>
  <c r="Z249" i="1"/>
  <c r="Z236" i="1"/>
  <c r="Z210" i="1"/>
  <c r="Z208" i="1"/>
  <c r="Z280" i="1"/>
  <c r="Z291" i="1"/>
  <c r="Z293" i="1"/>
  <c r="Z269" i="1"/>
  <c r="Z308" i="1"/>
  <c r="Z338" i="1"/>
  <c r="Z318" i="1"/>
  <c r="Z324" i="1"/>
  <c r="Z390" i="1"/>
  <c r="Z384" i="1"/>
  <c r="Z381" i="1"/>
  <c r="Z369" i="1"/>
  <c r="Z438" i="1"/>
  <c r="Z449" i="1"/>
  <c r="Z437" i="1"/>
  <c r="Z458" i="1"/>
  <c r="Z426" i="1"/>
  <c r="Z485" i="1"/>
  <c r="Z469" i="1"/>
  <c r="Z506" i="1"/>
  <c r="Z481" i="1"/>
  <c r="Z142" i="1"/>
  <c r="Z125" i="1"/>
  <c r="Z131" i="1"/>
  <c r="Z111" i="1"/>
  <c r="Z137" i="1"/>
  <c r="Z105" i="1"/>
  <c r="Z128" i="1"/>
  <c r="Z152" i="1"/>
  <c r="Z106" i="1"/>
  <c r="Z145" i="1"/>
  <c r="Z154" i="1"/>
  <c r="Z116" i="1"/>
  <c r="Z199" i="1"/>
  <c r="Z223" i="1"/>
  <c r="Z254" i="1"/>
  <c r="Z221" i="1"/>
  <c r="Z263" i="1"/>
  <c r="Z287" i="1"/>
  <c r="Z265" i="1"/>
  <c r="Z282" i="1"/>
  <c r="Z268" i="1"/>
  <c r="Z264" i="1"/>
  <c r="Z299" i="1"/>
  <c r="Z301" i="1"/>
  <c r="Z259" i="1"/>
  <c r="Z260" i="1"/>
  <c r="Z281" i="1"/>
  <c r="Z286" i="1"/>
  <c r="Z262" i="1"/>
  <c r="Z274" i="1"/>
  <c r="Z278" i="1"/>
  <c r="Z267" i="1"/>
  <c r="Z297" i="1"/>
  <c r="Z302" i="1"/>
  <c r="Z276" i="1"/>
  <c r="Z290" i="1"/>
  <c r="Z273" i="1"/>
  <c r="Z270" i="1"/>
  <c r="Z300" i="1"/>
  <c r="Z354" i="1"/>
  <c r="Z327" i="1"/>
  <c r="Z352" i="1"/>
  <c r="Z329" i="1"/>
  <c r="Z402" i="1"/>
  <c r="Z360" i="1"/>
  <c r="Z393" i="1"/>
  <c r="Z394" i="1"/>
  <c r="Z395" i="1"/>
  <c r="Z366" i="1"/>
  <c r="Z363" i="1"/>
  <c r="Z405" i="1"/>
  <c r="Z403" i="1"/>
  <c r="Z370" i="1"/>
  <c r="Z359" i="1"/>
  <c r="Z401" i="1"/>
  <c r="Z391" i="1"/>
  <c r="Z400" i="1"/>
  <c r="Z371" i="1"/>
  <c r="Z386" i="1"/>
  <c r="Z361" i="1"/>
  <c r="Z375" i="1"/>
  <c r="Z404" i="1"/>
  <c r="Z396" i="1"/>
  <c r="Z398" i="1"/>
  <c r="Z372" i="1"/>
  <c r="Z444" i="1"/>
  <c r="Z442" i="1"/>
  <c r="Z427" i="1"/>
  <c r="Z476" i="1"/>
  <c r="Z486" i="1"/>
  <c r="Z496" i="1"/>
  <c r="Z15" i="1"/>
  <c r="Z50" i="1"/>
  <c r="Z48" i="1"/>
  <c r="Z12" i="1"/>
  <c r="Z25" i="1"/>
  <c r="Z5" i="1"/>
  <c r="Z53" i="1"/>
  <c r="Z73" i="1"/>
  <c r="Z42" i="1"/>
  <c r="Z64" i="1"/>
  <c r="Z98" i="1"/>
  <c r="Z68" i="1"/>
  <c r="Z144" i="1"/>
  <c r="Z146" i="1"/>
  <c r="Z135" i="1"/>
  <c r="Z143" i="1"/>
  <c r="Z122" i="1"/>
  <c r="Z127" i="1"/>
  <c r="Z115" i="1"/>
  <c r="Z177" i="1"/>
  <c r="Z181" i="1"/>
  <c r="Z187" i="1"/>
  <c r="Z184" i="1"/>
  <c r="Z160" i="1"/>
  <c r="Z189" i="1"/>
  <c r="Z190" i="1"/>
  <c r="Z206" i="1"/>
  <c r="Z245" i="1"/>
  <c r="Z246" i="1"/>
  <c r="Z232" i="1"/>
  <c r="Z275" i="1"/>
  <c r="Z284" i="1"/>
  <c r="Z296" i="1"/>
  <c r="Z257" i="1"/>
  <c r="Z295" i="1"/>
  <c r="Z313" i="1"/>
  <c r="Z355" i="1"/>
  <c r="Z335" i="1"/>
  <c r="Z317" i="1"/>
  <c r="Z340" i="1"/>
  <c r="Z374" i="1"/>
  <c r="Z389" i="1"/>
  <c r="Z397" i="1"/>
  <c r="Z362" i="1"/>
  <c r="Z368" i="1"/>
  <c r="Z420" i="1"/>
  <c r="Z412" i="1"/>
  <c r="Z457" i="1"/>
  <c r="Z439" i="1"/>
  <c r="Z484" i="1"/>
  <c r="Z488" i="1"/>
  <c r="Z473" i="1"/>
  <c r="Z491" i="1"/>
  <c r="Z462" i="1"/>
  <c r="Q490" i="1"/>
  <c r="Q475" i="1"/>
  <c r="Q478" i="1"/>
  <c r="Q496" i="1"/>
  <c r="Q472" i="1"/>
  <c r="Q489" i="1"/>
  <c r="Q511" i="1"/>
  <c r="Q497" i="1"/>
  <c r="Q462" i="1"/>
  <c r="Q495" i="1"/>
  <c r="Q466" i="1"/>
  <c r="Q479" i="1"/>
  <c r="Q481" i="1"/>
  <c r="Q487" i="1"/>
  <c r="Q504" i="1"/>
  <c r="Q486" i="1"/>
  <c r="Q471" i="1"/>
  <c r="Q499" i="1"/>
  <c r="Q491" i="1"/>
  <c r="Q494" i="1"/>
  <c r="Q498" i="1"/>
  <c r="Q510" i="1"/>
  <c r="Q506" i="1"/>
  <c r="Q470" i="1"/>
  <c r="Q493" i="1"/>
  <c r="Q465" i="1"/>
  <c r="Q480" i="1"/>
  <c r="Q476" i="1"/>
  <c r="Q482" i="1"/>
  <c r="Q473" i="1"/>
  <c r="Q474" i="1"/>
  <c r="Q461" i="1"/>
  <c r="Q477" i="1"/>
  <c r="Q469" i="1"/>
  <c r="Q502" i="1"/>
  <c r="Q500" i="1"/>
  <c r="Q483" i="1"/>
  <c r="Q508" i="1"/>
  <c r="Q492" i="1"/>
  <c r="Q464" i="1"/>
  <c r="Q488" i="1"/>
  <c r="Q505" i="1"/>
  <c r="Q467" i="1"/>
  <c r="Q503" i="1"/>
  <c r="Q485" i="1"/>
  <c r="Q507" i="1"/>
  <c r="Q501" i="1"/>
  <c r="Q509" i="1"/>
  <c r="Q463" i="1"/>
  <c r="Q468" i="1"/>
  <c r="Q484" i="1"/>
  <c r="Q430" i="1"/>
  <c r="Q416" i="1"/>
  <c r="Q421" i="1"/>
  <c r="Q426" i="1"/>
  <c r="Q417" i="1"/>
  <c r="Q450" i="1"/>
  <c r="Q460" i="1"/>
  <c r="Q456" i="1"/>
  <c r="Q427" i="1"/>
  <c r="Q431" i="1"/>
  <c r="Q439" i="1"/>
  <c r="Q411" i="1"/>
  <c r="Q418" i="1"/>
  <c r="Q423" i="1"/>
  <c r="Q458" i="1"/>
  <c r="Q443" i="1"/>
  <c r="Q419" i="1"/>
  <c r="Q425" i="1"/>
  <c r="Q422" i="1"/>
  <c r="Q448" i="1"/>
  <c r="Q442" i="1"/>
  <c r="Q457" i="1"/>
  <c r="Q435" i="1"/>
  <c r="Q447" i="1"/>
  <c r="Q424" i="1"/>
  <c r="Q437" i="1"/>
  <c r="Q445" i="1"/>
  <c r="Q410" i="1"/>
  <c r="Q441" i="1"/>
  <c r="Q433" i="1"/>
  <c r="Q413" i="1"/>
  <c r="Q412" i="1"/>
  <c r="Q444" i="1"/>
  <c r="Q434" i="1"/>
  <c r="Q453" i="1"/>
  <c r="Q449" i="1"/>
  <c r="Q429" i="1"/>
  <c r="Q452" i="1"/>
  <c r="Q415" i="1"/>
  <c r="Q414" i="1"/>
  <c r="Q432" i="1"/>
  <c r="Q459" i="1"/>
  <c r="Q420" i="1"/>
  <c r="Q455" i="1"/>
  <c r="Q446" i="1"/>
  <c r="Q451" i="1"/>
  <c r="Q438" i="1"/>
  <c r="Q454" i="1"/>
  <c r="Q436" i="1"/>
  <c r="Q440" i="1"/>
  <c r="Q428" i="1"/>
  <c r="Q378" i="1"/>
  <c r="Q364" i="1"/>
  <c r="Q368" i="1"/>
  <c r="Q360" i="1"/>
  <c r="Q359" i="1"/>
  <c r="Q406" i="1"/>
  <c r="Q408" i="1"/>
  <c r="Q392" i="1"/>
  <c r="Q393" i="1"/>
  <c r="Q367" i="1"/>
  <c r="Q401" i="1"/>
  <c r="Q376" i="1"/>
  <c r="Q362" i="1"/>
  <c r="Q372" i="1"/>
  <c r="Q394" i="1"/>
  <c r="Q391" i="1"/>
  <c r="Q369" i="1"/>
  <c r="Q388" i="1"/>
  <c r="Q365" i="1"/>
  <c r="Q395" i="1"/>
  <c r="Q400" i="1"/>
  <c r="Q399" i="1"/>
  <c r="Q377" i="1"/>
  <c r="Q397" i="1"/>
  <c r="Q366" i="1"/>
  <c r="Q398" i="1"/>
  <c r="Q371" i="1"/>
  <c r="Q381" i="1"/>
  <c r="Q380" i="1"/>
  <c r="Q385" i="1"/>
  <c r="Q363" i="1"/>
  <c r="Q386" i="1"/>
  <c r="Q382" i="1"/>
  <c r="Q387" i="1"/>
  <c r="Q389" i="1"/>
  <c r="Q405" i="1"/>
  <c r="Q361" i="1"/>
  <c r="Q396" i="1"/>
  <c r="Q384" i="1"/>
  <c r="Q373" i="1"/>
  <c r="Q403" i="1"/>
  <c r="Q409" i="1"/>
  <c r="Q375" i="1"/>
  <c r="Q407" i="1"/>
  <c r="Q374" i="1"/>
  <c r="Q379" i="1"/>
  <c r="Q370" i="1"/>
  <c r="Q404" i="1"/>
  <c r="Q390" i="1"/>
  <c r="Q402" i="1"/>
  <c r="Q383" i="1"/>
  <c r="Q314" i="1"/>
  <c r="Q343" i="1"/>
  <c r="Q329" i="1"/>
  <c r="Q348" i="1"/>
  <c r="Q340" i="1"/>
  <c r="Q325" i="1"/>
  <c r="Q352" i="1"/>
  <c r="Q320" i="1"/>
  <c r="Q324" i="1"/>
  <c r="Q315" i="1"/>
  <c r="Q333" i="1"/>
  <c r="Q345" i="1"/>
  <c r="Q344" i="1"/>
  <c r="Q346" i="1"/>
  <c r="Q339" i="1"/>
  <c r="Q317" i="1"/>
  <c r="Q356" i="1"/>
  <c r="Q311" i="1"/>
  <c r="Q327" i="1"/>
  <c r="Q318" i="1"/>
  <c r="Q310" i="1"/>
  <c r="Q349" i="1"/>
  <c r="Q334" i="1"/>
  <c r="Q309" i="1"/>
  <c r="Q312" i="1"/>
  <c r="Q335" i="1"/>
  <c r="Q347" i="1"/>
  <c r="Q350" i="1"/>
  <c r="Q342" i="1"/>
  <c r="Q338" i="1"/>
  <c r="Q354" i="1"/>
  <c r="Q357" i="1"/>
  <c r="Q326" i="1"/>
  <c r="Q319" i="1"/>
  <c r="Q328" i="1"/>
  <c r="Q332" i="1"/>
  <c r="Q355" i="1"/>
  <c r="Q341" i="1"/>
  <c r="Q331" i="1"/>
  <c r="Q330" i="1"/>
  <c r="Q308" i="1"/>
  <c r="Q316" i="1"/>
  <c r="Q322" i="1"/>
  <c r="Q358" i="1"/>
  <c r="Q337" i="1"/>
  <c r="Q323" i="1"/>
  <c r="Q351" i="1"/>
  <c r="Q313" i="1"/>
  <c r="Q353" i="1"/>
  <c r="Q336" i="1"/>
  <c r="Q321" i="1"/>
  <c r="Q272" i="1"/>
  <c r="Q285" i="1"/>
  <c r="Q287" i="1"/>
  <c r="Q294" i="1"/>
  <c r="Q286" i="1"/>
  <c r="Q261" i="1"/>
  <c r="Q295" i="1"/>
  <c r="Q271" i="1"/>
  <c r="Q265" i="1"/>
  <c r="Q262" i="1"/>
  <c r="Q269" i="1"/>
  <c r="Q300" i="1"/>
  <c r="Q283" i="1"/>
  <c r="Q282" i="1"/>
  <c r="Q274" i="1"/>
  <c r="Q279" i="1"/>
  <c r="Q306" i="1"/>
  <c r="Q257" i="1"/>
  <c r="Q268" i="1"/>
  <c r="Q304" i="1"/>
  <c r="Q278" i="1"/>
  <c r="Q293" i="1"/>
  <c r="Q266" i="1"/>
  <c r="Q270" i="1"/>
  <c r="Q264" i="1"/>
  <c r="Q267" i="1"/>
  <c r="Q277" i="1"/>
  <c r="Q303" i="1"/>
  <c r="Q296" i="1"/>
  <c r="Q299" i="1"/>
  <c r="Q297" i="1"/>
  <c r="Q307" i="1"/>
  <c r="Q291" i="1"/>
  <c r="Q258" i="1"/>
  <c r="Q301" i="1"/>
  <c r="Q273" i="1"/>
  <c r="Q302" i="1"/>
  <c r="Q289" i="1"/>
  <c r="Q284" i="1"/>
  <c r="Q288" i="1"/>
  <c r="Q259" i="1"/>
  <c r="Q276" i="1"/>
  <c r="Q280" i="1"/>
  <c r="Q305" i="1"/>
  <c r="Q298" i="1"/>
  <c r="Q260" i="1"/>
  <c r="Q290" i="1"/>
  <c r="Q263" i="1"/>
  <c r="Q292" i="1"/>
  <c r="Q275" i="1"/>
  <c r="Q281" i="1"/>
  <c r="Q240" i="1"/>
  <c r="Q217" i="1"/>
  <c r="Q208" i="1"/>
  <c r="Q224" i="1"/>
  <c r="Q221" i="1"/>
  <c r="Q228" i="1"/>
  <c r="Q256" i="1"/>
  <c r="Q251" i="1"/>
  <c r="Q215" i="1"/>
  <c r="Q232" i="1"/>
  <c r="Q237" i="1"/>
  <c r="Q243" i="1"/>
  <c r="Q220" i="1"/>
  <c r="Q210" i="1"/>
  <c r="Q247" i="1"/>
  <c r="Q216" i="1"/>
  <c r="Q254" i="1"/>
  <c r="Q212" i="1"/>
  <c r="Q207" i="1"/>
  <c r="Q246" i="1"/>
  <c r="Q211" i="1"/>
  <c r="Q250" i="1"/>
  <c r="Q235" i="1"/>
  <c r="Q236" i="1"/>
  <c r="Q248" i="1"/>
  <c r="Q233" i="1"/>
  <c r="Q214" i="1"/>
  <c r="Q213" i="1"/>
  <c r="Q223" i="1"/>
  <c r="Q218" i="1"/>
  <c r="Q245" i="1"/>
  <c r="Q255" i="1"/>
  <c r="Q226" i="1"/>
  <c r="Q241" i="1"/>
  <c r="Q249" i="1"/>
  <c r="Q239" i="1"/>
  <c r="Q234" i="1"/>
  <c r="Q252" i="1"/>
  <c r="Q209" i="1"/>
  <c r="Q227" i="1"/>
  <c r="Q230" i="1"/>
  <c r="Q206" i="1"/>
  <c r="Q225" i="1"/>
  <c r="Q253" i="1"/>
  <c r="Q244" i="1"/>
  <c r="Q229" i="1"/>
  <c r="Q231" i="1"/>
  <c r="Q222" i="1"/>
  <c r="Q219" i="1"/>
  <c r="Q238" i="1"/>
  <c r="Q242" i="1"/>
  <c r="Q190" i="1"/>
  <c r="Q174" i="1"/>
  <c r="Q155" i="1"/>
  <c r="Q173" i="1"/>
  <c r="Q176" i="1"/>
  <c r="Q175" i="1"/>
  <c r="Q205" i="1"/>
  <c r="Q197" i="1"/>
  <c r="Q189" i="1"/>
  <c r="Q183" i="1"/>
  <c r="Q191" i="1"/>
  <c r="Q179" i="1"/>
  <c r="Q161" i="1"/>
  <c r="Q166" i="1"/>
  <c r="Q204" i="1"/>
  <c r="Q160" i="1"/>
  <c r="Q194" i="1"/>
  <c r="Q159" i="1"/>
  <c r="Q156" i="1"/>
  <c r="Q169" i="1"/>
  <c r="Q158" i="1"/>
  <c r="Q199" i="1"/>
  <c r="Q184" i="1"/>
  <c r="Q185" i="1"/>
  <c r="Q186" i="1"/>
  <c r="Q193" i="1"/>
  <c r="Q172" i="1"/>
  <c r="Q165" i="1"/>
  <c r="Q164" i="1"/>
  <c r="Q170" i="1"/>
  <c r="Q187" i="1"/>
  <c r="Q203" i="1"/>
  <c r="Q188" i="1"/>
  <c r="Q195" i="1"/>
  <c r="Q198" i="1"/>
  <c r="Q196" i="1"/>
  <c r="Q181" i="1"/>
  <c r="Q201" i="1"/>
  <c r="Q157" i="1"/>
  <c r="Q162" i="1"/>
  <c r="Q192" i="1"/>
  <c r="Q168" i="1"/>
  <c r="Q163" i="1"/>
  <c r="Q202" i="1"/>
  <c r="Q180" i="1"/>
  <c r="Q167" i="1"/>
  <c r="Q178" i="1"/>
  <c r="Q177" i="1"/>
  <c r="Q171" i="1"/>
  <c r="Q200" i="1"/>
  <c r="Q182" i="1"/>
  <c r="Q124" i="1"/>
  <c r="Q115" i="1"/>
  <c r="Q139" i="1"/>
  <c r="Q142" i="1"/>
  <c r="Q136" i="1"/>
  <c r="Q114" i="1"/>
  <c r="Q147" i="1"/>
  <c r="Q125" i="1"/>
  <c r="Q133" i="1"/>
  <c r="Q110" i="1"/>
  <c r="Q118" i="1"/>
  <c r="Q131" i="1"/>
  <c r="Q127" i="1"/>
  <c r="Q141" i="1"/>
  <c r="Q149" i="1"/>
  <c r="Q111" i="1"/>
  <c r="Q151" i="1"/>
  <c r="Q122" i="1"/>
  <c r="Q123" i="1"/>
  <c r="Q137" i="1"/>
  <c r="Q113" i="1"/>
  <c r="Q121" i="1"/>
  <c r="Q109" i="1"/>
  <c r="Q105" i="1"/>
  <c r="Q107" i="1"/>
  <c r="Q126" i="1"/>
  <c r="Q104" i="1"/>
  <c r="Q128" i="1"/>
  <c r="Q143" i="1"/>
  <c r="Q130" i="1"/>
  <c r="Q153" i="1"/>
  <c r="Q152" i="1"/>
  <c r="Q138" i="1"/>
  <c r="Q135" i="1"/>
  <c r="Q129" i="1"/>
  <c r="Q106" i="1"/>
  <c r="Q150" i="1"/>
  <c r="Q140" i="1"/>
  <c r="Q117" i="1"/>
  <c r="Q145" i="1"/>
  <c r="Q112" i="1"/>
  <c r="Q108" i="1"/>
  <c r="Q132" i="1"/>
  <c r="Q154" i="1"/>
  <c r="Q146" i="1"/>
  <c r="Q120" i="1"/>
  <c r="Q148" i="1"/>
  <c r="Q116" i="1"/>
  <c r="Q134" i="1"/>
  <c r="Q144" i="1"/>
  <c r="Q119" i="1"/>
  <c r="Q81" i="1"/>
  <c r="Q84" i="1"/>
  <c r="Q67" i="1"/>
  <c r="Q86" i="1"/>
  <c r="Q83" i="1"/>
  <c r="Q58" i="1"/>
  <c r="Q102" i="1"/>
  <c r="Q80" i="1"/>
  <c r="Q91" i="1"/>
  <c r="Q68" i="1"/>
  <c r="Q71" i="1"/>
  <c r="Q78" i="1"/>
  <c r="Q62" i="1"/>
  <c r="Q79" i="1"/>
  <c r="Q98" i="1"/>
  <c r="Q55" i="1"/>
  <c r="Q100" i="1"/>
  <c r="Q57" i="1"/>
  <c r="Q63" i="1"/>
  <c r="Q92" i="1"/>
  <c r="Q56" i="1"/>
  <c r="Q82" i="1"/>
  <c r="Q66" i="1"/>
  <c r="Q54" i="1"/>
  <c r="Q69" i="1"/>
  <c r="Q73" i="1"/>
  <c r="Q75" i="1"/>
  <c r="Q70" i="1"/>
  <c r="Q77" i="1"/>
  <c r="Q76" i="1"/>
  <c r="Q101" i="1"/>
  <c r="Q99" i="1"/>
  <c r="Q89" i="1"/>
  <c r="Q94" i="1"/>
  <c r="Q87" i="1"/>
  <c r="Q72" i="1"/>
  <c r="Q90" i="1"/>
  <c r="Q96" i="1"/>
  <c r="Q61" i="1"/>
  <c r="Q93" i="1"/>
  <c r="Q65" i="1"/>
  <c r="Q53" i="1"/>
  <c r="Q74" i="1"/>
  <c r="Q103" i="1"/>
  <c r="Q85" i="1"/>
  <c r="Q60" i="1"/>
  <c r="Q97" i="1"/>
  <c r="Q64" i="1"/>
  <c r="Q88" i="1"/>
  <c r="Q95" i="1"/>
  <c r="Q59" i="1"/>
  <c r="Q32" i="1"/>
  <c r="Q45" i="1"/>
  <c r="Q5" i="1"/>
  <c r="Q36" i="1"/>
  <c r="Q22" i="1"/>
  <c r="Q16" i="1"/>
  <c r="Q27" i="1"/>
  <c r="Q19" i="1"/>
  <c r="Q43" i="1"/>
  <c r="Q30" i="1"/>
  <c r="Q25" i="1"/>
  <c r="Q18" i="1"/>
  <c r="Q4" i="1"/>
  <c r="Q23" i="1"/>
  <c r="Q49" i="1"/>
  <c r="Q21" i="1"/>
  <c r="Q44" i="1"/>
  <c r="Q8" i="1"/>
  <c r="Q12" i="1"/>
  <c r="Q31" i="1"/>
  <c r="Q3" i="1"/>
  <c r="Q35" i="1"/>
  <c r="Q34" i="1"/>
  <c r="Q11" i="1"/>
  <c r="Q26" i="1"/>
  <c r="Q29" i="1"/>
  <c r="Q41" i="1"/>
  <c r="Q7" i="1"/>
  <c r="Q2" i="1"/>
  <c r="Q9" i="1"/>
  <c r="Q48" i="1"/>
  <c r="Q51" i="1"/>
  <c r="Q39" i="1"/>
  <c r="Q47" i="1"/>
  <c r="Q33" i="1"/>
  <c r="Q38" i="1"/>
  <c r="Q37" i="1"/>
  <c r="Q42" i="1"/>
  <c r="Q20" i="1"/>
  <c r="Q28" i="1"/>
  <c r="Q13" i="1"/>
  <c r="Q6" i="1"/>
  <c r="Q17" i="1"/>
  <c r="Q52" i="1"/>
  <c r="Q24" i="1"/>
  <c r="Q14" i="1"/>
  <c r="Q50" i="1"/>
  <c r="Q10" i="1"/>
  <c r="Q40" i="1"/>
  <c r="Q46" i="1"/>
  <c r="Q15" i="1"/>
  <c r="X46" i="1" l="1"/>
  <c r="X40" i="1"/>
  <c r="X10" i="1"/>
  <c r="X50" i="1"/>
  <c r="X14" i="1"/>
  <c r="X24" i="1"/>
  <c r="X52" i="1"/>
  <c r="X17" i="1"/>
  <c r="X6" i="1"/>
  <c r="X13" i="1"/>
  <c r="X28" i="1"/>
  <c r="X20" i="1"/>
  <c r="X42" i="1"/>
  <c r="X37" i="1"/>
  <c r="X38" i="1"/>
  <c r="X33" i="1"/>
  <c r="X47" i="1"/>
  <c r="X39" i="1"/>
  <c r="X51" i="1"/>
  <c r="X48" i="1"/>
  <c r="X9" i="1"/>
  <c r="X2" i="1"/>
  <c r="X7" i="1"/>
  <c r="X41" i="1"/>
  <c r="X29" i="1"/>
  <c r="X26" i="1"/>
  <c r="X11" i="1"/>
  <c r="X34" i="1"/>
  <c r="X35" i="1"/>
  <c r="X3" i="1"/>
  <c r="X31" i="1"/>
  <c r="X12" i="1"/>
  <c r="X8" i="1"/>
  <c r="X44" i="1"/>
  <c r="X21" i="1"/>
  <c r="X49" i="1"/>
  <c r="X23" i="1"/>
  <c r="X4" i="1"/>
  <c r="X18" i="1"/>
  <c r="X25" i="1"/>
  <c r="X30" i="1"/>
  <c r="X43" i="1"/>
  <c r="X19" i="1"/>
  <c r="X27" i="1"/>
  <c r="X16" i="1"/>
  <c r="X22" i="1"/>
  <c r="X36" i="1"/>
  <c r="X5" i="1"/>
  <c r="X45" i="1"/>
  <c r="X32" i="1"/>
  <c r="X59" i="1"/>
  <c r="X95" i="1"/>
  <c r="X88" i="1"/>
  <c r="X64" i="1"/>
  <c r="X97" i="1"/>
  <c r="X60" i="1"/>
  <c r="X85" i="1"/>
  <c r="X103" i="1"/>
  <c r="X74" i="1"/>
  <c r="X53" i="1"/>
  <c r="X65" i="1"/>
  <c r="X93" i="1"/>
  <c r="X61" i="1"/>
  <c r="X96" i="1"/>
  <c r="X90" i="1"/>
  <c r="X72" i="1"/>
  <c r="X87" i="1"/>
  <c r="X94" i="1"/>
  <c r="X89" i="1"/>
  <c r="X99" i="1"/>
  <c r="X101" i="1"/>
  <c r="X76" i="1"/>
  <c r="X77" i="1"/>
  <c r="X70" i="1"/>
  <c r="X75" i="1"/>
  <c r="X73" i="1"/>
  <c r="X69" i="1"/>
  <c r="X54" i="1"/>
  <c r="X66" i="1"/>
  <c r="X82" i="1"/>
  <c r="X56" i="1"/>
  <c r="X92" i="1"/>
  <c r="X63" i="1"/>
  <c r="X57" i="1"/>
  <c r="X100" i="1"/>
  <c r="X55" i="1"/>
  <c r="X98" i="1"/>
  <c r="X79" i="1"/>
  <c r="X62" i="1"/>
  <c r="X78" i="1"/>
  <c r="X71" i="1"/>
  <c r="X68" i="1"/>
  <c r="X91" i="1"/>
  <c r="X80" i="1"/>
  <c r="X102" i="1"/>
  <c r="X58" i="1"/>
  <c r="X83" i="1"/>
  <c r="X86" i="1"/>
  <c r="X67" i="1"/>
  <c r="X84" i="1"/>
  <c r="X81" i="1"/>
  <c r="X119" i="1"/>
  <c r="X144" i="1"/>
  <c r="X134" i="1"/>
  <c r="X116" i="1"/>
  <c r="X148" i="1"/>
  <c r="X120" i="1"/>
  <c r="X146" i="1"/>
  <c r="X154" i="1"/>
  <c r="X132" i="1"/>
  <c r="X108" i="1"/>
  <c r="X112" i="1"/>
  <c r="X145" i="1"/>
  <c r="X117" i="1"/>
  <c r="X140" i="1"/>
  <c r="X150" i="1"/>
  <c r="X106" i="1"/>
  <c r="X129" i="1"/>
  <c r="X135" i="1"/>
  <c r="X138" i="1"/>
  <c r="X152" i="1"/>
  <c r="X153" i="1"/>
  <c r="X130" i="1"/>
  <c r="X143" i="1"/>
  <c r="X128" i="1"/>
  <c r="X104" i="1"/>
  <c r="X126" i="1"/>
  <c r="X107" i="1"/>
  <c r="X105" i="1"/>
  <c r="X109" i="1"/>
  <c r="X121" i="1"/>
  <c r="X113" i="1"/>
  <c r="X137" i="1"/>
  <c r="X123" i="1"/>
  <c r="X122" i="1"/>
  <c r="X151" i="1"/>
  <c r="X111" i="1"/>
  <c r="X149" i="1"/>
  <c r="X141" i="1"/>
  <c r="X127" i="1"/>
  <c r="X131" i="1"/>
  <c r="X118" i="1"/>
  <c r="X110" i="1"/>
  <c r="X133" i="1"/>
  <c r="X125" i="1"/>
  <c r="X147" i="1"/>
  <c r="X114" i="1"/>
  <c r="X136" i="1"/>
  <c r="X142" i="1"/>
  <c r="X139" i="1"/>
  <c r="X115" i="1"/>
  <c r="X124" i="1"/>
  <c r="X182" i="1"/>
  <c r="X200" i="1"/>
  <c r="X171" i="1"/>
  <c r="X177" i="1"/>
  <c r="X178" i="1"/>
  <c r="X167" i="1"/>
  <c r="X180" i="1"/>
  <c r="X202" i="1"/>
  <c r="X163" i="1"/>
  <c r="X168" i="1"/>
  <c r="X192" i="1"/>
  <c r="X162" i="1"/>
  <c r="X157" i="1"/>
  <c r="X201" i="1"/>
  <c r="X181" i="1"/>
  <c r="X196" i="1"/>
  <c r="X198" i="1"/>
  <c r="X195" i="1"/>
  <c r="X188" i="1"/>
  <c r="X203" i="1"/>
  <c r="X187" i="1"/>
  <c r="X170" i="1"/>
  <c r="X164" i="1"/>
  <c r="X165" i="1"/>
  <c r="X172" i="1"/>
  <c r="X193" i="1"/>
  <c r="X186" i="1"/>
  <c r="X185" i="1"/>
  <c r="X184" i="1"/>
  <c r="X199" i="1"/>
  <c r="X158" i="1"/>
  <c r="X169" i="1"/>
  <c r="X156" i="1"/>
  <c r="X159" i="1"/>
  <c r="X194" i="1"/>
  <c r="X160" i="1"/>
  <c r="X204" i="1"/>
  <c r="X166" i="1"/>
  <c r="X161" i="1"/>
  <c r="X179" i="1"/>
  <c r="X191" i="1"/>
  <c r="X183" i="1"/>
  <c r="X189" i="1"/>
  <c r="X197" i="1"/>
  <c r="X205" i="1"/>
  <c r="X175" i="1"/>
  <c r="X176" i="1"/>
  <c r="X173" i="1"/>
  <c r="X155" i="1"/>
  <c r="X174" i="1"/>
  <c r="X190" i="1"/>
  <c r="X242" i="1"/>
  <c r="X238" i="1"/>
  <c r="X219" i="1"/>
  <c r="X222" i="1"/>
  <c r="X231" i="1"/>
  <c r="X229" i="1"/>
  <c r="X244" i="1"/>
  <c r="X253" i="1"/>
  <c r="X225" i="1"/>
  <c r="X206" i="1"/>
  <c r="X230" i="1"/>
  <c r="X227" i="1"/>
  <c r="X209" i="1"/>
  <c r="X252" i="1"/>
  <c r="X234" i="1"/>
  <c r="X239" i="1"/>
  <c r="X249" i="1"/>
  <c r="X241" i="1"/>
  <c r="X226" i="1"/>
  <c r="X255" i="1"/>
  <c r="X245" i="1"/>
  <c r="X218" i="1"/>
  <c r="X223" i="1"/>
  <c r="X213" i="1"/>
  <c r="X214" i="1"/>
  <c r="X233" i="1"/>
  <c r="X248" i="1"/>
  <c r="X236" i="1"/>
  <c r="X235" i="1"/>
  <c r="X250" i="1"/>
  <c r="X211" i="1"/>
  <c r="X246" i="1"/>
  <c r="X207" i="1"/>
  <c r="X212" i="1"/>
  <c r="X254" i="1"/>
  <c r="X216" i="1"/>
  <c r="X247" i="1"/>
  <c r="X210" i="1"/>
  <c r="X220" i="1"/>
  <c r="X243" i="1"/>
  <c r="X237" i="1"/>
  <c r="X232" i="1"/>
  <c r="X215" i="1"/>
  <c r="X251" i="1"/>
  <c r="X256" i="1"/>
  <c r="X228" i="1"/>
  <c r="X221" i="1"/>
  <c r="X224" i="1"/>
  <c r="X208" i="1"/>
  <c r="X217" i="1"/>
  <c r="X240" i="1"/>
  <c r="X281" i="1"/>
  <c r="X275" i="1"/>
  <c r="X292" i="1"/>
  <c r="X263" i="1"/>
  <c r="X290" i="1"/>
  <c r="X260" i="1"/>
  <c r="X298" i="1"/>
  <c r="X305" i="1"/>
  <c r="X280" i="1"/>
  <c r="X276" i="1"/>
  <c r="X259" i="1"/>
  <c r="X288" i="1"/>
  <c r="X284" i="1"/>
  <c r="X289" i="1"/>
  <c r="X302" i="1"/>
  <c r="X273" i="1"/>
  <c r="X301" i="1"/>
  <c r="X258" i="1"/>
  <c r="X291" i="1"/>
  <c r="X307" i="1"/>
  <c r="X297" i="1"/>
  <c r="X299" i="1"/>
  <c r="X296" i="1"/>
  <c r="X303" i="1"/>
  <c r="X277" i="1"/>
  <c r="X267" i="1"/>
  <c r="X264" i="1"/>
  <c r="X270" i="1"/>
  <c r="X266" i="1"/>
  <c r="X293" i="1"/>
  <c r="X278" i="1"/>
  <c r="X304" i="1"/>
  <c r="X268" i="1"/>
  <c r="X257" i="1"/>
  <c r="X306" i="1"/>
  <c r="X279" i="1"/>
  <c r="X274" i="1"/>
  <c r="X282" i="1"/>
  <c r="X283" i="1"/>
  <c r="X300" i="1"/>
  <c r="X269" i="1"/>
  <c r="X262" i="1"/>
  <c r="X265" i="1"/>
  <c r="X271" i="1"/>
  <c r="X295" i="1"/>
  <c r="X261" i="1"/>
  <c r="X286" i="1"/>
  <c r="X294" i="1"/>
  <c r="X287" i="1"/>
  <c r="X285" i="1"/>
  <c r="X272" i="1"/>
  <c r="X321" i="1"/>
  <c r="X336" i="1"/>
  <c r="X353" i="1"/>
  <c r="X313" i="1"/>
  <c r="X351" i="1"/>
  <c r="X323" i="1"/>
  <c r="X337" i="1"/>
  <c r="X358" i="1"/>
  <c r="X322" i="1"/>
  <c r="X316" i="1"/>
  <c r="X308" i="1"/>
  <c r="X330" i="1"/>
  <c r="X331" i="1"/>
  <c r="X341" i="1"/>
  <c r="X355" i="1"/>
  <c r="X332" i="1"/>
  <c r="X328" i="1"/>
  <c r="X319" i="1"/>
  <c r="X326" i="1"/>
  <c r="X357" i="1"/>
  <c r="X354" i="1"/>
  <c r="X338" i="1"/>
  <c r="X342" i="1"/>
  <c r="X350" i="1"/>
  <c r="X347" i="1"/>
  <c r="X335" i="1"/>
  <c r="X312" i="1"/>
  <c r="X309" i="1"/>
  <c r="X334" i="1"/>
  <c r="X349" i="1"/>
  <c r="X310" i="1"/>
  <c r="X318" i="1"/>
  <c r="X327" i="1"/>
  <c r="X311" i="1"/>
  <c r="X356" i="1"/>
  <c r="X317" i="1"/>
  <c r="X339" i="1"/>
  <c r="X346" i="1"/>
  <c r="X344" i="1"/>
  <c r="X345" i="1"/>
  <c r="X333" i="1"/>
  <c r="X315" i="1"/>
  <c r="X324" i="1"/>
  <c r="X320" i="1"/>
  <c r="X352" i="1"/>
  <c r="X325" i="1"/>
  <c r="X340" i="1"/>
  <c r="X348" i="1"/>
  <c r="X329" i="1"/>
  <c r="X343" i="1"/>
  <c r="X314" i="1"/>
  <c r="X383" i="1"/>
  <c r="X402" i="1"/>
  <c r="X390" i="1"/>
  <c r="X404" i="1"/>
  <c r="X370" i="1"/>
  <c r="X379" i="1"/>
  <c r="X374" i="1"/>
  <c r="X407" i="1"/>
  <c r="X375" i="1"/>
  <c r="X409" i="1"/>
  <c r="X403" i="1"/>
  <c r="X373" i="1"/>
  <c r="X384" i="1"/>
  <c r="X396" i="1"/>
  <c r="X361" i="1"/>
  <c r="X405" i="1"/>
  <c r="X389" i="1"/>
  <c r="X387" i="1"/>
  <c r="X382" i="1"/>
  <c r="X386" i="1"/>
  <c r="X363" i="1"/>
  <c r="X385" i="1"/>
  <c r="X380" i="1"/>
  <c r="X381" i="1"/>
  <c r="X371" i="1"/>
  <c r="X398" i="1"/>
  <c r="X366" i="1"/>
  <c r="X397" i="1"/>
  <c r="X377" i="1"/>
  <c r="X399" i="1"/>
  <c r="X400" i="1"/>
  <c r="X395" i="1"/>
  <c r="X365" i="1"/>
  <c r="X388" i="1"/>
  <c r="X369" i="1"/>
  <c r="X391" i="1"/>
  <c r="X394" i="1"/>
  <c r="X372" i="1"/>
  <c r="X362" i="1"/>
  <c r="X376" i="1"/>
  <c r="X401" i="1"/>
  <c r="X367" i="1"/>
  <c r="X393" i="1"/>
  <c r="X392" i="1"/>
  <c r="X408" i="1"/>
  <c r="X406" i="1"/>
  <c r="X359" i="1"/>
  <c r="X360" i="1"/>
  <c r="X368" i="1"/>
  <c r="X364" i="1"/>
  <c r="X378" i="1"/>
  <c r="X428" i="1"/>
  <c r="X440" i="1"/>
  <c r="X436" i="1"/>
  <c r="X454" i="1"/>
  <c r="X438" i="1"/>
  <c r="X451" i="1"/>
  <c r="X446" i="1"/>
  <c r="X455" i="1"/>
  <c r="X420" i="1"/>
  <c r="X459" i="1"/>
  <c r="X432" i="1"/>
  <c r="X414" i="1"/>
  <c r="X415" i="1"/>
  <c r="X452" i="1"/>
  <c r="X429" i="1"/>
  <c r="X449" i="1"/>
  <c r="X453" i="1"/>
  <c r="X434" i="1"/>
  <c r="X444" i="1"/>
  <c r="X412" i="1"/>
  <c r="X413" i="1"/>
  <c r="X433" i="1"/>
  <c r="X441" i="1"/>
  <c r="X410" i="1"/>
  <c r="X445" i="1"/>
  <c r="X437" i="1"/>
  <c r="X424" i="1"/>
  <c r="X447" i="1"/>
  <c r="X435" i="1"/>
  <c r="X457" i="1"/>
  <c r="X442" i="1"/>
  <c r="X448" i="1"/>
  <c r="X422" i="1"/>
  <c r="X425" i="1"/>
  <c r="X419" i="1"/>
  <c r="X443" i="1"/>
  <c r="X458" i="1"/>
  <c r="X423" i="1"/>
  <c r="X418" i="1"/>
  <c r="X411" i="1"/>
  <c r="X439" i="1"/>
  <c r="X431" i="1"/>
  <c r="X427" i="1"/>
  <c r="X456" i="1"/>
  <c r="X460" i="1"/>
  <c r="X450" i="1"/>
  <c r="X417" i="1"/>
  <c r="X426" i="1"/>
  <c r="X421" i="1"/>
  <c r="X416" i="1"/>
  <c r="X430" i="1"/>
  <c r="X484" i="1"/>
  <c r="X468" i="1"/>
  <c r="X463" i="1"/>
  <c r="X509" i="1"/>
  <c r="X501" i="1"/>
  <c r="X507" i="1"/>
  <c r="X485" i="1"/>
  <c r="X503" i="1"/>
  <c r="X467" i="1"/>
  <c r="X505" i="1"/>
  <c r="X488" i="1"/>
  <c r="X464" i="1"/>
  <c r="X492" i="1"/>
  <c r="X508" i="1"/>
  <c r="X483" i="1"/>
  <c r="X500" i="1"/>
  <c r="X502" i="1"/>
  <c r="X469" i="1"/>
  <c r="X477" i="1"/>
  <c r="X461" i="1"/>
  <c r="X474" i="1"/>
  <c r="X473" i="1"/>
  <c r="X482" i="1"/>
  <c r="X476" i="1"/>
  <c r="X480" i="1"/>
  <c r="X465" i="1"/>
  <c r="X493" i="1"/>
  <c r="X470" i="1"/>
  <c r="X506" i="1"/>
  <c r="X510" i="1"/>
  <c r="X498" i="1"/>
  <c r="X494" i="1"/>
  <c r="X491" i="1"/>
  <c r="X499" i="1"/>
  <c r="X471" i="1"/>
  <c r="X486" i="1"/>
  <c r="X504" i="1"/>
  <c r="X487" i="1"/>
  <c r="X481" i="1"/>
  <c r="X479" i="1"/>
  <c r="X466" i="1"/>
  <c r="X495" i="1"/>
  <c r="X462" i="1"/>
  <c r="X497" i="1"/>
  <c r="X511" i="1"/>
  <c r="X489" i="1"/>
  <c r="X472" i="1"/>
  <c r="X496" i="1"/>
  <c r="X478" i="1"/>
  <c r="X475" i="1"/>
  <c r="X490" i="1"/>
  <c r="X15" i="1"/>
</calcChain>
</file>

<file path=xl/comments1.xml><?xml version="1.0" encoding="utf-8"?>
<comments xmlns="http://schemas.openxmlformats.org/spreadsheetml/2006/main">
  <authors>
    <author>Scott Marler</author>
    <author>Cendy Lin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Scott Marler:</t>
        </r>
        <r>
          <rPr>
            <sz val="9"/>
            <color indexed="81"/>
            <rFont val="Tahoma"/>
            <charset val="1"/>
          </rPr>
          <t xml:space="preserve">
Determined manually for each year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</commentList>
</comments>
</file>

<file path=xl/sharedStrings.xml><?xml version="1.0" encoding="utf-8"?>
<sst xmlns="http://schemas.openxmlformats.org/spreadsheetml/2006/main" count="1049" uniqueCount="79">
  <si>
    <t>STATE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</si>
  <si>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</si>
  <si>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</si>
  <si>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</si>
  <si>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</si>
  <si>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</si>
  <si>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</si>
  <si>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</si>
  <si>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</si>
  <si>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</si>
  <si>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</si>
  <si>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</si>
  <si>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</si>
  <si>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</si>
  <si>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</si>
  <si>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</si>
  <si>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</si>
  <si>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</si>
  <si>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</si>
  <si>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</si>
  <si>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</si>
  <si>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</si>
  <si>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</si>
  <si>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</si>
  <si>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</si>
  <si>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</si>
  <si>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</si>
  <si>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</si>
  <si>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</si>
  <si>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</si>
  <si>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</si>
  <si>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</si>
  <si>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</si>
  <si>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</si>
  <si>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</si>
  <si>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</si>
  <si>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</si>
  <si>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</si>
  <si>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</si>
  <si>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</si>
  <si>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</si>
  <si>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</si>
  <si>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</si>
  <si>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</si>
  <si>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</si>
  <si>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</si>
  <si>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</si>
  <si>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</si>
  <si>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</si>
  <si>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</si>
  <si>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</si>
  <si>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</si>
  <si>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</si>
  <si>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</si>
  <si>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</si>
  <si>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</si>
  <si>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</si>
  <si>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>VEP</t>
  </si>
  <si>
    <t>VAP</t>
  </si>
  <si>
    <t>Ballots Counted</t>
  </si>
  <si>
    <t>Higest Office</t>
  </si>
  <si>
    <t>VEP/EC</t>
  </si>
  <si>
    <t>Margin</t>
  </si>
  <si>
    <t>Swing Factor</t>
  </si>
  <si>
    <t>EV - Democrat</t>
  </si>
  <si>
    <t>EV - Republican</t>
  </si>
  <si>
    <t>EV - Other</t>
  </si>
  <si>
    <t>State Power</t>
  </si>
  <si>
    <t>National Power</t>
  </si>
  <si>
    <t>Volatility</t>
  </si>
  <si>
    <t>Volatility Rank</t>
  </si>
  <si>
    <t>Winner</t>
  </si>
  <si>
    <t>1980 Reference Power</t>
  </si>
  <si>
    <t>Component of Shortest Path to Flip</t>
  </si>
  <si>
    <t>EV Margin</t>
  </si>
  <si>
    <t>Needed to Flip</t>
  </si>
  <si>
    <t>Shortest Path Margin</t>
  </si>
  <si>
    <t>Uncounted</t>
  </si>
  <si>
    <t>Winner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</si>
</sst>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00000_);\(#,##0.00000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0" borderId="0" xfId="43" applyFont="1"/>
    <xf numFmtId="0" fontId="18" fillId="0" borderId="0" xfId="43" applyFont="1" applyFill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  <xf numFmtId="165" fontId="0" fillId="0" borderId="0" xfId="1" applyNumberFormat="1" applyFont="1"/>
    <xf numFmtId="0" fontId="18" fillId="0" borderId="0" xfId="43" applyFont="1" applyAlignment="1">
      <alignment wrapText="1"/>
    </xf>
    <xf numFmtId="37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9797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1"/>
  <sheetViews>
    <sheetView tabSelected="1" topLeftCell="G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3" max="5" width="11.5703125" style="6" customWidth="1"/>
    <col min="6" max="7" width="15.7109375" style="6" customWidth="1"/>
    <col min="8" max="8" width="11.5703125" style="6" customWidth="1"/>
    <col min="9" max="13" width="11.28515625" customWidth="1"/>
    <col min="14" max="17" width="11.28515625" style="6" customWidth="1"/>
    <col min="18" max="19" width="11.28515625" customWidth="1"/>
    <col min="20" max="20" width="15.140625" bestFit="1" customWidth="1"/>
    <col min="21" max="21" width="15.140625" style="6" customWidth="1"/>
    <col min="22" max="23" width="11.28515625" customWidth="1"/>
    <col min="24" max="24" width="10" customWidth="1"/>
    <col min="25" max="26" width="11.140625" style="6" customWidth="1"/>
    <col min="27" max="27" width="10" customWidth="1"/>
    <col min="28" max="28" width="12" style="6" customWidth="1"/>
    <col min="29" max="29" width="10" style="6" customWidth="1"/>
    <col min="30" max="30" width="10" customWidth="1"/>
  </cols>
  <sheetData>
    <row r="1" spans="1:29" ht="43.5" x14ac:dyDescent="0.25">
      <c r="A1" s="1" t="s">
        <v>55</v>
      </c>
      <c r="B1" s="1" t="s">
        <v>0</v>
      </c>
      <c r="C1" s="9" t="s">
        <v>71</v>
      </c>
      <c r="D1" s="9" t="s">
        <v>74</v>
      </c>
      <c r="E1" s="9" t="s">
        <v>75</v>
      </c>
      <c r="F1" s="7" t="s">
        <v>73</v>
      </c>
      <c r="G1" s="7" t="s">
        <v>78</v>
      </c>
      <c r="H1" s="9" t="s">
        <v>71</v>
      </c>
      <c r="I1" s="1" t="s">
        <v>64</v>
      </c>
      <c r="J1" s="1" t="s">
        <v>65</v>
      </c>
      <c r="K1" s="1" t="s">
        <v>66</v>
      </c>
      <c r="L1" s="1" t="s">
        <v>53</v>
      </c>
      <c r="M1" s="1" t="s">
        <v>54</v>
      </c>
      <c r="N1" s="1" t="s">
        <v>62</v>
      </c>
      <c r="O1" s="9" t="s">
        <v>76</v>
      </c>
      <c r="P1" s="9" t="s">
        <v>77</v>
      </c>
      <c r="Q1" s="1" t="s">
        <v>63</v>
      </c>
      <c r="R1" s="1" t="s">
        <v>56</v>
      </c>
      <c r="S1" s="1" t="s">
        <v>1</v>
      </c>
      <c r="T1" s="2" t="s">
        <v>59</v>
      </c>
      <c r="U1" s="2" t="s">
        <v>60</v>
      </c>
      <c r="V1" s="1" t="s">
        <v>57</v>
      </c>
      <c r="W1" s="2" t="s">
        <v>58</v>
      </c>
      <c r="X1" s="2" t="s">
        <v>61</v>
      </c>
      <c r="Y1" s="2" t="s">
        <v>69</v>
      </c>
      <c r="Z1" s="7" t="s">
        <v>70</v>
      </c>
      <c r="AA1" s="7" t="s">
        <v>67</v>
      </c>
      <c r="AB1" s="7" t="s">
        <v>72</v>
      </c>
      <c r="AC1" s="7" t="s">
        <v>68</v>
      </c>
    </row>
    <row r="2" spans="1:29" x14ac:dyDescent="0.25">
      <c r="A2">
        <v>2016</v>
      </c>
      <c r="B2" t="s">
        <v>24</v>
      </c>
      <c r="C2" s="6" t="str">
        <f t="shared" ref="C2:C65" si="0">IF(SUMIF($A$2:$A$511,A2,$I$2:$I$511)&gt;SUMIF($A$2:$A$511,A2,$J$2:$J$511),"Democrat","Republican")</f>
        <v>Republican</v>
      </c>
      <c r="D2" s="6">
        <f t="shared" ref="D2:D65" si="1">ABS(SUMIF($A$2:$A$511,A2,$I$2:$I$511)-SUMIF($A$2:$A$511,A2,$J$2:$J$511))</f>
        <v>77</v>
      </c>
      <c r="E2" s="6">
        <f t="shared" ref="E2:E65" si="2">ROUNDDOWN(D2/2 + 1,0)</f>
        <v>39</v>
      </c>
      <c r="F2" s="10" t="b">
        <v>1</v>
      </c>
      <c r="G2" s="10" t="s">
        <v>54</v>
      </c>
      <c r="H2" s="6" t="str">
        <f t="shared" ref="H2:H65" si="3">CONCATENATE(IF(I2&gt;J2,"Democrat","Republican"),IF(F2,"*",""))</f>
        <v>Republican*</v>
      </c>
      <c r="I2" s="3">
        <v>0</v>
      </c>
      <c r="J2" s="3">
        <v>16</v>
      </c>
      <c r="K2" s="3">
        <v>0</v>
      </c>
      <c r="L2" s="3">
        <v>2268839</v>
      </c>
      <c r="M2" s="3">
        <v>2279543</v>
      </c>
      <c r="N2" s="3">
        <f t="shared" ref="N2:N65" si="4">IF(SUMIF($A$2:$A$511,A2,$I$2:$I$511)&gt;SUMIF($A$2:$A$511,A2,$J$2:$J$511),L2-M2,M2-L2)</f>
        <v>10704</v>
      </c>
      <c r="O2" s="3">
        <f t="shared" ref="O2:O65" si="5">IF(F2,N2,0)</f>
        <v>10704</v>
      </c>
      <c r="P2" s="3">
        <f>U2-MAX(L2:M2)</f>
        <v>2519741</v>
      </c>
      <c r="Q2" s="8">
        <f t="shared" ref="Q2:Q65" si="6">SUM(I2:K2)/N2</f>
        <v>1.4947683109118087E-3</v>
      </c>
      <c r="R2" s="3">
        <v>250902</v>
      </c>
      <c r="S2" s="3">
        <v>4799284</v>
      </c>
      <c r="T2" s="3">
        <v>4874619</v>
      </c>
      <c r="U2" s="3">
        <v>4799284</v>
      </c>
      <c r="V2" s="3">
        <v>7422318</v>
      </c>
      <c r="W2" s="3">
        <v>7744567</v>
      </c>
      <c r="X2" s="3">
        <f t="shared" ref="X2:X65" si="7">V2/SUM(I2:K2)</f>
        <v>463894.875</v>
      </c>
      <c r="Y2" s="8">
        <f t="shared" ref="Y2:Y65" si="8">ABS(SUM(I2:K2)/N2)</f>
        <v>1.4947683109118087E-3</v>
      </c>
      <c r="Z2" s="10">
        <f t="shared" ref="Z2:Z65" si="9">COUNTIFS($A$2:$A$511,$A2,$Y$2:$Y$511,"&gt;="&amp;$Y2)</f>
        <v>1</v>
      </c>
      <c r="AA2" s="4">
        <f t="shared" ref="AA2:AA65" si="10">(1/V2)*(SUM(I2:K2)/538)*SUMIF($A$2:$A$511,A2,$V$2:$V$511)</f>
        <v>0.90577896811123659</v>
      </c>
      <c r="AB2" s="4">
        <f t="shared" ref="AB2:AB65" si="11">1/(1/SUMIF($A$2:$A$511,A2,$V$2:$V$511)*SUMIF($A$2:$A$511,1980,$V$2:$V$511))</f>
        <v>1.4316415807774787</v>
      </c>
      <c r="AC2" s="5">
        <f t="shared" ref="AC2:AC65" si="12">1/SUMIF($A$2:$A$511,A2,$V$2:$V$511)*SUMIF($A$2:$A$511,A2,$V$2:$V$511)</f>
        <v>0.99999999999999989</v>
      </c>
    </row>
    <row r="3" spans="1:29" x14ac:dyDescent="0.25">
      <c r="A3">
        <v>2016</v>
      </c>
      <c r="B3" t="s">
        <v>31</v>
      </c>
      <c r="C3" s="6" t="str">
        <f t="shared" si="0"/>
        <v>Republican</v>
      </c>
      <c r="D3" s="6">
        <f t="shared" si="1"/>
        <v>77</v>
      </c>
      <c r="E3" s="6">
        <f t="shared" si="2"/>
        <v>39</v>
      </c>
      <c r="F3" s="10" t="b">
        <v>0</v>
      </c>
      <c r="G3" s="10" t="s">
        <v>53</v>
      </c>
      <c r="H3" s="6" t="str">
        <f t="shared" si="3"/>
        <v>Democrat</v>
      </c>
      <c r="I3" s="3">
        <v>4</v>
      </c>
      <c r="J3" s="3">
        <v>0</v>
      </c>
      <c r="K3" s="3">
        <v>0</v>
      </c>
      <c r="L3" s="3">
        <v>348526</v>
      </c>
      <c r="M3" s="3">
        <v>345790</v>
      </c>
      <c r="N3" s="3">
        <f t="shared" si="4"/>
        <v>-2736</v>
      </c>
      <c r="O3" s="3">
        <f t="shared" si="5"/>
        <v>0</v>
      </c>
      <c r="P3" s="3">
        <f t="shared" ref="P3:P66" si="13">U3-MAX(L3:M3)</f>
        <v>395632</v>
      </c>
      <c r="Q3" s="8">
        <f t="shared" si="6"/>
        <v>-1.4619883040935672E-3</v>
      </c>
      <c r="R3" s="3">
        <v>49842</v>
      </c>
      <c r="S3" s="3">
        <v>744158</v>
      </c>
      <c r="T3" s="3">
        <v>755850</v>
      </c>
      <c r="U3" s="3">
        <v>744158</v>
      </c>
      <c r="V3" s="3">
        <v>1041999</v>
      </c>
      <c r="W3" s="3">
        <v>1076739</v>
      </c>
      <c r="X3" s="3">
        <f t="shared" si="7"/>
        <v>260499.75</v>
      </c>
      <c r="Y3" s="8">
        <f t="shared" si="8"/>
        <v>1.4619883040935672E-3</v>
      </c>
      <c r="Z3" s="10">
        <f t="shared" si="9"/>
        <v>2</v>
      </c>
      <c r="AA3" s="4">
        <f t="shared" si="10"/>
        <v>1.6130004776956257</v>
      </c>
      <c r="AB3" s="4">
        <f t="shared" si="11"/>
        <v>1.4316415807774787</v>
      </c>
      <c r="AC3" s="5">
        <f t="shared" si="12"/>
        <v>0.99999999999999989</v>
      </c>
    </row>
    <row r="4" spans="1:29" x14ac:dyDescent="0.25">
      <c r="A4">
        <v>2016</v>
      </c>
      <c r="B4" t="s">
        <v>40</v>
      </c>
      <c r="C4" s="6" t="str">
        <f t="shared" si="0"/>
        <v>Republican</v>
      </c>
      <c r="D4" s="6">
        <f t="shared" si="1"/>
        <v>77</v>
      </c>
      <c r="E4" s="6">
        <f t="shared" si="2"/>
        <v>39</v>
      </c>
      <c r="F4" s="10" t="b">
        <v>1</v>
      </c>
      <c r="G4" s="10" t="s">
        <v>54</v>
      </c>
      <c r="H4" s="6" t="str">
        <f t="shared" si="3"/>
        <v>Republican*</v>
      </c>
      <c r="I4" s="3">
        <v>0</v>
      </c>
      <c r="J4" s="3">
        <v>20</v>
      </c>
      <c r="K4" s="3">
        <v>0</v>
      </c>
      <c r="L4" s="3">
        <v>2844705</v>
      </c>
      <c r="M4" s="3">
        <v>2912941</v>
      </c>
      <c r="N4" s="3">
        <f t="shared" si="4"/>
        <v>68236</v>
      </c>
      <c r="O4" s="3">
        <f t="shared" si="5"/>
        <v>68236</v>
      </c>
      <c r="P4" s="3">
        <f t="shared" si="13"/>
        <v>3202461</v>
      </c>
      <c r="Q4" s="8">
        <f t="shared" si="6"/>
        <v>2.9310041620259102E-4</v>
      </c>
      <c r="R4" s="3">
        <v>218228</v>
      </c>
      <c r="S4" s="3">
        <v>6115402</v>
      </c>
      <c r="T4" s="3"/>
      <c r="U4" s="3">
        <v>6115402</v>
      </c>
      <c r="V4" s="3">
        <v>9700753</v>
      </c>
      <c r="W4" s="3">
        <v>10108486</v>
      </c>
      <c r="X4" s="3">
        <f t="shared" si="7"/>
        <v>485037.65</v>
      </c>
      <c r="Y4" s="8">
        <f t="shared" si="8"/>
        <v>2.9310041620259102E-4</v>
      </c>
      <c r="Z4" s="10">
        <f t="shared" si="9"/>
        <v>4</v>
      </c>
      <c r="AA4" s="4">
        <f t="shared" si="10"/>
        <v>0.86629609307564293</v>
      </c>
      <c r="AB4" s="4">
        <f t="shared" si="11"/>
        <v>1.4316415807774787</v>
      </c>
      <c r="AC4" s="5">
        <f t="shared" si="12"/>
        <v>0.99999999999999989</v>
      </c>
    </row>
    <row r="5" spans="1:29" x14ac:dyDescent="0.25">
      <c r="A5">
        <v>2016</v>
      </c>
      <c r="B5" t="s">
        <v>51</v>
      </c>
      <c r="C5" s="6" t="str">
        <f t="shared" si="0"/>
        <v>Republican</v>
      </c>
      <c r="D5" s="6">
        <f t="shared" si="1"/>
        <v>77</v>
      </c>
      <c r="E5" s="6">
        <f t="shared" si="2"/>
        <v>39</v>
      </c>
      <c r="F5" s="10" t="b">
        <v>1</v>
      </c>
      <c r="G5" s="10" t="s">
        <v>54</v>
      </c>
      <c r="H5" s="6" t="str">
        <f t="shared" si="3"/>
        <v>Republican*</v>
      </c>
      <c r="I5" s="3">
        <v>0</v>
      </c>
      <c r="J5" s="3">
        <v>10</v>
      </c>
      <c r="K5" s="3">
        <v>0</v>
      </c>
      <c r="L5" s="3">
        <v>1382536</v>
      </c>
      <c r="M5" s="3">
        <v>1405284</v>
      </c>
      <c r="N5" s="3">
        <f t="shared" si="4"/>
        <v>22748</v>
      </c>
      <c r="O5" s="3">
        <f t="shared" si="5"/>
        <v>22748</v>
      </c>
      <c r="P5" s="3">
        <f t="shared" si="13"/>
        <v>1570866</v>
      </c>
      <c r="Q5" s="8">
        <f t="shared" si="6"/>
        <v>4.3959908563390187E-4</v>
      </c>
      <c r="R5" s="3">
        <v>188330</v>
      </c>
      <c r="S5" s="3">
        <v>2976150</v>
      </c>
      <c r="T5" s="3"/>
      <c r="U5" s="3">
        <v>2976150</v>
      </c>
      <c r="V5" s="3">
        <v>4288556</v>
      </c>
      <c r="W5" s="3">
        <v>4495783</v>
      </c>
      <c r="X5" s="3">
        <f t="shared" si="7"/>
        <v>428855.6</v>
      </c>
      <c r="Y5" s="8">
        <f t="shared" si="8"/>
        <v>4.3959908563390187E-4</v>
      </c>
      <c r="Z5" s="10">
        <f t="shared" si="9"/>
        <v>3</v>
      </c>
      <c r="AA5" s="4">
        <f t="shared" si="10"/>
        <v>0.97978485343223021</v>
      </c>
      <c r="AB5" s="4">
        <f t="shared" si="11"/>
        <v>1.4316415807774787</v>
      </c>
      <c r="AC5" s="5">
        <f t="shared" si="12"/>
        <v>0.99999999999999989</v>
      </c>
    </row>
    <row r="6" spans="1:29" x14ac:dyDescent="0.25">
      <c r="A6">
        <v>2016</v>
      </c>
      <c r="B6" t="s">
        <v>11</v>
      </c>
      <c r="C6" s="6" t="str">
        <f t="shared" si="0"/>
        <v>Republican</v>
      </c>
      <c r="D6" s="6">
        <f t="shared" si="1"/>
        <v>77</v>
      </c>
      <c r="E6" s="6">
        <f t="shared" si="2"/>
        <v>39</v>
      </c>
      <c r="F6" s="10" t="b">
        <v>0</v>
      </c>
      <c r="G6" s="10" t="s">
        <v>54</v>
      </c>
      <c r="H6" s="6" t="str">
        <f t="shared" si="3"/>
        <v>Republican</v>
      </c>
      <c r="I6" s="3">
        <v>0</v>
      </c>
      <c r="J6" s="3">
        <v>29</v>
      </c>
      <c r="K6" s="3">
        <v>0</v>
      </c>
      <c r="L6" s="3">
        <v>4504975</v>
      </c>
      <c r="M6" s="3">
        <v>4617886</v>
      </c>
      <c r="N6" s="3">
        <f t="shared" si="4"/>
        <v>112911</v>
      </c>
      <c r="O6" s="3">
        <f t="shared" si="5"/>
        <v>0</v>
      </c>
      <c r="P6" s="3">
        <f t="shared" si="13"/>
        <v>4802153</v>
      </c>
      <c r="Q6" s="8">
        <f t="shared" si="6"/>
        <v>2.5683945762591776E-4</v>
      </c>
      <c r="R6" s="3">
        <v>297178</v>
      </c>
      <c r="S6" s="3">
        <v>9420039</v>
      </c>
      <c r="T6" s="3">
        <v>9580489</v>
      </c>
      <c r="U6" s="3">
        <v>9420039</v>
      </c>
      <c r="V6" s="3">
        <v>14569400</v>
      </c>
      <c r="W6" s="3">
        <v>16565588</v>
      </c>
      <c r="X6" s="3">
        <f t="shared" si="7"/>
        <v>502393.10344827588</v>
      </c>
      <c r="Y6" s="8">
        <f t="shared" si="8"/>
        <v>2.5683945762591776E-4</v>
      </c>
      <c r="Z6" s="10">
        <f t="shared" si="9"/>
        <v>5</v>
      </c>
      <c r="AA6" s="4">
        <f t="shared" si="10"/>
        <v>0.83636940536316806</v>
      </c>
      <c r="AB6" s="4">
        <f t="shared" si="11"/>
        <v>1.4316415807774787</v>
      </c>
      <c r="AC6" s="5">
        <f t="shared" si="12"/>
        <v>0.99999999999999989</v>
      </c>
    </row>
    <row r="7" spans="1:29" x14ac:dyDescent="0.25">
      <c r="A7">
        <v>2016</v>
      </c>
      <c r="B7" t="s">
        <v>25</v>
      </c>
      <c r="C7" s="6" t="str">
        <f t="shared" si="0"/>
        <v>Republican</v>
      </c>
      <c r="D7" s="6">
        <f t="shared" si="1"/>
        <v>77</v>
      </c>
      <c r="E7" s="6">
        <f t="shared" si="2"/>
        <v>39</v>
      </c>
      <c r="F7" s="10" t="b">
        <v>0</v>
      </c>
      <c r="G7" s="10" t="s">
        <v>53</v>
      </c>
      <c r="H7" s="6" t="str">
        <f t="shared" si="3"/>
        <v>Democrat</v>
      </c>
      <c r="I7" s="3">
        <v>10</v>
      </c>
      <c r="J7" s="3">
        <v>0</v>
      </c>
      <c r="K7" s="3">
        <v>0</v>
      </c>
      <c r="L7" s="3">
        <v>1367716</v>
      </c>
      <c r="M7" s="3">
        <v>1322951</v>
      </c>
      <c r="N7" s="3">
        <f t="shared" si="4"/>
        <v>-44765</v>
      </c>
      <c r="O7" s="3">
        <f t="shared" si="5"/>
        <v>0</v>
      </c>
      <c r="P7" s="3">
        <f t="shared" si="13"/>
        <v>1577097</v>
      </c>
      <c r="Q7" s="8">
        <f t="shared" si="6"/>
        <v>-2.2338880822070814E-4</v>
      </c>
      <c r="R7" s="3">
        <v>254146</v>
      </c>
      <c r="S7" s="3">
        <v>2944813</v>
      </c>
      <c r="T7" s="3">
        <v>2968281</v>
      </c>
      <c r="U7" s="3">
        <v>2944813</v>
      </c>
      <c r="V7" s="3">
        <v>3967951</v>
      </c>
      <c r="W7" s="3">
        <v>4240423</v>
      </c>
      <c r="X7" s="3">
        <f t="shared" si="7"/>
        <v>396795.1</v>
      </c>
      <c r="Y7" s="8">
        <f t="shared" si="8"/>
        <v>2.2338880822070814E-4</v>
      </c>
      <c r="Z7" s="10">
        <f t="shared" si="9"/>
        <v>6</v>
      </c>
      <c r="AA7" s="4">
        <f t="shared" si="10"/>
        <v>1.0589501261219987</v>
      </c>
      <c r="AB7" s="4">
        <f t="shared" si="11"/>
        <v>1.4316415807774787</v>
      </c>
      <c r="AC7" s="5">
        <f t="shared" si="12"/>
        <v>0.99999999999999989</v>
      </c>
    </row>
    <row r="8" spans="1:29" x14ac:dyDescent="0.25">
      <c r="A8">
        <v>2016</v>
      </c>
      <c r="B8" t="s">
        <v>30</v>
      </c>
      <c r="C8" s="6" t="str">
        <f t="shared" si="0"/>
        <v>Republican</v>
      </c>
      <c r="D8" s="6">
        <f t="shared" si="1"/>
        <v>77</v>
      </c>
      <c r="E8" s="6">
        <f t="shared" si="2"/>
        <v>39</v>
      </c>
      <c r="F8" s="10" t="b">
        <v>0</v>
      </c>
      <c r="G8" s="10" t="s">
        <v>53</v>
      </c>
      <c r="H8" s="6" t="str">
        <f t="shared" si="3"/>
        <v>Democrat</v>
      </c>
      <c r="I8" s="3">
        <v>6</v>
      </c>
      <c r="J8" s="3">
        <v>0</v>
      </c>
      <c r="K8" s="3">
        <v>0</v>
      </c>
      <c r="L8" s="3">
        <v>539260</v>
      </c>
      <c r="M8" s="3">
        <v>512058</v>
      </c>
      <c r="N8" s="3">
        <f t="shared" si="4"/>
        <v>-27202</v>
      </c>
      <c r="O8" s="3">
        <f t="shared" si="5"/>
        <v>0</v>
      </c>
      <c r="P8" s="3">
        <f t="shared" si="13"/>
        <v>586125</v>
      </c>
      <c r="Q8" s="8">
        <f t="shared" si="6"/>
        <v>-2.2057201676347327E-4</v>
      </c>
      <c r="R8" s="3">
        <v>74067</v>
      </c>
      <c r="S8" s="3">
        <v>1125385</v>
      </c>
      <c r="T8" s="3">
        <v>1125429</v>
      </c>
      <c r="U8" s="3">
        <v>1125385</v>
      </c>
      <c r="V8" s="3">
        <v>1964765</v>
      </c>
      <c r="W8" s="3">
        <v>2276281</v>
      </c>
      <c r="X8" s="3">
        <f t="shared" si="7"/>
        <v>327460.83333333331</v>
      </c>
      <c r="Y8" s="8">
        <f t="shared" si="8"/>
        <v>2.2057201676347327E-4</v>
      </c>
      <c r="Z8" s="10">
        <f t="shared" si="9"/>
        <v>7</v>
      </c>
      <c r="AA8" s="4">
        <f t="shared" si="10"/>
        <v>1.2831648197812697</v>
      </c>
      <c r="AB8" s="4">
        <f t="shared" si="11"/>
        <v>1.4316415807774787</v>
      </c>
      <c r="AC8" s="5">
        <f t="shared" si="12"/>
        <v>0.99999999999999989</v>
      </c>
    </row>
    <row r="9" spans="1:29" x14ac:dyDescent="0.25">
      <c r="A9">
        <v>2016</v>
      </c>
      <c r="B9" t="s">
        <v>21</v>
      </c>
      <c r="C9" s="6" t="str">
        <f t="shared" si="0"/>
        <v>Republican</v>
      </c>
      <c r="D9" s="6">
        <f t="shared" si="1"/>
        <v>77</v>
      </c>
      <c r="E9" s="6">
        <f t="shared" si="2"/>
        <v>39</v>
      </c>
      <c r="F9" s="10" t="b">
        <v>0</v>
      </c>
      <c r="G9" s="10" t="s">
        <v>53</v>
      </c>
      <c r="H9" s="6" t="str">
        <f t="shared" si="3"/>
        <v>Democrat</v>
      </c>
      <c r="I9" s="3">
        <v>3</v>
      </c>
      <c r="J9" s="3">
        <v>1</v>
      </c>
      <c r="K9" s="3">
        <v>0</v>
      </c>
      <c r="L9" s="3">
        <v>357735</v>
      </c>
      <c r="M9" s="3">
        <v>335593</v>
      </c>
      <c r="N9" s="3">
        <f t="shared" si="4"/>
        <v>-22142</v>
      </c>
      <c r="O9" s="3">
        <f t="shared" si="5"/>
        <v>0</v>
      </c>
      <c r="P9" s="3">
        <f t="shared" si="13"/>
        <v>390192</v>
      </c>
      <c r="Q9" s="8">
        <f t="shared" si="6"/>
        <v>-1.8065215427693975E-4</v>
      </c>
      <c r="R9" s="3">
        <v>54599</v>
      </c>
      <c r="S9" s="3">
        <v>747927</v>
      </c>
      <c r="T9" s="3">
        <v>771892</v>
      </c>
      <c r="U9" s="3">
        <v>747927</v>
      </c>
      <c r="V9" s="3">
        <v>1060905</v>
      </c>
      <c r="W9" s="3">
        <v>1078037</v>
      </c>
      <c r="X9" s="3">
        <f t="shared" si="7"/>
        <v>265226.25</v>
      </c>
      <c r="Y9" s="8">
        <f t="shared" si="8"/>
        <v>1.8065215427693975E-4</v>
      </c>
      <c r="Z9" s="10">
        <f t="shared" si="9"/>
        <v>8</v>
      </c>
      <c r="AA9" s="4">
        <f t="shared" si="10"/>
        <v>1.5842557861056026</v>
      </c>
      <c r="AB9" s="4">
        <f t="shared" si="11"/>
        <v>1.4316415807774787</v>
      </c>
      <c r="AC9" s="5">
        <f t="shared" si="12"/>
        <v>0.99999999999999989</v>
      </c>
    </row>
    <row r="10" spans="1:29" x14ac:dyDescent="0.25">
      <c r="A10">
        <v>2016</v>
      </c>
      <c r="B10" t="s">
        <v>4</v>
      </c>
      <c r="C10" s="6" t="str">
        <f t="shared" si="0"/>
        <v>Republican</v>
      </c>
      <c r="D10" s="6">
        <f t="shared" si="1"/>
        <v>77</v>
      </c>
      <c r="E10" s="6">
        <f t="shared" si="2"/>
        <v>39</v>
      </c>
      <c r="F10" s="10" t="b">
        <v>0</v>
      </c>
      <c r="G10" s="10" t="s">
        <v>54</v>
      </c>
      <c r="H10" s="6" t="str">
        <f t="shared" si="3"/>
        <v>Republican</v>
      </c>
      <c r="I10" s="3">
        <v>0</v>
      </c>
      <c r="J10" s="3">
        <v>11</v>
      </c>
      <c r="K10" s="3">
        <v>0</v>
      </c>
      <c r="L10" s="3">
        <v>1161167</v>
      </c>
      <c r="M10" s="3">
        <v>1252401</v>
      </c>
      <c r="N10" s="3">
        <f t="shared" si="4"/>
        <v>91234</v>
      </c>
      <c r="O10" s="3">
        <f t="shared" si="5"/>
        <v>0</v>
      </c>
      <c r="P10" s="3">
        <f t="shared" si="13"/>
        <v>1371181</v>
      </c>
      <c r="Q10" s="8">
        <f t="shared" si="6"/>
        <v>1.2056908608632747E-4</v>
      </c>
      <c r="R10" s="3">
        <v>159597</v>
      </c>
      <c r="S10" s="3">
        <v>2573165</v>
      </c>
      <c r="T10" s="3">
        <v>2661497</v>
      </c>
      <c r="U10" s="3">
        <v>2623582</v>
      </c>
      <c r="V10" s="3">
        <v>4737055</v>
      </c>
      <c r="W10" s="3">
        <v>5331034</v>
      </c>
      <c r="X10" s="3">
        <f t="shared" si="7"/>
        <v>430641.36363636365</v>
      </c>
      <c r="Y10" s="8">
        <f t="shared" si="8"/>
        <v>1.2056908608632747E-4</v>
      </c>
      <c r="Z10" s="10">
        <f t="shared" si="9"/>
        <v>9</v>
      </c>
      <c r="AA10" s="4">
        <f t="shared" si="10"/>
        <v>0.97572192703810723</v>
      </c>
      <c r="AB10" s="4">
        <f t="shared" si="11"/>
        <v>1.4316415807774787</v>
      </c>
      <c r="AC10" s="5">
        <f t="shared" si="12"/>
        <v>0.99999999999999989</v>
      </c>
    </row>
    <row r="11" spans="1:29" x14ac:dyDescent="0.25">
      <c r="A11">
        <v>2016</v>
      </c>
      <c r="B11" t="s">
        <v>35</v>
      </c>
      <c r="C11" s="6" t="str">
        <f t="shared" si="0"/>
        <v>Republican</v>
      </c>
      <c r="D11" s="6">
        <f t="shared" si="1"/>
        <v>77</v>
      </c>
      <c r="E11" s="6">
        <f t="shared" si="2"/>
        <v>39</v>
      </c>
      <c r="F11" s="10" t="b">
        <v>0</v>
      </c>
      <c r="G11" s="10" t="s">
        <v>54</v>
      </c>
      <c r="H11" s="6" t="str">
        <f t="shared" si="3"/>
        <v>Republican</v>
      </c>
      <c r="I11" s="3">
        <v>0</v>
      </c>
      <c r="J11" s="3">
        <v>15</v>
      </c>
      <c r="K11" s="3">
        <v>0</v>
      </c>
      <c r="L11" s="3">
        <v>2189316</v>
      </c>
      <c r="M11" s="3">
        <v>2362631</v>
      </c>
      <c r="N11" s="3">
        <f t="shared" si="4"/>
        <v>173315</v>
      </c>
      <c r="O11" s="3">
        <f t="shared" si="5"/>
        <v>0</v>
      </c>
      <c r="P11" s="3">
        <f t="shared" si="13"/>
        <v>2378933</v>
      </c>
      <c r="Q11" s="8">
        <f t="shared" si="6"/>
        <v>8.6547615613189857E-5</v>
      </c>
      <c r="R11" s="3">
        <v>189617</v>
      </c>
      <c r="S11" s="3">
        <v>4741564</v>
      </c>
      <c r="T11" s="3">
        <v>4769640</v>
      </c>
      <c r="U11" s="3">
        <v>4741564</v>
      </c>
      <c r="V11" s="3">
        <v>7317526</v>
      </c>
      <c r="W11" s="3">
        <v>7880013</v>
      </c>
      <c r="X11" s="3">
        <f t="shared" si="7"/>
        <v>487835.06666666665</v>
      </c>
      <c r="Y11" s="8">
        <f t="shared" si="8"/>
        <v>8.6547615613189857E-5</v>
      </c>
      <c r="Z11" s="10">
        <f t="shared" si="9"/>
        <v>10</v>
      </c>
      <c r="AA11" s="4">
        <f t="shared" si="10"/>
        <v>0.86132844869206693</v>
      </c>
      <c r="AB11" s="4">
        <f t="shared" si="11"/>
        <v>1.4316415807774787</v>
      </c>
      <c r="AC11" s="5">
        <f t="shared" si="12"/>
        <v>0.99999999999999989</v>
      </c>
    </row>
    <row r="12" spans="1:29" x14ac:dyDescent="0.25">
      <c r="A12">
        <v>2016</v>
      </c>
      <c r="B12" t="s">
        <v>33</v>
      </c>
      <c r="C12" s="6" t="str">
        <f t="shared" si="0"/>
        <v>Republican</v>
      </c>
      <c r="D12" s="6">
        <f t="shared" si="1"/>
        <v>77</v>
      </c>
      <c r="E12" s="6">
        <f t="shared" si="2"/>
        <v>39</v>
      </c>
      <c r="F12" s="10" t="b">
        <v>0</v>
      </c>
      <c r="G12" s="10" t="s">
        <v>53</v>
      </c>
      <c r="H12" s="6" t="str">
        <f t="shared" si="3"/>
        <v>Democrat</v>
      </c>
      <c r="I12" s="3">
        <v>5</v>
      </c>
      <c r="J12" s="3">
        <v>0</v>
      </c>
      <c r="K12" s="3">
        <v>0</v>
      </c>
      <c r="L12" s="3">
        <v>385234</v>
      </c>
      <c r="M12" s="3">
        <v>319666</v>
      </c>
      <c r="N12" s="3">
        <f t="shared" si="4"/>
        <v>-65568</v>
      </c>
      <c r="O12" s="3">
        <f t="shared" si="5"/>
        <v>0</v>
      </c>
      <c r="P12" s="3">
        <f t="shared" si="13"/>
        <v>413085</v>
      </c>
      <c r="Q12" s="8">
        <f t="shared" si="6"/>
        <v>-7.6256710590531969E-5</v>
      </c>
      <c r="R12" s="3">
        <v>93418</v>
      </c>
      <c r="S12" s="3">
        <v>798318</v>
      </c>
      <c r="T12" s="3">
        <v>804043</v>
      </c>
      <c r="U12" s="3">
        <v>798319</v>
      </c>
      <c r="V12" s="3">
        <v>1456901</v>
      </c>
      <c r="W12" s="3">
        <v>1591069</v>
      </c>
      <c r="X12" s="3">
        <f t="shared" si="7"/>
        <v>291380.2</v>
      </c>
      <c r="Y12" s="8">
        <f t="shared" si="8"/>
        <v>7.6256710590531969E-5</v>
      </c>
      <c r="Z12" s="10">
        <f t="shared" si="9"/>
        <v>11</v>
      </c>
      <c r="AA12" s="4">
        <f t="shared" si="10"/>
        <v>1.4420548176903958</v>
      </c>
      <c r="AB12" s="4">
        <f t="shared" si="11"/>
        <v>1.4316415807774787</v>
      </c>
      <c r="AC12" s="5">
        <f t="shared" si="12"/>
        <v>0.99999999999999989</v>
      </c>
    </row>
    <row r="13" spans="1:29" x14ac:dyDescent="0.25">
      <c r="A13">
        <v>2016</v>
      </c>
      <c r="B13" t="s">
        <v>12</v>
      </c>
      <c r="C13" s="6" t="str">
        <f t="shared" si="0"/>
        <v>Republican</v>
      </c>
      <c r="D13" s="6">
        <f t="shared" si="1"/>
        <v>77</v>
      </c>
      <c r="E13" s="6">
        <f t="shared" si="2"/>
        <v>39</v>
      </c>
      <c r="F13" s="10" t="b">
        <v>0</v>
      </c>
      <c r="G13" s="10" t="s">
        <v>54</v>
      </c>
      <c r="H13" s="6" t="str">
        <f t="shared" si="3"/>
        <v>Republican</v>
      </c>
      <c r="I13" s="3">
        <v>0</v>
      </c>
      <c r="J13" s="3">
        <v>16</v>
      </c>
      <c r="K13" s="3">
        <v>0</v>
      </c>
      <c r="L13" s="3">
        <v>1877963</v>
      </c>
      <c r="M13" s="3">
        <v>2089104</v>
      </c>
      <c r="N13" s="3">
        <f t="shared" si="4"/>
        <v>211141</v>
      </c>
      <c r="O13" s="3">
        <f t="shared" si="5"/>
        <v>0</v>
      </c>
      <c r="P13" s="3">
        <f t="shared" si="13"/>
        <v>2025628</v>
      </c>
      <c r="Q13" s="8">
        <f t="shared" si="6"/>
        <v>7.5778745009259219E-5</v>
      </c>
      <c r="R13" s="3">
        <v>125306</v>
      </c>
      <c r="S13" s="3">
        <v>4092373</v>
      </c>
      <c r="T13" s="3">
        <v>4165405</v>
      </c>
      <c r="U13" s="3">
        <v>4114732</v>
      </c>
      <c r="V13" s="3">
        <v>6935815</v>
      </c>
      <c r="W13" s="3">
        <v>7828207</v>
      </c>
      <c r="X13" s="3">
        <f t="shared" si="7"/>
        <v>433488.4375</v>
      </c>
      <c r="Y13" s="8">
        <f t="shared" si="8"/>
        <v>7.5778745009259219E-5</v>
      </c>
      <c r="Z13" s="10">
        <f t="shared" si="9"/>
        <v>12</v>
      </c>
      <c r="AA13" s="4">
        <f t="shared" si="10"/>
        <v>0.96931356142478653</v>
      </c>
      <c r="AB13" s="4">
        <f t="shared" si="11"/>
        <v>1.4316415807774787</v>
      </c>
      <c r="AC13" s="5">
        <f t="shared" si="12"/>
        <v>0.99999999999999989</v>
      </c>
    </row>
    <row r="14" spans="1:29" x14ac:dyDescent="0.25">
      <c r="A14">
        <v>2016</v>
      </c>
      <c r="B14" t="s">
        <v>7</v>
      </c>
      <c r="C14" s="6" t="str">
        <f t="shared" si="0"/>
        <v>Republican</v>
      </c>
      <c r="D14" s="6">
        <f t="shared" si="1"/>
        <v>77</v>
      </c>
      <c r="E14" s="6">
        <f t="shared" si="2"/>
        <v>39</v>
      </c>
      <c r="F14" s="10" t="b">
        <v>0</v>
      </c>
      <c r="G14" s="10" t="s">
        <v>53</v>
      </c>
      <c r="H14" s="6" t="str">
        <f t="shared" si="3"/>
        <v>Democrat</v>
      </c>
      <c r="I14" s="3">
        <v>9</v>
      </c>
      <c r="J14" s="3">
        <v>0</v>
      </c>
      <c r="K14" s="3">
        <v>0</v>
      </c>
      <c r="L14" s="3">
        <v>1338870</v>
      </c>
      <c r="M14" s="3">
        <v>1202484</v>
      </c>
      <c r="N14" s="3">
        <f t="shared" si="4"/>
        <v>-136386</v>
      </c>
      <c r="O14" s="3">
        <f t="shared" si="5"/>
        <v>0</v>
      </c>
      <c r="P14" s="3">
        <f t="shared" si="13"/>
        <v>1441350</v>
      </c>
      <c r="Q14" s="8">
        <f t="shared" si="6"/>
        <v>-6.5989177774844929E-5</v>
      </c>
      <c r="R14" s="3">
        <v>238866</v>
      </c>
      <c r="S14" s="3">
        <v>2780220</v>
      </c>
      <c r="T14" s="3">
        <v>2859216</v>
      </c>
      <c r="U14" s="3">
        <v>2780220</v>
      </c>
      <c r="V14" s="3">
        <v>3966086</v>
      </c>
      <c r="W14" s="3">
        <v>4305728</v>
      </c>
      <c r="X14" s="3">
        <f t="shared" si="7"/>
        <v>440676.22222222225</v>
      </c>
      <c r="Y14" s="8">
        <f t="shared" si="8"/>
        <v>6.5989177774844929E-5</v>
      </c>
      <c r="Z14" s="10">
        <f t="shared" si="9"/>
        <v>13</v>
      </c>
      <c r="AA14" s="4">
        <f t="shared" si="10"/>
        <v>0.95350327519532341</v>
      </c>
      <c r="AB14" s="4">
        <f t="shared" si="11"/>
        <v>1.4316415807774787</v>
      </c>
      <c r="AC14" s="5">
        <f t="shared" si="12"/>
        <v>0.99999999999999989</v>
      </c>
    </row>
    <row r="15" spans="1:29" x14ac:dyDescent="0.25">
      <c r="A15">
        <v>2016</v>
      </c>
      <c r="B15" t="s">
        <v>3</v>
      </c>
      <c r="C15" s="6" t="str">
        <f t="shared" si="0"/>
        <v>Republican</v>
      </c>
      <c r="D15" s="6">
        <f t="shared" si="1"/>
        <v>77</v>
      </c>
      <c r="E15" s="6">
        <f t="shared" si="2"/>
        <v>39</v>
      </c>
      <c r="F15" s="10" t="b">
        <v>0</v>
      </c>
      <c r="G15" s="10" t="s">
        <v>54</v>
      </c>
      <c r="H15" s="6" t="str">
        <f t="shared" si="3"/>
        <v>Republican</v>
      </c>
      <c r="I15" s="3">
        <v>0</v>
      </c>
      <c r="J15" s="3">
        <v>3</v>
      </c>
      <c r="K15" s="3">
        <v>0</v>
      </c>
      <c r="L15" s="3">
        <v>116454</v>
      </c>
      <c r="M15" s="3">
        <v>163387</v>
      </c>
      <c r="N15" s="3">
        <f t="shared" si="4"/>
        <v>46933</v>
      </c>
      <c r="O15" s="3">
        <f t="shared" si="5"/>
        <v>0</v>
      </c>
      <c r="P15" s="3">
        <f t="shared" si="13"/>
        <v>155221</v>
      </c>
      <c r="Q15" s="8">
        <f t="shared" si="6"/>
        <v>6.3920908529179892E-5</v>
      </c>
      <c r="R15" s="3">
        <v>38767</v>
      </c>
      <c r="S15" s="3">
        <v>318608</v>
      </c>
      <c r="T15" s="3">
        <v>321271</v>
      </c>
      <c r="U15" s="3">
        <v>318608</v>
      </c>
      <c r="V15" s="3">
        <v>520042</v>
      </c>
      <c r="W15" s="3">
        <v>555367</v>
      </c>
      <c r="X15" s="3">
        <f t="shared" si="7"/>
        <v>173347.33333333334</v>
      </c>
      <c r="Y15" s="8">
        <f t="shared" si="8"/>
        <v>6.3920908529179892E-5</v>
      </c>
      <c r="Z15" s="10">
        <f t="shared" si="9"/>
        <v>14</v>
      </c>
      <c r="AA15" s="4">
        <f t="shared" si="10"/>
        <v>2.4239554950730384</v>
      </c>
      <c r="AB15" s="4">
        <f t="shared" si="11"/>
        <v>1.4316415807774787</v>
      </c>
      <c r="AC15" s="5">
        <f t="shared" si="12"/>
        <v>0.99999999999999989</v>
      </c>
    </row>
    <row r="16" spans="1:29" x14ac:dyDescent="0.25">
      <c r="A16">
        <v>2016</v>
      </c>
      <c r="B16" t="s">
        <v>48</v>
      </c>
      <c r="C16" s="6" t="str">
        <f t="shared" si="0"/>
        <v>Republican</v>
      </c>
      <c r="D16" s="6">
        <f t="shared" si="1"/>
        <v>77</v>
      </c>
      <c r="E16" s="6">
        <f t="shared" si="2"/>
        <v>39</v>
      </c>
      <c r="F16" s="10" t="b">
        <v>0</v>
      </c>
      <c r="G16" s="10" t="s">
        <v>53</v>
      </c>
      <c r="H16" s="6" t="str">
        <f t="shared" si="3"/>
        <v>Democrat</v>
      </c>
      <c r="I16" s="3">
        <v>13</v>
      </c>
      <c r="J16" s="3">
        <v>0</v>
      </c>
      <c r="K16" s="3">
        <v>0</v>
      </c>
      <c r="L16" s="3">
        <v>1981473</v>
      </c>
      <c r="M16" s="3">
        <v>1769443</v>
      </c>
      <c r="N16" s="3">
        <f t="shared" si="4"/>
        <v>-212030</v>
      </c>
      <c r="O16" s="3">
        <f t="shared" si="5"/>
        <v>0</v>
      </c>
      <c r="P16" s="3">
        <f t="shared" si="13"/>
        <v>2003158</v>
      </c>
      <c r="Q16" s="8">
        <f t="shared" si="6"/>
        <v>-6.131207847946045E-5</v>
      </c>
      <c r="R16" s="3">
        <v>231836</v>
      </c>
      <c r="S16" s="3">
        <v>3982752</v>
      </c>
      <c r="T16" s="3"/>
      <c r="U16" s="3">
        <v>3984631</v>
      </c>
      <c r="V16" s="3">
        <v>6028414</v>
      </c>
      <c r="W16" s="3">
        <v>6551390</v>
      </c>
      <c r="X16" s="3">
        <f t="shared" si="7"/>
        <v>463724.15384615387</v>
      </c>
      <c r="Y16" s="8">
        <f t="shared" si="8"/>
        <v>6.131207847946045E-5</v>
      </c>
      <c r="Z16" s="10">
        <f t="shared" si="9"/>
        <v>15</v>
      </c>
      <c r="AA16" s="4">
        <f t="shared" si="10"/>
        <v>0.90611243279985143</v>
      </c>
      <c r="AB16" s="4">
        <f t="shared" si="11"/>
        <v>1.4316415807774787</v>
      </c>
      <c r="AC16" s="5">
        <f t="shared" si="12"/>
        <v>0.99999999999999989</v>
      </c>
    </row>
    <row r="17" spans="1:29" x14ac:dyDescent="0.25">
      <c r="A17">
        <v>2016</v>
      </c>
      <c r="B17" t="s">
        <v>9</v>
      </c>
      <c r="C17" s="6" t="str">
        <f t="shared" si="0"/>
        <v>Republican</v>
      </c>
      <c r="D17" s="6">
        <f t="shared" si="1"/>
        <v>77</v>
      </c>
      <c r="E17" s="6">
        <f t="shared" si="2"/>
        <v>39</v>
      </c>
      <c r="F17" s="10" t="b">
        <v>0</v>
      </c>
      <c r="G17" s="10" t="s">
        <v>53</v>
      </c>
      <c r="H17" s="6" t="str">
        <f t="shared" si="3"/>
        <v>Democrat</v>
      </c>
      <c r="I17" s="3">
        <v>3</v>
      </c>
      <c r="J17" s="3">
        <v>0</v>
      </c>
      <c r="K17" s="3">
        <v>0</v>
      </c>
      <c r="L17" s="3">
        <v>235603</v>
      </c>
      <c r="M17" s="3">
        <v>185127</v>
      </c>
      <c r="N17" s="3">
        <f t="shared" si="4"/>
        <v>-50476</v>
      </c>
      <c r="O17" s="3">
        <f t="shared" si="5"/>
        <v>0</v>
      </c>
      <c r="P17" s="3">
        <f t="shared" si="13"/>
        <v>208211</v>
      </c>
      <c r="Q17" s="8">
        <f t="shared" si="6"/>
        <v>-5.9434186544100168E-5</v>
      </c>
      <c r="R17" s="3">
        <v>20860</v>
      </c>
      <c r="S17" s="3">
        <v>441590</v>
      </c>
      <c r="T17" s="3">
        <v>445228</v>
      </c>
      <c r="U17" s="3">
        <v>443814</v>
      </c>
      <c r="V17" s="3">
        <v>688723</v>
      </c>
      <c r="W17" s="3">
        <v>749872</v>
      </c>
      <c r="X17" s="3">
        <f t="shared" si="7"/>
        <v>229574.33333333334</v>
      </c>
      <c r="Y17" s="8">
        <f t="shared" si="8"/>
        <v>5.9434186544100168E-5</v>
      </c>
      <c r="Z17" s="10">
        <f t="shared" si="9"/>
        <v>16</v>
      </c>
      <c r="AA17" s="4">
        <f t="shared" si="10"/>
        <v>1.8302839654966845</v>
      </c>
      <c r="AB17" s="4">
        <f t="shared" si="11"/>
        <v>1.4316415807774787</v>
      </c>
      <c r="AC17" s="5">
        <f t="shared" si="12"/>
        <v>0.99999999999999989</v>
      </c>
    </row>
    <row r="18" spans="1:29" x14ac:dyDescent="0.25">
      <c r="A18">
        <v>2016</v>
      </c>
      <c r="B18" t="s">
        <v>41</v>
      </c>
      <c r="C18" s="6" t="str">
        <f t="shared" si="0"/>
        <v>Republican</v>
      </c>
      <c r="D18" s="6">
        <f t="shared" si="1"/>
        <v>77</v>
      </c>
      <c r="E18" s="6">
        <f t="shared" si="2"/>
        <v>39</v>
      </c>
      <c r="F18" s="10" t="b">
        <v>0</v>
      </c>
      <c r="G18" s="10" t="s">
        <v>53</v>
      </c>
      <c r="H18" s="6" t="str">
        <f t="shared" si="3"/>
        <v>Democrat</v>
      </c>
      <c r="I18" s="3">
        <v>4</v>
      </c>
      <c r="J18" s="3">
        <v>0</v>
      </c>
      <c r="K18" s="3">
        <v>0</v>
      </c>
      <c r="L18" s="3">
        <v>252525</v>
      </c>
      <c r="M18" s="3">
        <v>180543</v>
      </c>
      <c r="N18" s="3">
        <f t="shared" si="4"/>
        <v>-71982</v>
      </c>
      <c r="O18" s="3">
        <f t="shared" si="5"/>
        <v>0</v>
      </c>
      <c r="P18" s="3">
        <f t="shared" si="13"/>
        <v>211619</v>
      </c>
      <c r="Q18" s="8">
        <f t="shared" si="6"/>
        <v>-5.5569447917534941E-5</v>
      </c>
      <c r="R18" s="3">
        <v>31076</v>
      </c>
      <c r="S18" s="3">
        <v>464144</v>
      </c>
      <c r="T18" s="3">
        <v>469589</v>
      </c>
      <c r="U18" s="3">
        <v>464144</v>
      </c>
      <c r="V18" s="3">
        <v>785935</v>
      </c>
      <c r="W18" s="3">
        <v>848975</v>
      </c>
      <c r="X18" s="3">
        <f t="shared" si="7"/>
        <v>196483.75</v>
      </c>
      <c r="Y18" s="8">
        <f t="shared" si="8"/>
        <v>5.5569447917534941E-5</v>
      </c>
      <c r="Z18" s="10">
        <f t="shared" si="9"/>
        <v>17</v>
      </c>
      <c r="AA18" s="4">
        <f t="shared" si="10"/>
        <v>2.1385291210575486</v>
      </c>
      <c r="AB18" s="4">
        <f t="shared" si="11"/>
        <v>1.4316415807774787</v>
      </c>
      <c r="AC18" s="5">
        <f t="shared" si="12"/>
        <v>0.99999999999999989</v>
      </c>
    </row>
    <row r="19" spans="1:29" x14ac:dyDescent="0.25">
      <c r="A19">
        <v>2016</v>
      </c>
      <c r="B19" t="s">
        <v>45</v>
      </c>
      <c r="C19" s="6" t="str">
        <f t="shared" si="0"/>
        <v>Republican</v>
      </c>
      <c r="D19" s="6">
        <f t="shared" si="1"/>
        <v>77</v>
      </c>
      <c r="E19" s="6">
        <f t="shared" si="2"/>
        <v>39</v>
      </c>
      <c r="F19" s="10" t="b">
        <v>0</v>
      </c>
      <c r="G19" s="10" t="s">
        <v>54</v>
      </c>
      <c r="H19" s="6" t="str">
        <f t="shared" si="3"/>
        <v>Republican</v>
      </c>
      <c r="I19" s="3">
        <v>0</v>
      </c>
      <c r="J19" s="3">
        <v>36</v>
      </c>
      <c r="K19" s="3">
        <v>2</v>
      </c>
      <c r="L19" s="3">
        <v>3877868</v>
      </c>
      <c r="M19" s="3">
        <v>4685047</v>
      </c>
      <c r="N19" s="3">
        <f t="shared" si="4"/>
        <v>807179</v>
      </c>
      <c r="O19" s="3">
        <f t="shared" si="5"/>
        <v>0</v>
      </c>
      <c r="P19" s="3">
        <f t="shared" si="13"/>
        <v>4284179</v>
      </c>
      <c r="Q19" s="8">
        <f t="shared" si="6"/>
        <v>4.7077537943876141E-5</v>
      </c>
      <c r="R19" s="3">
        <v>406311</v>
      </c>
      <c r="S19" s="3">
        <v>8969226</v>
      </c>
      <c r="T19" s="3">
        <v>8975000</v>
      </c>
      <c r="U19" s="3">
        <v>8969226</v>
      </c>
      <c r="V19" s="3">
        <v>17393486</v>
      </c>
      <c r="W19" s="3">
        <v>20671564</v>
      </c>
      <c r="X19" s="3">
        <f t="shared" si="7"/>
        <v>457723.31578947371</v>
      </c>
      <c r="Y19" s="8">
        <f t="shared" si="8"/>
        <v>4.7077537943876141E-5</v>
      </c>
      <c r="Z19" s="10">
        <f t="shared" si="9"/>
        <v>18</v>
      </c>
      <c r="AA19" s="4">
        <f t="shared" si="10"/>
        <v>0.91799173582595595</v>
      </c>
      <c r="AB19" s="4">
        <f t="shared" si="11"/>
        <v>1.4316415807774787</v>
      </c>
      <c r="AC19" s="5">
        <f t="shared" si="12"/>
        <v>0.99999999999999989</v>
      </c>
    </row>
    <row r="20" spans="1:29" x14ac:dyDescent="0.25">
      <c r="A20">
        <v>2016</v>
      </c>
      <c r="B20" t="s">
        <v>17</v>
      </c>
      <c r="C20" s="6" t="str">
        <f t="shared" si="0"/>
        <v>Republican</v>
      </c>
      <c r="D20" s="6">
        <f t="shared" si="1"/>
        <v>77</v>
      </c>
      <c r="E20" s="6">
        <f t="shared" si="2"/>
        <v>39</v>
      </c>
      <c r="F20" s="10" t="b">
        <v>0</v>
      </c>
      <c r="G20" s="10" t="s">
        <v>54</v>
      </c>
      <c r="H20" s="6" t="str">
        <f t="shared" si="3"/>
        <v>Republican</v>
      </c>
      <c r="I20" s="3">
        <v>0</v>
      </c>
      <c r="J20" s="3">
        <v>6</v>
      </c>
      <c r="K20" s="3">
        <v>0</v>
      </c>
      <c r="L20" s="3">
        <v>653669</v>
      </c>
      <c r="M20" s="3">
        <v>800983</v>
      </c>
      <c r="N20" s="3">
        <f t="shared" si="4"/>
        <v>147314</v>
      </c>
      <c r="O20" s="3">
        <f t="shared" si="5"/>
        <v>0</v>
      </c>
      <c r="P20" s="3">
        <f t="shared" si="13"/>
        <v>765048</v>
      </c>
      <c r="Q20" s="8">
        <f t="shared" si="6"/>
        <v>4.0729326472704566E-5</v>
      </c>
      <c r="R20" s="3">
        <v>111379</v>
      </c>
      <c r="S20" s="3">
        <v>1566031</v>
      </c>
      <c r="T20" s="3">
        <v>1581371</v>
      </c>
      <c r="U20" s="3">
        <v>1566031</v>
      </c>
      <c r="V20" s="3">
        <v>2290605</v>
      </c>
      <c r="W20" s="3">
        <v>2406915</v>
      </c>
      <c r="X20" s="3">
        <f t="shared" si="7"/>
        <v>381767.5</v>
      </c>
      <c r="Y20" s="8">
        <f t="shared" si="8"/>
        <v>4.0729326472704566E-5</v>
      </c>
      <c r="Z20" s="10">
        <f t="shared" si="9"/>
        <v>19</v>
      </c>
      <c r="AA20" s="4">
        <f t="shared" si="10"/>
        <v>1.1006338181997972</v>
      </c>
      <c r="AB20" s="4">
        <f t="shared" si="11"/>
        <v>1.4316415807774787</v>
      </c>
      <c r="AC20" s="5">
        <f t="shared" si="12"/>
        <v>0.99999999999999989</v>
      </c>
    </row>
    <row r="21" spans="1:29" x14ac:dyDescent="0.25">
      <c r="A21">
        <v>2016</v>
      </c>
      <c r="B21" t="s">
        <v>37</v>
      </c>
      <c r="C21" s="6" t="str">
        <f t="shared" si="0"/>
        <v>Republican</v>
      </c>
      <c r="D21" s="6">
        <f t="shared" si="1"/>
        <v>77</v>
      </c>
      <c r="E21" s="6">
        <f t="shared" si="2"/>
        <v>39</v>
      </c>
      <c r="F21" s="10" t="b">
        <v>0</v>
      </c>
      <c r="G21" s="10" t="s">
        <v>54</v>
      </c>
      <c r="H21" s="6" t="str">
        <f t="shared" si="3"/>
        <v>Republican</v>
      </c>
      <c r="I21" s="3">
        <v>0</v>
      </c>
      <c r="J21" s="3">
        <v>18</v>
      </c>
      <c r="K21" s="3">
        <v>0</v>
      </c>
      <c r="L21" s="3">
        <v>2394164</v>
      </c>
      <c r="M21" s="3">
        <v>2841005</v>
      </c>
      <c r="N21" s="3">
        <f t="shared" si="4"/>
        <v>446841</v>
      </c>
      <c r="O21" s="3">
        <f t="shared" si="5"/>
        <v>0</v>
      </c>
      <c r="P21" s="3">
        <f t="shared" si="13"/>
        <v>2655482</v>
      </c>
      <c r="Q21" s="8">
        <f t="shared" si="6"/>
        <v>4.0282785151765393E-5</v>
      </c>
      <c r="R21" s="3">
        <v>261318</v>
      </c>
      <c r="S21" s="3">
        <v>5496487</v>
      </c>
      <c r="T21" s="3">
        <v>5607641</v>
      </c>
      <c r="U21" s="3">
        <v>5496487</v>
      </c>
      <c r="V21" s="3">
        <v>8737876</v>
      </c>
      <c r="W21" s="3">
        <v>9007953</v>
      </c>
      <c r="X21" s="3">
        <f t="shared" si="7"/>
        <v>485437.55555555556</v>
      </c>
      <c r="Y21" s="8">
        <f t="shared" si="8"/>
        <v>4.0282785151765393E-5</v>
      </c>
      <c r="Z21" s="10">
        <f t="shared" si="9"/>
        <v>20</v>
      </c>
      <c r="AA21" s="4">
        <f t="shared" si="10"/>
        <v>0.86558243461141338</v>
      </c>
      <c r="AB21" s="4">
        <f t="shared" si="11"/>
        <v>1.4316415807774787</v>
      </c>
      <c r="AC21" s="5">
        <f t="shared" si="12"/>
        <v>0.99999999999999989</v>
      </c>
    </row>
    <row r="22" spans="1:29" x14ac:dyDescent="0.25">
      <c r="A22">
        <v>2016</v>
      </c>
      <c r="B22" t="s">
        <v>47</v>
      </c>
      <c r="C22" s="6" t="str">
        <f t="shared" si="0"/>
        <v>Republican</v>
      </c>
      <c r="D22" s="6">
        <f t="shared" si="1"/>
        <v>77</v>
      </c>
      <c r="E22" s="6">
        <f t="shared" si="2"/>
        <v>39</v>
      </c>
      <c r="F22" s="10" t="b">
        <v>0</v>
      </c>
      <c r="G22" s="10" t="s">
        <v>53</v>
      </c>
      <c r="H22" s="6" t="str">
        <f t="shared" si="3"/>
        <v>Democrat</v>
      </c>
      <c r="I22" s="3">
        <v>3</v>
      </c>
      <c r="J22" s="3">
        <v>0</v>
      </c>
      <c r="K22" s="3">
        <v>0</v>
      </c>
      <c r="L22" s="3">
        <v>178573</v>
      </c>
      <c r="M22" s="3">
        <v>95369</v>
      </c>
      <c r="N22" s="3">
        <f t="shared" si="4"/>
        <v>-83204</v>
      </c>
      <c r="O22" s="3">
        <f t="shared" si="5"/>
        <v>0</v>
      </c>
      <c r="P22" s="3">
        <f t="shared" si="13"/>
        <v>136494</v>
      </c>
      <c r="Q22" s="8">
        <f t="shared" si="6"/>
        <v>-3.6055958848132301E-5</v>
      </c>
      <c r="R22" s="3">
        <v>41125</v>
      </c>
      <c r="S22" s="3">
        <v>315067</v>
      </c>
      <c r="T22" s="3">
        <v>320467</v>
      </c>
      <c r="U22" s="3">
        <v>315067</v>
      </c>
      <c r="V22" s="3">
        <v>494879</v>
      </c>
      <c r="W22" s="3">
        <v>506048</v>
      </c>
      <c r="X22" s="3">
        <f t="shared" si="7"/>
        <v>164959.66666666666</v>
      </c>
      <c r="Y22" s="8">
        <f t="shared" si="8"/>
        <v>3.6055958848132301E-5</v>
      </c>
      <c r="Z22" s="10">
        <f t="shared" si="9"/>
        <v>21</v>
      </c>
      <c r="AA22" s="4">
        <f t="shared" si="10"/>
        <v>2.5472058090336693</v>
      </c>
      <c r="AB22" s="4">
        <f t="shared" si="11"/>
        <v>1.4316415807774787</v>
      </c>
      <c r="AC22" s="5">
        <f t="shared" si="12"/>
        <v>0.99999999999999989</v>
      </c>
    </row>
    <row r="23" spans="1:29" x14ac:dyDescent="0.25">
      <c r="A23">
        <v>2016</v>
      </c>
      <c r="B23" t="s">
        <v>39</v>
      </c>
      <c r="C23" s="6" t="str">
        <f t="shared" si="0"/>
        <v>Republican</v>
      </c>
      <c r="D23" s="6">
        <f t="shared" si="1"/>
        <v>77</v>
      </c>
      <c r="E23" s="6">
        <f t="shared" si="2"/>
        <v>39</v>
      </c>
      <c r="F23" s="10" t="b">
        <v>0</v>
      </c>
      <c r="G23" s="10" t="s">
        <v>53</v>
      </c>
      <c r="H23" s="6" t="str">
        <f t="shared" si="3"/>
        <v>Democrat</v>
      </c>
      <c r="I23" s="3">
        <v>7</v>
      </c>
      <c r="J23" s="3">
        <v>0</v>
      </c>
      <c r="K23" s="3">
        <v>0</v>
      </c>
      <c r="L23" s="3">
        <v>1002106</v>
      </c>
      <c r="M23" s="3">
        <v>782403</v>
      </c>
      <c r="N23" s="3">
        <f t="shared" si="4"/>
        <v>-219703</v>
      </c>
      <c r="O23" s="3">
        <f t="shared" si="5"/>
        <v>0</v>
      </c>
      <c r="P23" s="3">
        <f t="shared" si="13"/>
        <v>999230</v>
      </c>
      <c r="Q23" s="8">
        <f t="shared" si="6"/>
        <v>-3.1861194430663212E-5</v>
      </c>
      <c r="R23" s="3">
        <v>216827</v>
      </c>
      <c r="S23" s="3">
        <v>2001336</v>
      </c>
      <c r="T23" s="3">
        <v>2056310</v>
      </c>
      <c r="U23" s="3">
        <v>2001336</v>
      </c>
      <c r="V23" s="3">
        <v>3012502</v>
      </c>
      <c r="W23" s="3">
        <v>3244277</v>
      </c>
      <c r="X23" s="3">
        <f t="shared" si="7"/>
        <v>430357.42857142858</v>
      </c>
      <c r="Y23" s="8">
        <f t="shared" si="8"/>
        <v>3.1861194430663212E-5</v>
      </c>
      <c r="Z23" s="10">
        <f t="shared" si="9"/>
        <v>22</v>
      </c>
      <c r="AA23" s="4">
        <f t="shared" si="10"/>
        <v>0.97636567488656856</v>
      </c>
      <c r="AB23" s="4">
        <f t="shared" si="11"/>
        <v>1.4316415807774787</v>
      </c>
      <c r="AC23" s="5">
        <f t="shared" si="12"/>
        <v>0.99999999999999989</v>
      </c>
    </row>
    <row r="24" spans="1:29" x14ac:dyDescent="0.25">
      <c r="A24">
        <v>2016</v>
      </c>
      <c r="B24" t="s">
        <v>8</v>
      </c>
      <c r="C24" s="6" t="str">
        <f t="shared" si="0"/>
        <v>Republican</v>
      </c>
      <c r="D24" s="6">
        <f t="shared" si="1"/>
        <v>77</v>
      </c>
      <c r="E24" s="6">
        <f t="shared" si="2"/>
        <v>39</v>
      </c>
      <c r="F24" s="10" t="b">
        <v>0</v>
      </c>
      <c r="G24" s="10" t="s">
        <v>53</v>
      </c>
      <c r="H24" s="6" t="str">
        <f t="shared" si="3"/>
        <v>Democrat</v>
      </c>
      <c r="I24" s="3">
        <v>7</v>
      </c>
      <c r="J24" s="3">
        <v>0</v>
      </c>
      <c r="K24" s="3">
        <v>0</v>
      </c>
      <c r="L24" s="3">
        <v>897572</v>
      </c>
      <c r="M24" s="3">
        <v>673215</v>
      </c>
      <c r="N24" s="3">
        <f t="shared" si="4"/>
        <v>-224357</v>
      </c>
      <c r="O24" s="3">
        <f t="shared" si="5"/>
        <v>0</v>
      </c>
      <c r="P24" s="3">
        <f t="shared" si="13"/>
        <v>747348</v>
      </c>
      <c r="Q24" s="8">
        <f t="shared" si="6"/>
        <v>-3.1200274562416151E-5</v>
      </c>
      <c r="R24" s="3">
        <v>74133</v>
      </c>
      <c r="S24" s="3">
        <v>1644920</v>
      </c>
      <c r="T24" s="3">
        <v>1675934</v>
      </c>
      <c r="U24" s="3">
        <v>1644920</v>
      </c>
      <c r="V24" s="3">
        <v>2561064</v>
      </c>
      <c r="W24" s="3">
        <v>2821935</v>
      </c>
      <c r="X24" s="3">
        <f t="shared" si="7"/>
        <v>365866.28571428574</v>
      </c>
      <c r="Y24" s="8">
        <f t="shared" si="8"/>
        <v>3.1200274562416151E-5</v>
      </c>
      <c r="Z24" s="10">
        <f t="shared" si="9"/>
        <v>23</v>
      </c>
      <c r="AA24" s="4">
        <f t="shared" si="10"/>
        <v>1.1484693659850504</v>
      </c>
      <c r="AB24" s="4">
        <f t="shared" si="11"/>
        <v>1.4316415807774787</v>
      </c>
      <c r="AC24" s="5">
        <f t="shared" si="12"/>
        <v>0.99999999999999989</v>
      </c>
    </row>
    <row r="25" spans="1:29" x14ac:dyDescent="0.25">
      <c r="A25">
        <v>2016</v>
      </c>
      <c r="B25" t="s">
        <v>42</v>
      </c>
      <c r="C25" s="6" t="str">
        <f t="shared" si="0"/>
        <v>Republican</v>
      </c>
      <c r="D25" s="6">
        <f t="shared" si="1"/>
        <v>77</v>
      </c>
      <c r="E25" s="6">
        <f t="shared" si="2"/>
        <v>39</v>
      </c>
      <c r="F25" s="10" t="b">
        <v>0</v>
      </c>
      <c r="G25" s="10" t="s">
        <v>54</v>
      </c>
      <c r="H25" s="6" t="str">
        <f t="shared" si="3"/>
        <v>Republican</v>
      </c>
      <c r="I25" s="3">
        <v>0</v>
      </c>
      <c r="J25" s="3">
        <v>9</v>
      </c>
      <c r="K25" s="3">
        <v>0</v>
      </c>
      <c r="L25" s="3">
        <v>855373</v>
      </c>
      <c r="M25" s="3">
        <v>1155389</v>
      </c>
      <c r="N25" s="3">
        <f t="shared" si="4"/>
        <v>300016</v>
      </c>
      <c r="O25" s="3">
        <f t="shared" si="5"/>
        <v>0</v>
      </c>
      <c r="P25" s="3">
        <f t="shared" si="13"/>
        <v>947638</v>
      </c>
      <c r="Q25" s="8">
        <f t="shared" si="6"/>
        <v>2.9998400085328782E-5</v>
      </c>
      <c r="R25" s="3">
        <v>92265</v>
      </c>
      <c r="S25" s="3">
        <v>2103027</v>
      </c>
      <c r="T25" s="3">
        <v>2123584</v>
      </c>
      <c r="U25" s="3">
        <v>2103027</v>
      </c>
      <c r="V25" s="3">
        <v>3705724</v>
      </c>
      <c r="W25" s="3">
        <v>3883145</v>
      </c>
      <c r="X25" s="3">
        <f t="shared" si="7"/>
        <v>411747.11111111112</v>
      </c>
      <c r="Y25" s="8">
        <f t="shared" si="8"/>
        <v>2.9998400085328782E-5</v>
      </c>
      <c r="Z25" s="10">
        <f t="shared" si="9"/>
        <v>24</v>
      </c>
      <c r="AA25" s="4">
        <f t="shared" si="10"/>
        <v>1.0204958574104059</v>
      </c>
      <c r="AB25" s="4">
        <f t="shared" si="11"/>
        <v>1.4316415807774787</v>
      </c>
      <c r="AC25" s="5">
        <f t="shared" si="12"/>
        <v>0.99999999999999989</v>
      </c>
    </row>
    <row r="26" spans="1:29" x14ac:dyDescent="0.25">
      <c r="A26">
        <v>2016</v>
      </c>
      <c r="B26" t="s">
        <v>28</v>
      </c>
      <c r="C26" s="6" t="str">
        <f t="shared" si="0"/>
        <v>Republican</v>
      </c>
      <c r="D26" s="6">
        <f t="shared" si="1"/>
        <v>77</v>
      </c>
      <c r="E26" s="6">
        <f t="shared" si="2"/>
        <v>39</v>
      </c>
      <c r="F26" s="10" t="b">
        <v>0</v>
      </c>
      <c r="G26" s="10" t="s">
        <v>54</v>
      </c>
      <c r="H26" s="6" t="str">
        <f t="shared" si="3"/>
        <v>Republican</v>
      </c>
      <c r="I26" s="3">
        <v>0</v>
      </c>
      <c r="J26" s="3">
        <v>3</v>
      </c>
      <c r="K26" s="3">
        <v>0</v>
      </c>
      <c r="L26" s="3">
        <v>177709</v>
      </c>
      <c r="M26" s="3">
        <v>279240</v>
      </c>
      <c r="N26" s="3">
        <f t="shared" si="4"/>
        <v>101531</v>
      </c>
      <c r="O26" s="3">
        <f t="shared" si="5"/>
        <v>0</v>
      </c>
      <c r="P26" s="3">
        <f t="shared" si="13"/>
        <v>215286</v>
      </c>
      <c r="Q26" s="8">
        <f t="shared" si="6"/>
        <v>2.9547625848263093E-5</v>
      </c>
      <c r="R26" s="3">
        <v>40198</v>
      </c>
      <c r="S26" s="3">
        <v>497147</v>
      </c>
      <c r="T26" s="3">
        <v>516901</v>
      </c>
      <c r="U26" s="3">
        <v>494526</v>
      </c>
      <c r="V26" s="3">
        <v>804367</v>
      </c>
      <c r="W26" s="3">
        <v>817702</v>
      </c>
      <c r="X26" s="3">
        <f t="shared" si="7"/>
        <v>268122.33333333331</v>
      </c>
      <c r="Y26" s="8">
        <f t="shared" si="8"/>
        <v>2.9547625848263093E-5</v>
      </c>
      <c r="Z26" s="10">
        <f t="shared" si="9"/>
        <v>25</v>
      </c>
      <c r="AA26" s="4">
        <f t="shared" si="10"/>
        <v>1.5671436838766051</v>
      </c>
      <c r="AB26" s="4">
        <f t="shared" si="11"/>
        <v>1.4316415807774787</v>
      </c>
      <c r="AC26" s="5">
        <f t="shared" si="12"/>
        <v>0.99999999999999989</v>
      </c>
    </row>
    <row r="27" spans="1:29" x14ac:dyDescent="0.25">
      <c r="A27">
        <v>2016</v>
      </c>
      <c r="B27" t="s">
        <v>46</v>
      </c>
      <c r="C27" s="6" t="str">
        <f t="shared" si="0"/>
        <v>Republican</v>
      </c>
      <c r="D27" s="6">
        <f t="shared" si="1"/>
        <v>77</v>
      </c>
      <c r="E27" s="6">
        <f t="shared" si="2"/>
        <v>39</v>
      </c>
      <c r="F27" s="10" t="b">
        <v>0</v>
      </c>
      <c r="G27" s="10" t="s">
        <v>54</v>
      </c>
      <c r="H27" s="6" t="str">
        <f t="shared" si="3"/>
        <v>Republican</v>
      </c>
      <c r="I27" s="3">
        <v>0</v>
      </c>
      <c r="J27" s="3">
        <v>6</v>
      </c>
      <c r="K27" s="3">
        <v>0</v>
      </c>
      <c r="L27" s="3">
        <v>310676</v>
      </c>
      <c r="M27" s="3">
        <v>515231</v>
      </c>
      <c r="N27" s="3">
        <f t="shared" si="4"/>
        <v>204555</v>
      </c>
      <c r="O27" s="3">
        <f t="shared" si="5"/>
        <v>0</v>
      </c>
      <c r="P27" s="3">
        <f t="shared" si="13"/>
        <v>616199</v>
      </c>
      <c r="Q27" s="8">
        <f t="shared" si="6"/>
        <v>2.9331964508322945E-5</v>
      </c>
      <c r="R27" s="3">
        <v>305523</v>
      </c>
      <c r="S27" s="3">
        <v>1131430</v>
      </c>
      <c r="T27" s="3">
        <v>1152369</v>
      </c>
      <c r="U27" s="3">
        <v>1131430</v>
      </c>
      <c r="V27" s="3">
        <v>1995305</v>
      </c>
      <c r="W27" s="3">
        <v>2144784</v>
      </c>
      <c r="X27" s="3">
        <f t="shared" si="7"/>
        <v>332550.83333333331</v>
      </c>
      <c r="Y27" s="8">
        <f t="shared" si="8"/>
        <v>2.9331964508322945E-5</v>
      </c>
      <c r="Z27" s="10">
        <f t="shared" si="9"/>
        <v>26</v>
      </c>
      <c r="AA27" s="4">
        <f t="shared" si="10"/>
        <v>1.2635247880086233</v>
      </c>
      <c r="AB27" s="4">
        <f t="shared" si="11"/>
        <v>1.4316415807774787</v>
      </c>
      <c r="AC27" s="5">
        <f t="shared" si="12"/>
        <v>0.99999999999999989</v>
      </c>
    </row>
    <row r="28" spans="1:29" x14ac:dyDescent="0.25">
      <c r="A28">
        <v>2016</v>
      </c>
      <c r="B28" t="s">
        <v>13</v>
      </c>
      <c r="C28" s="6" t="str">
        <f t="shared" si="0"/>
        <v>Republican</v>
      </c>
      <c r="D28" s="6">
        <f t="shared" si="1"/>
        <v>77</v>
      </c>
      <c r="E28" s="6">
        <f t="shared" si="2"/>
        <v>39</v>
      </c>
      <c r="F28" s="10" t="b">
        <v>0</v>
      </c>
      <c r="G28" s="10" t="s">
        <v>53</v>
      </c>
      <c r="H28" s="6" t="str">
        <f t="shared" si="3"/>
        <v>Democrat</v>
      </c>
      <c r="I28" s="3">
        <v>3</v>
      </c>
      <c r="J28" s="3">
        <v>0</v>
      </c>
      <c r="K28" s="3">
        <v>1</v>
      </c>
      <c r="L28" s="3">
        <v>266891</v>
      </c>
      <c r="M28" s="3">
        <v>128847</v>
      </c>
      <c r="N28" s="3">
        <f t="shared" si="4"/>
        <v>-138044</v>
      </c>
      <c r="O28" s="3">
        <f t="shared" si="5"/>
        <v>0</v>
      </c>
      <c r="P28" s="3">
        <f t="shared" si="13"/>
        <v>162046</v>
      </c>
      <c r="Q28" s="8">
        <f t="shared" si="6"/>
        <v>-2.8976268436150791E-5</v>
      </c>
      <c r="R28" s="3">
        <v>33199</v>
      </c>
      <c r="S28" s="3">
        <v>428937</v>
      </c>
      <c r="T28" s="3">
        <v>437664</v>
      </c>
      <c r="U28" s="3">
        <v>428937</v>
      </c>
      <c r="V28" s="3">
        <v>1017045</v>
      </c>
      <c r="W28" s="3">
        <v>1120465</v>
      </c>
      <c r="X28" s="3">
        <f t="shared" si="7"/>
        <v>254261.25</v>
      </c>
      <c r="Y28" s="8">
        <f t="shared" si="8"/>
        <v>2.8976268436150791E-5</v>
      </c>
      <c r="Z28" s="10">
        <f t="shared" si="9"/>
        <v>27</v>
      </c>
      <c r="AA28" s="4">
        <f t="shared" si="10"/>
        <v>1.6525767146570352</v>
      </c>
      <c r="AB28" s="4">
        <f t="shared" si="11"/>
        <v>1.4316415807774787</v>
      </c>
      <c r="AC28" s="5">
        <f t="shared" si="12"/>
        <v>0.99999999999999989</v>
      </c>
    </row>
    <row r="29" spans="1:29" x14ac:dyDescent="0.25">
      <c r="A29">
        <v>2016</v>
      </c>
      <c r="B29" t="s">
        <v>26</v>
      </c>
      <c r="C29" s="6" t="str">
        <f t="shared" si="0"/>
        <v>Republican</v>
      </c>
      <c r="D29" s="6">
        <f t="shared" si="1"/>
        <v>77</v>
      </c>
      <c r="E29" s="6">
        <f t="shared" si="2"/>
        <v>39</v>
      </c>
      <c r="F29" s="10" t="b">
        <v>0</v>
      </c>
      <c r="G29" s="10" t="s">
        <v>54</v>
      </c>
      <c r="H29" s="6" t="str">
        <f t="shared" si="3"/>
        <v>Republican</v>
      </c>
      <c r="I29" s="3">
        <v>0</v>
      </c>
      <c r="J29" s="3">
        <v>6</v>
      </c>
      <c r="K29" s="3">
        <v>0</v>
      </c>
      <c r="L29" s="3">
        <v>485131</v>
      </c>
      <c r="M29" s="3">
        <v>700714</v>
      </c>
      <c r="N29" s="3">
        <f t="shared" si="4"/>
        <v>215583</v>
      </c>
      <c r="O29" s="3">
        <f t="shared" si="5"/>
        <v>0</v>
      </c>
      <c r="P29" s="3">
        <f t="shared" si="13"/>
        <v>508643</v>
      </c>
      <c r="Q29" s="8">
        <f t="shared" si="6"/>
        <v>2.7831508050263702E-5</v>
      </c>
      <c r="R29" s="3">
        <v>23512</v>
      </c>
      <c r="S29" s="3">
        <v>1209357</v>
      </c>
      <c r="T29" s="3"/>
      <c r="U29" s="3">
        <v>1209357</v>
      </c>
      <c r="V29" s="3">
        <v>2176404</v>
      </c>
      <c r="W29" s="3">
        <v>2268089</v>
      </c>
      <c r="X29" s="3">
        <f t="shared" si="7"/>
        <v>362734</v>
      </c>
      <c r="Y29" s="8">
        <f t="shared" si="8"/>
        <v>2.7831508050263702E-5</v>
      </c>
      <c r="Z29" s="10">
        <f t="shared" si="9"/>
        <v>28</v>
      </c>
      <c r="AA29" s="4">
        <f t="shared" si="10"/>
        <v>1.1583866447302738</v>
      </c>
      <c r="AB29" s="4">
        <f t="shared" si="11"/>
        <v>1.4316415807774787</v>
      </c>
      <c r="AC29" s="5">
        <f t="shared" si="12"/>
        <v>0.99999999999999989</v>
      </c>
    </row>
    <row r="30" spans="1:29" x14ac:dyDescent="0.25">
      <c r="A30">
        <v>2016</v>
      </c>
      <c r="B30" t="s">
        <v>43</v>
      </c>
      <c r="C30" s="6" t="str">
        <f t="shared" si="0"/>
        <v>Republican</v>
      </c>
      <c r="D30" s="6">
        <f t="shared" si="1"/>
        <v>77</v>
      </c>
      <c r="E30" s="6">
        <f t="shared" si="2"/>
        <v>39</v>
      </c>
      <c r="F30" s="10" t="b">
        <v>0</v>
      </c>
      <c r="G30" s="10" t="s">
        <v>54</v>
      </c>
      <c r="H30" s="6" t="str">
        <f t="shared" si="3"/>
        <v>Republican</v>
      </c>
      <c r="I30" s="3">
        <v>0</v>
      </c>
      <c r="J30" s="3">
        <v>3</v>
      </c>
      <c r="K30" s="3">
        <v>0</v>
      </c>
      <c r="L30" s="3">
        <v>117458</v>
      </c>
      <c r="M30" s="3">
        <v>227721</v>
      </c>
      <c r="N30" s="3">
        <f t="shared" si="4"/>
        <v>110263</v>
      </c>
      <c r="O30" s="3">
        <f t="shared" si="5"/>
        <v>0</v>
      </c>
      <c r="P30" s="3">
        <f t="shared" si="13"/>
        <v>142372</v>
      </c>
      <c r="Q30" s="8">
        <f t="shared" si="6"/>
        <v>2.720767619237641E-5</v>
      </c>
      <c r="R30" s="3">
        <v>24914</v>
      </c>
      <c r="S30" s="3">
        <v>370093</v>
      </c>
      <c r="T30" s="3">
        <v>378995</v>
      </c>
      <c r="U30" s="3">
        <v>370093</v>
      </c>
      <c r="V30" s="3">
        <v>632939</v>
      </c>
      <c r="W30" s="3">
        <v>653841</v>
      </c>
      <c r="X30" s="3">
        <f t="shared" si="7"/>
        <v>210979.66666666666</v>
      </c>
      <c r="Y30" s="8">
        <f t="shared" si="8"/>
        <v>2.720767619237641E-5</v>
      </c>
      <c r="Z30" s="10">
        <f t="shared" si="9"/>
        <v>29</v>
      </c>
      <c r="AA30" s="4">
        <f t="shared" si="10"/>
        <v>1.9915958150292099</v>
      </c>
      <c r="AB30" s="4">
        <f t="shared" si="11"/>
        <v>1.4316415807774787</v>
      </c>
      <c r="AC30" s="5">
        <f t="shared" si="12"/>
        <v>0.99999999999999989</v>
      </c>
    </row>
    <row r="31" spans="1:29" x14ac:dyDescent="0.25">
      <c r="A31">
        <v>2016</v>
      </c>
      <c r="B31" t="s">
        <v>32</v>
      </c>
      <c r="C31" s="6" t="str">
        <f t="shared" si="0"/>
        <v>Republican</v>
      </c>
      <c r="D31" s="6">
        <f t="shared" si="1"/>
        <v>77</v>
      </c>
      <c r="E31" s="6">
        <f t="shared" si="2"/>
        <v>39</v>
      </c>
      <c r="F31" s="10" t="b">
        <v>0</v>
      </c>
      <c r="G31" s="10" t="s">
        <v>53</v>
      </c>
      <c r="H31" s="6" t="str">
        <f t="shared" si="3"/>
        <v>Democrat</v>
      </c>
      <c r="I31" s="3">
        <v>14</v>
      </c>
      <c r="J31" s="3">
        <v>0</v>
      </c>
      <c r="K31" s="3">
        <v>0</v>
      </c>
      <c r="L31" s="3">
        <v>2148278</v>
      </c>
      <c r="M31" s="3">
        <v>1601933</v>
      </c>
      <c r="N31" s="3">
        <f t="shared" si="4"/>
        <v>-546345</v>
      </c>
      <c r="O31" s="3">
        <f t="shared" si="5"/>
        <v>0</v>
      </c>
      <c r="P31" s="3">
        <f t="shared" si="13"/>
        <v>1725768</v>
      </c>
      <c r="Q31" s="8">
        <f t="shared" si="6"/>
        <v>-2.5624834124957674E-5</v>
      </c>
      <c r="R31" s="3">
        <v>123835</v>
      </c>
      <c r="S31" s="3">
        <v>3874046</v>
      </c>
      <c r="T31" s="3">
        <v>3957303</v>
      </c>
      <c r="U31" s="3">
        <v>3874046</v>
      </c>
      <c r="V31" s="3">
        <v>6054737</v>
      </c>
      <c r="W31" s="3">
        <v>6959892</v>
      </c>
      <c r="X31" s="3">
        <f t="shared" si="7"/>
        <v>432481.21428571426</v>
      </c>
      <c r="Y31" s="8">
        <f t="shared" si="8"/>
        <v>2.5624834124957674E-5</v>
      </c>
      <c r="Z31" s="10">
        <f t="shared" si="9"/>
        <v>30</v>
      </c>
      <c r="AA31" s="4">
        <f t="shared" si="10"/>
        <v>0.97157103548085999</v>
      </c>
      <c r="AB31" s="4">
        <f t="shared" si="11"/>
        <v>1.4316415807774787</v>
      </c>
      <c r="AC31" s="5">
        <f t="shared" si="12"/>
        <v>0.99999999999999989</v>
      </c>
    </row>
    <row r="32" spans="1:29" x14ac:dyDescent="0.25">
      <c r="A32">
        <v>2016</v>
      </c>
      <c r="B32" t="s">
        <v>52</v>
      </c>
      <c r="C32" s="6" t="str">
        <f t="shared" si="0"/>
        <v>Republican</v>
      </c>
      <c r="D32" s="6">
        <f t="shared" si="1"/>
        <v>77</v>
      </c>
      <c r="E32" s="6">
        <f t="shared" si="2"/>
        <v>39</v>
      </c>
      <c r="F32" s="10" t="b">
        <v>0</v>
      </c>
      <c r="G32" s="10" t="s">
        <v>54</v>
      </c>
      <c r="H32" s="6" t="str">
        <f t="shared" si="3"/>
        <v>Republican</v>
      </c>
      <c r="I32" s="3">
        <v>0</v>
      </c>
      <c r="J32" s="3">
        <v>3</v>
      </c>
      <c r="K32" s="3">
        <v>0</v>
      </c>
      <c r="L32" s="3">
        <v>55973</v>
      </c>
      <c r="M32" s="3">
        <v>174419</v>
      </c>
      <c r="N32" s="3">
        <f t="shared" si="4"/>
        <v>118446</v>
      </c>
      <c r="O32" s="3">
        <f t="shared" si="5"/>
        <v>0</v>
      </c>
      <c r="P32" s="3">
        <f t="shared" si="13"/>
        <v>81430</v>
      </c>
      <c r="Q32" s="8">
        <f t="shared" si="6"/>
        <v>2.5327997568512235E-5</v>
      </c>
      <c r="R32" s="3">
        <v>25457</v>
      </c>
      <c r="S32" s="3">
        <v>255849</v>
      </c>
      <c r="T32" s="3">
        <v>258788</v>
      </c>
      <c r="U32" s="3">
        <v>255849</v>
      </c>
      <c r="V32" s="3">
        <v>428424</v>
      </c>
      <c r="W32" s="3">
        <v>446396</v>
      </c>
      <c r="X32" s="3">
        <f t="shared" si="7"/>
        <v>142808</v>
      </c>
      <c r="Y32" s="8">
        <f t="shared" si="8"/>
        <v>2.5327997568512235E-5</v>
      </c>
      <c r="Z32" s="10">
        <f t="shared" si="9"/>
        <v>31</v>
      </c>
      <c r="AA32" s="4">
        <f t="shared" si="10"/>
        <v>2.9423157049296331</v>
      </c>
      <c r="AB32" s="4">
        <f t="shared" si="11"/>
        <v>1.4316415807774787</v>
      </c>
      <c r="AC32" s="5">
        <f t="shared" si="12"/>
        <v>0.99999999999999989</v>
      </c>
    </row>
    <row r="33" spans="1:29" x14ac:dyDescent="0.25">
      <c r="A33">
        <v>2016</v>
      </c>
      <c r="B33" t="s">
        <v>18</v>
      </c>
      <c r="C33" s="6" t="str">
        <f t="shared" si="0"/>
        <v>Republican</v>
      </c>
      <c r="D33" s="6">
        <f t="shared" si="1"/>
        <v>77</v>
      </c>
      <c r="E33" s="6">
        <f t="shared" si="2"/>
        <v>39</v>
      </c>
      <c r="F33" s="10" t="b">
        <v>0</v>
      </c>
      <c r="G33" s="10" t="s">
        <v>54</v>
      </c>
      <c r="H33" s="6" t="str">
        <f t="shared" si="3"/>
        <v>Republican</v>
      </c>
      <c r="I33" s="3">
        <v>0</v>
      </c>
      <c r="J33" s="3">
        <v>6</v>
      </c>
      <c r="K33" s="3">
        <v>0</v>
      </c>
      <c r="L33" s="3">
        <v>427005</v>
      </c>
      <c r="M33" s="3">
        <v>671018</v>
      </c>
      <c r="N33" s="3">
        <f t="shared" si="4"/>
        <v>244013</v>
      </c>
      <c r="O33" s="3">
        <f t="shared" si="5"/>
        <v>0</v>
      </c>
      <c r="P33" s="3">
        <f t="shared" si="13"/>
        <v>513384</v>
      </c>
      <c r="Q33" s="8">
        <f t="shared" si="6"/>
        <v>2.4588853872539578E-5</v>
      </c>
      <c r="R33" s="3">
        <v>86379</v>
      </c>
      <c r="S33" s="3">
        <v>1184402</v>
      </c>
      <c r="T33" s="3">
        <v>1225667</v>
      </c>
      <c r="U33" s="3">
        <v>1184402</v>
      </c>
      <c r="V33" s="3">
        <v>2052543</v>
      </c>
      <c r="W33" s="3">
        <v>2192423</v>
      </c>
      <c r="X33" s="3">
        <f t="shared" si="7"/>
        <v>342090.5</v>
      </c>
      <c r="Y33" s="8">
        <f t="shared" si="8"/>
        <v>2.4588853872539578E-5</v>
      </c>
      <c r="Z33" s="10">
        <f t="shared" si="9"/>
        <v>32</v>
      </c>
      <c r="AA33" s="4">
        <f t="shared" si="10"/>
        <v>1.2282896519768629</v>
      </c>
      <c r="AB33" s="4">
        <f t="shared" si="11"/>
        <v>1.4316415807774787</v>
      </c>
      <c r="AC33" s="5">
        <f t="shared" si="12"/>
        <v>0.99999999999999989</v>
      </c>
    </row>
    <row r="34" spans="1:29" x14ac:dyDescent="0.25">
      <c r="A34">
        <v>2016</v>
      </c>
      <c r="B34" t="s">
        <v>36</v>
      </c>
      <c r="C34" s="6" t="str">
        <f t="shared" si="0"/>
        <v>Republican</v>
      </c>
      <c r="D34" s="6">
        <f t="shared" si="1"/>
        <v>77</v>
      </c>
      <c r="E34" s="6">
        <f t="shared" si="2"/>
        <v>39</v>
      </c>
      <c r="F34" s="10" t="b">
        <v>0</v>
      </c>
      <c r="G34" s="10" t="s">
        <v>54</v>
      </c>
      <c r="H34" s="6" t="str">
        <f t="shared" si="3"/>
        <v>Republican</v>
      </c>
      <c r="I34" s="3">
        <v>0</v>
      </c>
      <c r="J34" s="3">
        <v>3</v>
      </c>
      <c r="K34" s="3">
        <v>0</v>
      </c>
      <c r="L34" s="3">
        <v>93758</v>
      </c>
      <c r="M34" s="3">
        <v>216794</v>
      </c>
      <c r="N34" s="3">
        <f t="shared" si="4"/>
        <v>123036</v>
      </c>
      <c r="O34" s="3">
        <f t="shared" si="5"/>
        <v>0</v>
      </c>
      <c r="P34" s="3">
        <f t="shared" si="13"/>
        <v>127566</v>
      </c>
      <c r="Q34" s="8">
        <f t="shared" si="6"/>
        <v>2.4383107383204915E-5</v>
      </c>
      <c r="R34" s="3">
        <v>33808</v>
      </c>
      <c r="S34" s="3">
        <v>344360</v>
      </c>
      <c r="T34" s="3">
        <v>349945</v>
      </c>
      <c r="U34" s="3">
        <v>344360</v>
      </c>
      <c r="V34" s="3">
        <v>565103</v>
      </c>
      <c r="W34" s="3">
        <v>581188</v>
      </c>
      <c r="X34" s="3">
        <f t="shared" si="7"/>
        <v>188367.66666666666</v>
      </c>
      <c r="Y34" s="8">
        <f t="shared" si="8"/>
        <v>2.4383107383204915E-5</v>
      </c>
      <c r="Z34" s="10">
        <f t="shared" si="9"/>
        <v>33</v>
      </c>
      <c r="AA34" s="4">
        <f t="shared" si="10"/>
        <v>2.2306706274232719</v>
      </c>
      <c r="AB34" s="4">
        <f t="shared" si="11"/>
        <v>1.4316415807774787</v>
      </c>
      <c r="AC34" s="5">
        <f t="shared" si="12"/>
        <v>0.99999999999999989</v>
      </c>
    </row>
    <row r="35" spans="1:29" x14ac:dyDescent="0.25">
      <c r="A35">
        <v>2016</v>
      </c>
      <c r="B35" t="s">
        <v>29</v>
      </c>
      <c r="C35" s="6" t="str">
        <f t="shared" si="0"/>
        <v>Republican</v>
      </c>
      <c r="D35" s="6">
        <f t="shared" si="1"/>
        <v>77</v>
      </c>
      <c r="E35" s="6">
        <f t="shared" si="2"/>
        <v>39</v>
      </c>
      <c r="F35" s="10" t="b">
        <v>0</v>
      </c>
      <c r="G35" s="10" t="s">
        <v>54</v>
      </c>
      <c r="H35" s="6" t="str">
        <f t="shared" si="3"/>
        <v>Republican</v>
      </c>
      <c r="I35" s="3">
        <v>0</v>
      </c>
      <c r="J35" s="3">
        <v>5</v>
      </c>
      <c r="K35" s="3">
        <v>0</v>
      </c>
      <c r="L35" s="3">
        <v>284494</v>
      </c>
      <c r="M35" s="3">
        <v>495961</v>
      </c>
      <c r="N35" s="3">
        <f t="shared" si="4"/>
        <v>211467</v>
      </c>
      <c r="O35" s="3">
        <f t="shared" si="5"/>
        <v>0</v>
      </c>
      <c r="P35" s="3">
        <f t="shared" si="13"/>
        <v>348266</v>
      </c>
      <c r="Q35" s="8">
        <f t="shared" si="6"/>
        <v>2.3644351128071991E-5</v>
      </c>
      <c r="R35" s="3">
        <v>63772</v>
      </c>
      <c r="S35" s="3">
        <v>844227</v>
      </c>
      <c r="T35" s="3">
        <v>860573</v>
      </c>
      <c r="U35" s="3">
        <v>844227</v>
      </c>
      <c r="V35" s="3">
        <v>1349736</v>
      </c>
      <c r="W35" s="3">
        <v>1436437</v>
      </c>
      <c r="X35" s="3">
        <f t="shared" si="7"/>
        <v>269947.2</v>
      </c>
      <c r="Y35" s="8">
        <f t="shared" si="8"/>
        <v>2.3644351128071991E-5</v>
      </c>
      <c r="Z35" s="10">
        <f t="shared" si="9"/>
        <v>34</v>
      </c>
      <c r="AA35" s="4">
        <f t="shared" si="10"/>
        <v>1.5565496555978022</v>
      </c>
      <c r="AB35" s="4">
        <f t="shared" si="11"/>
        <v>1.4316415807774787</v>
      </c>
      <c r="AC35" s="5">
        <f t="shared" si="12"/>
        <v>0.99999999999999989</v>
      </c>
    </row>
    <row r="36" spans="1:29" x14ac:dyDescent="0.25">
      <c r="A36">
        <v>2016</v>
      </c>
      <c r="B36" t="s">
        <v>49</v>
      </c>
      <c r="C36" s="6" t="str">
        <f t="shared" si="0"/>
        <v>Republican</v>
      </c>
      <c r="D36" s="6">
        <f t="shared" si="1"/>
        <v>77</v>
      </c>
      <c r="E36" s="6">
        <f t="shared" si="2"/>
        <v>39</v>
      </c>
      <c r="F36" s="10" t="b">
        <v>0</v>
      </c>
      <c r="G36" s="10" t="s">
        <v>53</v>
      </c>
      <c r="H36" s="6" t="str">
        <f t="shared" si="3"/>
        <v>Democrat</v>
      </c>
      <c r="I36" s="3">
        <v>8</v>
      </c>
      <c r="J36" s="3">
        <v>0</v>
      </c>
      <c r="K36" s="3">
        <v>4</v>
      </c>
      <c r="L36" s="3">
        <v>1742718</v>
      </c>
      <c r="M36" s="3">
        <v>1221747</v>
      </c>
      <c r="N36" s="3">
        <f t="shared" si="4"/>
        <v>-520971</v>
      </c>
      <c r="O36" s="3">
        <f t="shared" si="5"/>
        <v>0</v>
      </c>
      <c r="P36" s="3">
        <f t="shared" si="13"/>
        <v>1574301</v>
      </c>
      <c r="Q36" s="8">
        <f t="shared" si="6"/>
        <v>-2.3033911676465675E-5</v>
      </c>
      <c r="R36" s="3">
        <v>401179</v>
      </c>
      <c r="S36" s="3">
        <v>3365644</v>
      </c>
      <c r="T36" s="3">
        <v>3363440</v>
      </c>
      <c r="U36" s="3">
        <v>3317019</v>
      </c>
      <c r="V36" s="3">
        <v>5123882</v>
      </c>
      <c r="W36" s="3">
        <v>5691833</v>
      </c>
      <c r="X36" s="3">
        <f t="shared" si="7"/>
        <v>426990.16666666669</v>
      </c>
      <c r="Y36" s="8">
        <f t="shared" si="8"/>
        <v>2.3033911676465675E-5</v>
      </c>
      <c r="Z36" s="10">
        <f t="shared" si="9"/>
        <v>35</v>
      </c>
      <c r="AA36" s="4">
        <f t="shared" si="10"/>
        <v>0.98406533450128097</v>
      </c>
      <c r="AB36" s="4">
        <f t="shared" si="11"/>
        <v>1.4316415807774787</v>
      </c>
      <c r="AC36" s="5">
        <f t="shared" si="12"/>
        <v>0.99999999999999989</v>
      </c>
    </row>
    <row r="37" spans="1:29" x14ac:dyDescent="0.25">
      <c r="A37">
        <v>2016</v>
      </c>
      <c r="B37" t="s">
        <v>15</v>
      </c>
      <c r="C37" s="6" t="str">
        <f t="shared" si="0"/>
        <v>Republican</v>
      </c>
      <c r="D37" s="6">
        <f t="shared" si="1"/>
        <v>77</v>
      </c>
      <c r="E37" s="6">
        <f t="shared" si="2"/>
        <v>39</v>
      </c>
      <c r="F37" s="10" t="b">
        <v>0</v>
      </c>
      <c r="G37" s="10" t="s">
        <v>53</v>
      </c>
      <c r="H37" s="6" t="str">
        <f t="shared" si="3"/>
        <v>Democrat</v>
      </c>
      <c r="I37" s="3">
        <v>20</v>
      </c>
      <c r="J37" s="3">
        <v>0</v>
      </c>
      <c r="K37" s="3">
        <v>0</v>
      </c>
      <c r="L37" s="3">
        <v>3090729</v>
      </c>
      <c r="M37" s="3">
        <v>2146015</v>
      </c>
      <c r="N37" s="3">
        <f t="shared" si="4"/>
        <v>-944714</v>
      </c>
      <c r="O37" s="3">
        <f t="shared" si="5"/>
        <v>0</v>
      </c>
      <c r="P37" s="3">
        <f t="shared" si="13"/>
        <v>2445695</v>
      </c>
      <c r="Q37" s="8">
        <f t="shared" si="6"/>
        <v>-2.1170428298934915E-5</v>
      </c>
      <c r="R37" s="3">
        <v>299680</v>
      </c>
      <c r="S37" s="3">
        <v>5536424</v>
      </c>
      <c r="T37" s="3">
        <v>5666118</v>
      </c>
      <c r="U37" s="3">
        <v>5536424</v>
      </c>
      <c r="V37" s="3">
        <v>8941119</v>
      </c>
      <c r="W37" s="3">
        <v>9866799</v>
      </c>
      <c r="X37" s="3">
        <f t="shared" si="7"/>
        <v>447055.95</v>
      </c>
      <c r="Y37" s="8">
        <f t="shared" si="8"/>
        <v>2.1170428298934915E-5</v>
      </c>
      <c r="Z37" s="10">
        <f t="shared" si="9"/>
        <v>36</v>
      </c>
      <c r="AA37" s="4">
        <f t="shared" si="10"/>
        <v>0.93989627291526057</v>
      </c>
      <c r="AB37" s="4">
        <f t="shared" si="11"/>
        <v>1.4316415807774787</v>
      </c>
      <c r="AC37" s="5">
        <f t="shared" si="12"/>
        <v>0.99999999999999989</v>
      </c>
    </row>
    <row r="38" spans="1:29" x14ac:dyDescent="0.25">
      <c r="A38">
        <v>2016</v>
      </c>
      <c r="B38" t="s">
        <v>16</v>
      </c>
      <c r="C38" s="6" t="str">
        <f t="shared" si="0"/>
        <v>Republican</v>
      </c>
      <c r="D38" s="6">
        <f t="shared" si="1"/>
        <v>77</v>
      </c>
      <c r="E38" s="6">
        <f t="shared" si="2"/>
        <v>39</v>
      </c>
      <c r="F38" s="10" t="b">
        <v>0</v>
      </c>
      <c r="G38" s="10" t="s">
        <v>54</v>
      </c>
      <c r="H38" s="6" t="str">
        <f t="shared" si="3"/>
        <v>Republican</v>
      </c>
      <c r="I38" s="3">
        <v>0</v>
      </c>
      <c r="J38" s="3">
        <v>11</v>
      </c>
      <c r="K38" s="3">
        <v>0</v>
      </c>
      <c r="L38" s="3">
        <v>1033126</v>
      </c>
      <c r="M38" s="3">
        <v>1557286</v>
      </c>
      <c r="N38" s="3">
        <f t="shared" si="4"/>
        <v>524160</v>
      </c>
      <c r="O38" s="3">
        <f t="shared" si="5"/>
        <v>0</v>
      </c>
      <c r="P38" s="3">
        <f t="shared" si="13"/>
        <v>1177672</v>
      </c>
      <c r="Q38" s="8">
        <f t="shared" si="6"/>
        <v>2.0985958485958486E-5</v>
      </c>
      <c r="R38" s="3">
        <v>144546</v>
      </c>
      <c r="S38" s="3">
        <v>2734958</v>
      </c>
      <c r="T38" s="3">
        <v>2807676</v>
      </c>
      <c r="U38" s="3">
        <v>2734958</v>
      </c>
      <c r="V38" s="3">
        <v>4850754</v>
      </c>
      <c r="W38" s="3">
        <v>5063393</v>
      </c>
      <c r="X38" s="3">
        <f t="shared" si="7"/>
        <v>440977.63636363635</v>
      </c>
      <c r="Y38" s="8">
        <f t="shared" si="8"/>
        <v>2.0985958485958486E-5</v>
      </c>
      <c r="Z38" s="10">
        <f t="shared" si="9"/>
        <v>37</v>
      </c>
      <c r="AA38" s="4">
        <f t="shared" si="10"/>
        <v>0.95285154289116747</v>
      </c>
      <c r="AB38" s="4">
        <f t="shared" si="11"/>
        <v>1.4316415807774787</v>
      </c>
      <c r="AC38" s="5">
        <f t="shared" si="12"/>
        <v>0.99999999999999989</v>
      </c>
    </row>
    <row r="39" spans="1:29" x14ac:dyDescent="0.25">
      <c r="A39">
        <v>2016</v>
      </c>
      <c r="B39" t="s">
        <v>20</v>
      </c>
      <c r="C39" s="6" t="str">
        <f t="shared" si="0"/>
        <v>Republican</v>
      </c>
      <c r="D39" s="6">
        <f t="shared" si="1"/>
        <v>77</v>
      </c>
      <c r="E39" s="6">
        <f t="shared" si="2"/>
        <v>39</v>
      </c>
      <c r="F39" s="10" t="b">
        <v>0</v>
      </c>
      <c r="G39" s="10" t="s">
        <v>54</v>
      </c>
      <c r="H39" s="6" t="str">
        <f t="shared" si="3"/>
        <v>Republican</v>
      </c>
      <c r="I39" s="3">
        <v>0</v>
      </c>
      <c r="J39" s="3">
        <v>8</v>
      </c>
      <c r="K39" s="3">
        <v>0</v>
      </c>
      <c r="L39" s="3">
        <v>780154</v>
      </c>
      <c r="M39" s="3">
        <v>1178638</v>
      </c>
      <c r="N39" s="3">
        <f t="shared" si="4"/>
        <v>398484</v>
      </c>
      <c r="O39" s="3">
        <f t="shared" si="5"/>
        <v>0</v>
      </c>
      <c r="P39" s="3">
        <f t="shared" si="13"/>
        <v>850394</v>
      </c>
      <c r="Q39" s="8">
        <f t="shared" si="6"/>
        <v>2.0076088374941028E-5</v>
      </c>
      <c r="R39" s="3">
        <v>70240</v>
      </c>
      <c r="S39" s="3">
        <v>2029032</v>
      </c>
      <c r="T39" s="3">
        <v>2049531</v>
      </c>
      <c r="U39" s="3">
        <v>2029032</v>
      </c>
      <c r="V39" s="3">
        <v>3381163</v>
      </c>
      <c r="W39" s="3">
        <v>3571652</v>
      </c>
      <c r="X39" s="3">
        <f t="shared" si="7"/>
        <v>422645.375</v>
      </c>
      <c r="Y39" s="8">
        <f t="shared" si="8"/>
        <v>2.0076088374941028E-5</v>
      </c>
      <c r="Z39" s="10">
        <f t="shared" si="9"/>
        <v>38</v>
      </c>
      <c r="AA39" s="4">
        <f t="shared" si="10"/>
        <v>0.99418151964774515</v>
      </c>
      <c r="AB39" s="4">
        <f t="shared" si="11"/>
        <v>1.4316415807774787</v>
      </c>
      <c r="AC39" s="5">
        <f t="shared" si="12"/>
        <v>0.99999999999999989</v>
      </c>
    </row>
    <row r="40" spans="1:29" x14ac:dyDescent="0.25">
      <c r="A40">
        <v>2016</v>
      </c>
      <c r="B40" t="s">
        <v>5</v>
      </c>
      <c r="C40" s="6" t="str">
        <f t="shared" si="0"/>
        <v>Republican</v>
      </c>
      <c r="D40" s="6">
        <f t="shared" si="1"/>
        <v>77</v>
      </c>
      <c r="E40" s="6">
        <f t="shared" si="2"/>
        <v>39</v>
      </c>
      <c r="F40" s="10" t="b">
        <v>0</v>
      </c>
      <c r="G40" s="10" t="s">
        <v>54</v>
      </c>
      <c r="H40" s="6" t="str">
        <f t="shared" si="3"/>
        <v>Republican</v>
      </c>
      <c r="I40" s="3">
        <v>0</v>
      </c>
      <c r="J40" s="3">
        <v>6</v>
      </c>
      <c r="K40" s="3">
        <v>0</v>
      </c>
      <c r="L40" s="3">
        <v>380494</v>
      </c>
      <c r="M40" s="3">
        <v>684872</v>
      </c>
      <c r="N40" s="3">
        <f t="shared" si="4"/>
        <v>304378</v>
      </c>
      <c r="O40" s="3">
        <f t="shared" si="5"/>
        <v>0</v>
      </c>
      <c r="P40" s="3">
        <f t="shared" si="13"/>
        <v>445763</v>
      </c>
      <c r="Q40" s="8">
        <f t="shared" si="6"/>
        <v>1.9712331377432009E-5</v>
      </c>
      <c r="R40" s="3">
        <v>65269</v>
      </c>
      <c r="S40" s="3">
        <v>1130635</v>
      </c>
      <c r="T40" s="3">
        <v>1137772</v>
      </c>
      <c r="U40" s="3">
        <v>1130635</v>
      </c>
      <c r="V40" s="3">
        <v>2144255</v>
      </c>
      <c r="W40" s="3">
        <v>2286625</v>
      </c>
      <c r="X40" s="3">
        <f t="shared" si="7"/>
        <v>357375.83333333331</v>
      </c>
      <c r="Y40" s="8">
        <f t="shared" si="8"/>
        <v>1.9712331377432009E-5</v>
      </c>
      <c r="Z40" s="10">
        <f t="shared" si="9"/>
        <v>39</v>
      </c>
      <c r="AA40" s="4">
        <f t="shared" si="10"/>
        <v>1.1757544355207503</v>
      </c>
      <c r="AB40" s="4">
        <f t="shared" si="11"/>
        <v>1.4316415807774787</v>
      </c>
      <c r="AC40" s="5">
        <f t="shared" si="12"/>
        <v>0.99999999999999989</v>
      </c>
    </row>
    <row r="41" spans="1:29" x14ac:dyDescent="0.25">
      <c r="A41">
        <v>2016</v>
      </c>
      <c r="B41" t="s">
        <v>27</v>
      </c>
      <c r="C41" s="6" t="str">
        <f t="shared" si="0"/>
        <v>Republican</v>
      </c>
      <c r="D41" s="6">
        <f t="shared" si="1"/>
        <v>77</v>
      </c>
      <c r="E41" s="6">
        <f t="shared" si="2"/>
        <v>39</v>
      </c>
      <c r="F41" s="10" t="b">
        <v>0</v>
      </c>
      <c r="G41" s="10" t="s">
        <v>54</v>
      </c>
      <c r="H41" s="6" t="str">
        <f t="shared" si="3"/>
        <v>Republican</v>
      </c>
      <c r="I41" s="3">
        <v>0</v>
      </c>
      <c r="J41" s="3">
        <v>10</v>
      </c>
      <c r="K41" s="3">
        <v>0</v>
      </c>
      <c r="L41" s="3">
        <v>1071068</v>
      </c>
      <c r="M41" s="3">
        <v>1594511</v>
      </c>
      <c r="N41" s="3">
        <f t="shared" si="4"/>
        <v>523443</v>
      </c>
      <c r="O41" s="3">
        <f t="shared" si="5"/>
        <v>0</v>
      </c>
      <c r="P41" s="3">
        <f t="shared" si="13"/>
        <v>1214094</v>
      </c>
      <c r="Q41" s="8">
        <f t="shared" si="6"/>
        <v>1.9104276874463886E-5</v>
      </c>
      <c r="R41" s="3">
        <v>143026</v>
      </c>
      <c r="S41" s="3">
        <v>2808605</v>
      </c>
      <c r="T41" s="3">
        <v>2811549</v>
      </c>
      <c r="U41" s="3">
        <v>2808605</v>
      </c>
      <c r="V41" s="3">
        <v>4510515</v>
      </c>
      <c r="W41" s="3">
        <v>4710784</v>
      </c>
      <c r="X41" s="3">
        <f t="shared" si="7"/>
        <v>451051.5</v>
      </c>
      <c r="Y41" s="8">
        <f t="shared" si="8"/>
        <v>1.9104276874463886E-5</v>
      </c>
      <c r="Z41" s="10">
        <f t="shared" si="9"/>
        <v>40</v>
      </c>
      <c r="AA41" s="4">
        <f t="shared" si="10"/>
        <v>0.93157038872410602</v>
      </c>
      <c r="AB41" s="4">
        <f t="shared" si="11"/>
        <v>1.4316415807774787</v>
      </c>
      <c r="AC41" s="5">
        <f t="shared" si="12"/>
        <v>0.99999999999999989</v>
      </c>
    </row>
    <row r="42" spans="1:29" x14ac:dyDescent="0.25">
      <c r="A42">
        <v>2016</v>
      </c>
      <c r="B42" t="s">
        <v>14</v>
      </c>
      <c r="C42" s="6" t="str">
        <f t="shared" si="0"/>
        <v>Republican</v>
      </c>
      <c r="D42" s="6">
        <f t="shared" si="1"/>
        <v>77</v>
      </c>
      <c r="E42" s="6">
        <f t="shared" si="2"/>
        <v>39</v>
      </c>
      <c r="F42" s="10" t="b">
        <v>0</v>
      </c>
      <c r="G42" s="10" t="s">
        <v>54</v>
      </c>
      <c r="H42" s="6" t="str">
        <f t="shared" si="3"/>
        <v>Republican</v>
      </c>
      <c r="I42" s="3">
        <v>0</v>
      </c>
      <c r="J42" s="3">
        <v>4</v>
      </c>
      <c r="K42" s="3">
        <v>0</v>
      </c>
      <c r="L42" s="3">
        <v>189765</v>
      </c>
      <c r="M42" s="3">
        <v>409055</v>
      </c>
      <c r="N42" s="3">
        <f t="shared" si="4"/>
        <v>219290</v>
      </c>
      <c r="O42" s="3">
        <f t="shared" si="5"/>
        <v>0</v>
      </c>
      <c r="P42" s="3">
        <f t="shared" si="13"/>
        <v>281200</v>
      </c>
      <c r="Q42" s="8">
        <f t="shared" si="6"/>
        <v>1.8240685849787951E-5</v>
      </c>
      <c r="R42" s="3">
        <v>91435</v>
      </c>
      <c r="S42" s="3">
        <v>690255</v>
      </c>
      <c r="T42" s="3">
        <v>710545</v>
      </c>
      <c r="U42" s="3">
        <v>690255</v>
      </c>
      <c r="V42" s="3">
        <v>1167795</v>
      </c>
      <c r="W42" s="3">
        <v>1253925</v>
      </c>
      <c r="X42" s="3">
        <f t="shared" si="7"/>
        <v>291948.75</v>
      </c>
      <c r="Y42" s="8">
        <f t="shared" si="8"/>
        <v>1.8240685849787951E-5</v>
      </c>
      <c r="Z42" s="10">
        <f t="shared" si="9"/>
        <v>41</v>
      </c>
      <c r="AA42" s="4">
        <f t="shared" si="10"/>
        <v>1.4392465156627356</v>
      </c>
      <c r="AB42" s="4">
        <f t="shared" si="11"/>
        <v>1.4316415807774787</v>
      </c>
      <c r="AC42" s="5">
        <f t="shared" si="12"/>
        <v>0.99999999999999989</v>
      </c>
    </row>
    <row r="43" spans="1:29" x14ac:dyDescent="0.25">
      <c r="A43">
        <v>2016</v>
      </c>
      <c r="B43" t="s">
        <v>44</v>
      </c>
      <c r="C43" s="6" t="str">
        <f t="shared" si="0"/>
        <v>Republican</v>
      </c>
      <c r="D43" s="6">
        <f t="shared" si="1"/>
        <v>77</v>
      </c>
      <c r="E43" s="6">
        <f t="shared" si="2"/>
        <v>39</v>
      </c>
      <c r="F43" s="10" t="b">
        <v>0</v>
      </c>
      <c r="G43" s="10" t="s">
        <v>54</v>
      </c>
      <c r="H43" s="6" t="str">
        <f t="shared" si="3"/>
        <v>Republican</v>
      </c>
      <c r="I43" s="3">
        <v>0</v>
      </c>
      <c r="J43" s="3">
        <v>11</v>
      </c>
      <c r="K43" s="3">
        <v>0</v>
      </c>
      <c r="L43" s="3">
        <v>870695</v>
      </c>
      <c r="M43" s="3">
        <v>1522925</v>
      </c>
      <c r="N43" s="3">
        <f t="shared" si="4"/>
        <v>652230</v>
      </c>
      <c r="O43" s="3">
        <f t="shared" si="5"/>
        <v>0</v>
      </c>
      <c r="P43" s="3">
        <f t="shared" si="13"/>
        <v>985102</v>
      </c>
      <c r="Q43" s="8">
        <f t="shared" si="6"/>
        <v>1.6865216258068472E-5</v>
      </c>
      <c r="R43" s="3">
        <v>114407</v>
      </c>
      <c r="S43" s="3">
        <v>2508027</v>
      </c>
      <c r="T43" s="3"/>
      <c r="U43" s="3">
        <v>2508027</v>
      </c>
      <c r="V43" s="3">
        <v>4898659</v>
      </c>
      <c r="W43" s="3">
        <v>5164969</v>
      </c>
      <c r="X43" s="3">
        <f t="shared" si="7"/>
        <v>445332.63636363635</v>
      </c>
      <c r="Y43" s="8">
        <f t="shared" si="8"/>
        <v>1.6865216258068472E-5</v>
      </c>
      <c r="Z43" s="10">
        <f t="shared" si="9"/>
        <v>42</v>
      </c>
      <c r="AA43" s="4">
        <f t="shared" si="10"/>
        <v>0.94353341048754413</v>
      </c>
      <c r="AB43" s="4">
        <f t="shared" si="11"/>
        <v>1.4316415807774787</v>
      </c>
      <c r="AC43" s="5">
        <f t="shared" si="12"/>
        <v>0.99999999999999989</v>
      </c>
    </row>
    <row r="44" spans="1:29" x14ac:dyDescent="0.25">
      <c r="A44">
        <v>2016</v>
      </c>
      <c r="B44" t="s">
        <v>34</v>
      </c>
      <c r="C44" s="6" t="str">
        <f t="shared" si="0"/>
        <v>Republican</v>
      </c>
      <c r="D44" s="6">
        <f t="shared" si="1"/>
        <v>77</v>
      </c>
      <c r="E44" s="6">
        <f t="shared" si="2"/>
        <v>39</v>
      </c>
      <c r="F44" s="10" t="b">
        <v>0</v>
      </c>
      <c r="G44" s="10" t="s">
        <v>53</v>
      </c>
      <c r="H44" s="6" t="str">
        <f t="shared" si="3"/>
        <v>Democrat</v>
      </c>
      <c r="I44" s="3">
        <v>29</v>
      </c>
      <c r="J44" s="3">
        <v>0</v>
      </c>
      <c r="K44" s="3">
        <v>0</v>
      </c>
      <c r="L44" s="3">
        <v>4547218</v>
      </c>
      <c r="M44" s="3">
        <v>2814346</v>
      </c>
      <c r="N44" s="3">
        <f t="shared" si="4"/>
        <v>-1732872</v>
      </c>
      <c r="O44" s="3">
        <f t="shared" si="5"/>
        <v>0</v>
      </c>
      <c r="P44" s="3">
        <f t="shared" si="13"/>
        <v>3174235</v>
      </c>
      <c r="Q44" s="8">
        <f t="shared" si="6"/>
        <v>-1.6735223374836689E-5</v>
      </c>
      <c r="R44" s="3">
        <v>348562</v>
      </c>
      <c r="S44" s="3">
        <v>7710126</v>
      </c>
      <c r="T44" s="3">
        <v>7786881</v>
      </c>
      <c r="U44" s="3">
        <v>7721453</v>
      </c>
      <c r="V44" s="3">
        <v>13590053</v>
      </c>
      <c r="W44" s="3">
        <v>15557982</v>
      </c>
      <c r="X44" s="3">
        <f t="shared" si="7"/>
        <v>468622.5172413793</v>
      </c>
      <c r="Y44" s="8">
        <f t="shared" si="8"/>
        <v>1.6735223374836689E-5</v>
      </c>
      <c r="Z44" s="10">
        <f t="shared" si="9"/>
        <v>43</v>
      </c>
      <c r="AA44" s="4">
        <f t="shared" si="10"/>
        <v>0.89664112527729956</v>
      </c>
      <c r="AB44" s="4">
        <f t="shared" si="11"/>
        <v>1.4316415807774787</v>
      </c>
      <c r="AC44" s="5">
        <f t="shared" si="12"/>
        <v>0.99999999999999989</v>
      </c>
    </row>
    <row r="45" spans="1:29" x14ac:dyDescent="0.25">
      <c r="A45">
        <v>2016</v>
      </c>
      <c r="B45" t="s">
        <v>50</v>
      </c>
      <c r="C45" s="6" t="str">
        <f t="shared" si="0"/>
        <v>Republican</v>
      </c>
      <c r="D45" s="6">
        <f t="shared" si="1"/>
        <v>77</v>
      </c>
      <c r="E45" s="6">
        <f t="shared" si="2"/>
        <v>39</v>
      </c>
      <c r="F45" s="10" t="b">
        <v>0</v>
      </c>
      <c r="G45" s="10" t="s">
        <v>54</v>
      </c>
      <c r="H45" s="6" t="str">
        <f t="shared" si="3"/>
        <v>Republican</v>
      </c>
      <c r="I45" s="3">
        <v>0</v>
      </c>
      <c r="J45" s="3">
        <v>5</v>
      </c>
      <c r="K45" s="3">
        <v>0</v>
      </c>
      <c r="L45" s="3">
        <v>188794</v>
      </c>
      <c r="M45" s="3">
        <v>489371</v>
      </c>
      <c r="N45" s="3">
        <f t="shared" si="4"/>
        <v>300577</v>
      </c>
      <c r="O45" s="3">
        <f t="shared" si="5"/>
        <v>0</v>
      </c>
      <c r="P45" s="3">
        <f t="shared" si="13"/>
        <v>223680</v>
      </c>
      <c r="Q45" s="8">
        <f t="shared" si="6"/>
        <v>1.6634672646276993E-5</v>
      </c>
      <c r="R45" s="3">
        <v>34886</v>
      </c>
      <c r="S45" s="3">
        <v>713051</v>
      </c>
      <c r="T45" s="3"/>
      <c r="U45" s="3">
        <v>713051</v>
      </c>
      <c r="V45" s="3">
        <v>1426540</v>
      </c>
      <c r="W45" s="3">
        <v>1453201</v>
      </c>
      <c r="X45" s="3">
        <f t="shared" si="7"/>
        <v>285308</v>
      </c>
      <c r="Y45" s="8">
        <f t="shared" si="8"/>
        <v>1.6634672646276993E-5</v>
      </c>
      <c r="Z45" s="10">
        <f t="shared" si="9"/>
        <v>44</v>
      </c>
      <c r="AA45" s="4">
        <f t="shared" si="10"/>
        <v>1.4727460190025905</v>
      </c>
      <c r="AB45" s="4">
        <f t="shared" si="11"/>
        <v>1.4316415807774787</v>
      </c>
      <c r="AC45" s="5">
        <f t="shared" si="12"/>
        <v>0.99999999999999989</v>
      </c>
    </row>
    <row r="46" spans="1:29" x14ac:dyDescent="0.25">
      <c r="A46">
        <v>2016</v>
      </c>
      <c r="B46" t="s">
        <v>2</v>
      </c>
      <c r="C46" s="6" t="str">
        <f t="shared" si="0"/>
        <v>Republican</v>
      </c>
      <c r="D46" s="6">
        <f t="shared" si="1"/>
        <v>77</v>
      </c>
      <c r="E46" s="6">
        <f t="shared" si="2"/>
        <v>39</v>
      </c>
      <c r="F46" s="10" t="b">
        <v>0</v>
      </c>
      <c r="G46" s="10" t="s">
        <v>54</v>
      </c>
      <c r="H46" s="6" t="str">
        <f t="shared" si="3"/>
        <v>Republican</v>
      </c>
      <c r="I46" s="3">
        <v>0</v>
      </c>
      <c r="J46" s="3">
        <v>9</v>
      </c>
      <c r="K46" s="3">
        <v>0</v>
      </c>
      <c r="L46" s="3">
        <v>729547</v>
      </c>
      <c r="M46" s="3">
        <v>1318255</v>
      </c>
      <c r="N46" s="3">
        <f t="shared" si="4"/>
        <v>588708</v>
      </c>
      <c r="O46" s="3">
        <f t="shared" si="5"/>
        <v>0</v>
      </c>
      <c r="P46" s="3">
        <f t="shared" si="13"/>
        <v>805117</v>
      </c>
      <c r="Q46" s="8">
        <f t="shared" si="6"/>
        <v>1.5287714792392831E-5</v>
      </c>
      <c r="R46" s="3">
        <v>75570</v>
      </c>
      <c r="S46" s="3">
        <v>2123372</v>
      </c>
      <c r="T46" s="3">
        <v>2134061</v>
      </c>
      <c r="U46" s="3">
        <v>2123372</v>
      </c>
      <c r="V46" s="3">
        <v>3602618</v>
      </c>
      <c r="W46" s="3">
        <v>3770142</v>
      </c>
      <c r="X46" s="3">
        <f t="shared" si="7"/>
        <v>400290.88888888888</v>
      </c>
      <c r="Y46" s="8">
        <f t="shared" si="8"/>
        <v>1.5287714792392831E-5</v>
      </c>
      <c r="Z46" s="10">
        <f t="shared" si="9"/>
        <v>45</v>
      </c>
      <c r="AA46" s="4">
        <f t="shared" si="10"/>
        <v>1.0497021862174449</v>
      </c>
      <c r="AB46" s="4">
        <f t="shared" si="11"/>
        <v>1.4316415807774787</v>
      </c>
      <c r="AC46" s="5">
        <f t="shared" si="12"/>
        <v>0.99999999999999989</v>
      </c>
    </row>
    <row r="47" spans="1:29" x14ac:dyDescent="0.25">
      <c r="A47">
        <v>2016</v>
      </c>
      <c r="B47" t="s">
        <v>19</v>
      </c>
      <c r="C47" s="6" t="str">
        <f t="shared" si="0"/>
        <v>Republican</v>
      </c>
      <c r="D47" s="6">
        <f t="shared" si="1"/>
        <v>77</v>
      </c>
      <c r="E47" s="6">
        <f t="shared" si="2"/>
        <v>39</v>
      </c>
      <c r="F47" s="10" t="b">
        <v>0</v>
      </c>
      <c r="G47" s="10" t="s">
        <v>54</v>
      </c>
      <c r="H47" s="6" t="str">
        <f t="shared" si="3"/>
        <v>Republican</v>
      </c>
      <c r="I47" s="3">
        <v>0</v>
      </c>
      <c r="J47" s="3">
        <v>8</v>
      </c>
      <c r="K47" s="3">
        <v>0</v>
      </c>
      <c r="L47" s="3">
        <v>628854</v>
      </c>
      <c r="M47" s="3">
        <v>1202971</v>
      </c>
      <c r="N47" s="3">
        <f t="shared" si="4"/>
        <v>574117</v>
      </c>
      <c r="O47" s="3">
        <f t="shared" si="5"/>
        <v>0</v>
      </c>
      <c r="P47" s="3">
        <f t="shared" si="13"/>
        <v>721178</v>
      </c>
      <c r="Q47" s="8">
        <f t="shared" si="6"/>
        <v>1.3934441934309557E-5</v>
      </c>
      <c r="R47" s="3">
        <v>92324</v>
      </c>
      <c r="S47" s="3">
        <v>1924149</v>
      </c>
      <c r="T47" s="3"/>
      <c r="U47" s="3">
        <v>1924149</v>
      </c>
      <c r="V47" s="3">
        <v>3277147</v>
      </c>
      <c r="W47" s="3">
        <v>3430652</v>
      </c>
      <c r="X47" s="3">
        <f t="shared" si="7"/>
        <v>409643.375</v>
      </c>
      <c r="Y47" s="8">
        <f t="shared" si="8"/>
        <v>1.3934441934309557E-5</v>
      </c>
      <c r="Z47" s="10">
        <f t="shared" si="9"/>
        <v>46</v>
      </c>
      <c r="AA47" s="4">
        <f t="shared" si="10"/>
        <v>1.0257366451723795</v>
      </c>
      <c r="AB47" s="4">
        <f t="shared" si="11"/>
        <v>1.4316415807774787</v>
      </c>
      <c r="AC47" s="5">
        <f t="shared" si="12"/>
        <v>0.99999999999999989</v>
      </c>
    </row>
    <row r="48" spans="1:29" x14ac:dyDescent="0.25">
      <c r="A48">
        <v>2016</v>
      </c>
      <c r="B48" t="s">
        <v>22</v>
      </c>
      <c r="C48" s="6" t="str">
        <f t="shared" si="0"/>
        <v>Republican</v>
      </c>
      <c r="D48" s="6">
        <f t="shared" si="1"/>
        <v>77</v>
      </c>
      <c r="E48" s="6">
        <f t="shared" si="2"/>
        <v>39</v>
      </c>
      <c r="F48" s="10" t="b">
        <v>0</v>
      </c>
      <c r="G48" s="10" t="s">
        <v>53</v>
      </c>
      <c r="H48" s="6" t="str">
        <f t="shared" si="3"/>
        <v>Democrat</v>
      </c>
      <c r="I48" s="3">
        <v>10</v>
      </c>
      <c r="J48" s="3">
        <v>0</v>
      </c>
      <c r="K48" s="3">
        <v>0</v>
      </c>
      <c r="L48" s="3">
        <v>1677928</v>
      </c>
      <c r="M48" s="3">
        <v>943169</v>
      </c>
      <c r="N48" s="3">
        <f t="shared" si="4"/>
        <v>-734759</v>
      </c>
      <c r="O48" s="3">
        <f t="shared" si="5"/>
        <v>0</v>
      </c>
      <c r="P48" s="3">
        <f t="shared" si="13"/>
        <v>1103518</v>
      </c>
      <c r="Q48" s="8">
        <f t="shared" si="6"/>
        <v>-1.3609904744276695E-5</v>
      </c>
      <c r="R48" s="3">
        <v>160349</v>
      </c>
      <c r="S48" s="3">
        <v>2781446</v>
      </c>
      <c r="T48" s="3">
        <v>2807322</v>
      </c>
      <c r="U48" s="3">
        <v>2781446</v>
      </c>
      <c r="V48" s="3">
        <v>4174652</v>
      </c>
      <c r="W48" s="3">
        <v>4670900</v>
      </c>
      <c r="X48" s="3">
        <f t="shared" si="7"/>
        <v>417465.2</v>
      </c>
      <c r="Y48" s="8">
        <f t="shared" si="8"/>
        <v>1.3609904744276695E-5</v>
      </c>
      <c r="Z48" s="10">
        <f t="shared" si="9"/>
        <v>47</v>
      </c>
      <c r="AA48" s="4">
        <f t="shared" si="10"/>
        <v>1.006517959316348</v>
      </c>
      <c r="AB48" s="4">
        <f t="shared" si="11"/>
        <v>1.4316415807774787</v>
      </c>
      <c r="AC48" s="5">
        <f t="shared" si="12"/>
        <v>0.99999999999999989</v>
      </c>
    </row>
    <row r="49" spans="1:29" x14ac:dyDescent="0.25">
      <c r="A49">
        <v>2016</v>
      </c>
      <c r="B49" t="s">
        <v>38</v>
      </c>
      <c r="C49" s="6" t="str">
        <f t="shared" si="0"/>
        <v>Republican</v>
      </c>
      <c r="D49" s="6">
        <f t="shared" si="1"/>
        <v>77</v>
      </c>
      <c r="E49" s="6">
        <f t="shared" si="2"/>
        <v>39</v>
      </c>
      <c r="F49" s="10" t="b">
        <v>0</v>
      </c>
      <c r="G49" s="10" t="s">
        <v>54</v>
      </c>
      <c r="H49" s="6" t="str">
        <f t="shared" si="3"/>
        <v>Republican</v>
      </c>
      <c r="I49" s="3">
        <v>0</v>
      </c>
      <c r="J49" s="3">
        <v>7</v>
      </c>
      <c r="K49" s="3">
        <v>0</v>
      </c>
      <c r="L49" s="3">
        <v>420375</v>
      </c>
      <c r="M49" s="3">
        <v>949136</v>
      </c>
      <c r="N49" s="3">
        <f t="shared" si="4"/>
        <v>528761</v>
      </c>
      <c r="O49" s="3">
        <f t="shared" si="5"/>
        <v>0</v>
      </c>
      <c r="P49" s="3">
        <f t="shared" si="13"/>
        <v>503856</v>
      </c>
      <c r="Q49" s="8">
        <f t="shared" si="6"/>
        <v>1.3238495274802794E-5</v>
      </c>
      <c r="R49" s="3">
        <v>83481</v>
      </c>
      <c r="S49" s="3">
        <v>1452992</v>
      </c>
      <c r="T49" s="3"/>
      <c r="U49" s="3">
        <v>1452992</v>
      </c>
      <c r="V49" s="3">
        <v>2776246</v>
      </c>
      <c r="W49" s="3">
        <v>2965905</v>
      </c>
      <c r="X49" s="3">
        <f t="shared" si="7"/>
        <v>396606.57142857142</v>
      </c>
      <c r="Y49" s="8">
        <f t="shared" si="8"/>
        <v>1.3238495274802794E-5</v>
      </c>
      <c r="Z49" s="10">
        <f t="shared" si="9"/>
        <v>48</v>
      </c>
      <c r="AA49" s="4">
        <f t="shared" si="10"/>
        <v>1.0594535024371534</v>
      </c>
      <c r="AB49" s="4">
        <f t="shared" si="11"/>
        <v>1.4316415807774787</v>
      </c>
      <c r="AC49" s="5">
        <f t="shared" si="12"/>
        <v>0.99999999999999989</v>
      </c>
    </row>
    <row r="50" spans="1:29" x14ac:dyDescent="0.25">
      <c r="A50">
        <v>2016</v>
      </c>
      <c r="B50" t="s">
        <v>6</v>
      </c>
      <c r="C50" s="6" t="str">
        <f t="shared" si="0"/>
        <v>Republican</v>
      </c>
      <c r="D50" s="6">
        <f t="shared" si="1"/>
        <v>77</v>
      </c>
      <c r="E50" s="6">
        <f t="shared" si="2"/>
        <v>39</v>
      </c>
      <c r="F50" s="10" t="b">
        <v>0</v>
      </c>
      <c r="G50" s="10" t="s">
        <v>53</v>
      </c>
      <c r="H50" s="6" t="str">
        <f t="shared" si="3"/>
        <v>Democrat</v>
      </c>
      <c r="I50" s="3">
        <v>55</v>
      </c>
      <c r="J50" s="3">
        <v>0</v>
      </c>
      <c r="K50" s="3">
        <v>0</v>
      </c>
      <c r="L50" s="3">
        <v>8753788</v>
      </c>
      <c r="M50" s="3">
        <v>4483810</v>
      </c>
      <c r="N50" s="3">
        <f t="shared" si="4"/>
        <v>-4269978</v>
      </c>
      <c r="O50" s="3">
        <f t="shared" si="5"/>
        <v>0</v>
      </c>
      <c r="P50" s="3">
        <f t="shared" si="13"/>
        <v>5427807</v>
      </c>
      <c r="Q50" s="8">
        <f t="shared" si="6"/>
        <v>-1.2880628424783454E-5</v>
      </c>
      <c r="R50" s="3">
        <v>943997</v>
      </c>
      <c r="S50" s="3">
        <v>14181595</v>
      </c>
      <c r="T50" s="3">
        <v>14610509</v>
      </c>
      <c r="U50" s="3">
        <v>14181595</v>
      </c>
      <c r="V50" s="3">
        <v>25010913</v>
      </c>
      <c r="W50" s="3">
        <v>30201571</v>
      </c>
      <c r="X50" s="3">
        <f t="shared" si="7"/>
        <v>454743.87272727274</v>
      </c>
      <c r="Y50" s="8">
        <f t="shared" si="8"/>
        <v>1.2880628424783454E-5</v>
      </c>
      <c r="Z50" s="10">
        <f t="shared" si="9"/>
        <v>49</v>
      </c>
      <c r="AA50" s="4">
        <f t="shared" si="10"/>
        <v>0.92400633936983856</v>
      </c>
      <c r="AB50" s="4">
        <f t="shared" si="11"/>
        <v>1.4316415807774787</v>
      </c>
      <c r="AC50" s="5">
        <f t="shared" si="12"/>
        <v>0.99999999999999989</v>
      </c>
    </row>
    <row r="51" spans="1:29" x14ac:dyDescent="0.25">
      <c r="A51">
        <v>2016</v>
      </c>
      <c r="B51" t="s">
        <v>23</v>
      </c>
      <c r="C51" s="6" t="str">
        <f t="shared" si="0"/>
        <v>Republican</v>
      </c>
      <c r="D51" s="6">
        <f t="shared" si="1"/>
        <v>77</v>
      </c>
      <c r="E51" s="6">
        <f t="shared" si="2"/>
        <v>39</v>
      </c>
      <c r="F51" s="10" t="b">
        <v>0</v>
      </c>
      <c r="G51" s="10" t="s">
        <v>53</v>
      </c>
      <c r="H51" s="6" t="str">
        <f t="shared" si="3"/>
        <v>Democrat</v>
      </c>
      <c r="I51" s="3">
        <v>11</v>
      </c>
      <c r="J51" s="3">
        <v>0</v>
      </c>
      <c r="K51" s="3">
        <v>0</v>
      </c>
      <c r="L51" s="3">
        <v>1995196</v>
      </c>
      <c r="M51" s="3">
        <v>1090893</v>
      </c>
      <c r="N51" s="3">
        <f t="shared" si="4"/>
        <v>-904303</v>
      </c>
      <c r="O51" s="3">
        <f t="shared" si="5"/>
        <v>0</v>
      </c>
      <c r="P51" s="3">
        <f t="shared" si="13"/>
        <v>1329850</v>
      </c>
      <c r="Q51" s="8">
        <f t="shared" si="6"/>
        <v>-1.2164064478388328E-5</v>
      </c>
      <c r="R51" s="3">
        <v>238957</v>
      </c>
      <c r="S51" s="3">
        <v>3325046</v>
      </c>
      <c r="T51" s="3">
        <v>3378801</v>
      </c>
      <c r="U51" s="3">
        <v>3325046</v>
      </c>
      <c r="V51" s="3">
        <v>4946530</v>
      </c>
      <c r="W51" s="3">
        <v>5442458</v>
      </c>
      <c r="X51" s="3">
        <f t="shared" si="7"/>
        <v>449684.54545454547</v>
      </c>
      <c r="Y51" s="8">
        <f t="shared" si="8"/>
        <v>1.2164064478388328E-5</v>
      </c>
      <c r="Z51" s="10">
        <f t="shared" si="9"/>
        <v>50</v>
      </c>
      <c r="AA51" s="4">
        <f t="shared" si="10"/>
        <v>0.9344021835681785</v>
      </c>
      <c r="AB51" s="4">
        <f t="shared" si="11"/>
        <v>1.4316415807774787</v>
      </c>
      <c r="AC51" s="5">
        <f t="shared" si="12"/>
        <v>0.99999999999999989</v>
      </c>
    </row>
    <row r="52" spans="1:29" x14ac:dyDescent="0.25">
      <c r="A52">
        <v>2016</v>
      </c>
      <c r="B52" t="s">
        <v>10</v>
      </c>
      <c r="C52" s="6" t="str">
        <f t="shared" si="0"/>
        <v>Republican</v>
      </c>
      <c r="D52" s="6">
        <f t="shared" si="1"/>
        <v>77</v>
      </c>
      <c r="E52" s="6">
        <f t="shared" si="2"/>
        <v>39</v>
      </c>
      <c r="F52" s="10" t="b">
        <v>0</v>
      </c>
      <c r="G52" s="10" t="s">
        <v>53</v>
      </c>
      <c r="H52" s="6" t="str">
        <f t="shared" si="3"/>
        <v>Democrat</v>
      </c>
      <c r="I52" s="3">
        <v>3</v>
      </c>
      <c r="J52" s="3">
        <v>0</v>
      </c>
      <c r="K52" s="3">
        <v>0</v>
      </c>
      <c r="L52" s="3">
        <v>282830</v>
      </c>
      <c r="M52" s="3">
        <v>12723</v>
      </c>
      <c r="N52" s="3">
        <f t="shared" si="4"/>
        <v>-270107</v>
      </c>
      <c r="O52" s="3">
        <f t="shared" si="5"/>
        <v>0</v>
      </c>
      <c r="P52" s="3">
        <f t="shared" si="13"/>
        <v>28438</v>
      </c>
      <c r="Q52" s="8">
        <f t="shared" si="6"/>
        <v>-1.1106709563247158E-5</v>
      </c>
      <c r="R52" s="3">
        <v>15715</v>
      </c>
      <c r="S52" s="3">
        <v>311268</v>
      </c>
      <c r="T52" s="3">
        <v>312575</v>
      </c>
      <c r="U52" s="3">
        <v>311268</v>
      </c>
      <c r="V52" s="3">
        <v>511463</v>
      </c>
      <c r="W52" s="3">
        <v>562329</v>
      </c>
      <c r="X52" s="3">
        <f t="shared" si="7"/>
        <v>170487.66666666666</v>
      </c>
      <c r="Y52" s="8">
        <f t="shared" si="8"/>
        <v>1.1106709563247158E-5</v>
      </c>
      <c r="Z52" s="10">
        <f t="shared" si="9"/>
        <v>51</v>
      </c>
      <c r="AA52" s="4">
        <f t="shared" si="10"/>
        <v>2.4646135958393338</v>
      </c>
      <c r="AB52" s="4">
        <f t="shared" si="11"/>
        <v>1.4316415807774787</v>
      </c>
      <c r="AC52" s="5">
        <f t="shared" si="12"/>
        <v>0.99999999999999989</v>
      </c>
    </row>
    <row r="53" spans="1:29" x14ac:dyDescent="0.25">
      <c r="A53">
        <v>2012</v>
      </c>
      <c r="B53" t="s">
        <v>11</v>
      </c>
      <c r="C53" s="6" t="str">
        <f t="shared" si="0"/>
        <v>Democrat</v>
      </c>
      <c r="D53" s="6">
        <f t="shared" si="1"/>
        <v>126</v>
      </c>
      <c r="E53" s="6">
        <f t="shared" si="2"/>
        <v>64</v>
      </c>
      <c r="F53" s="10" t="b">
        <v>1</v>
      </c>
      <c r="G53" s="10" t="s">
        <v>53</v>
      </c>
      <c r="H53" s="6" t="str">
        <f t="shared" si="3"/>
        <v>Democrat*</v>
      </c>
      <c r="I53" s="3">
        <v>29</v>
      </c>
      <c r="J53" s="3">
        <v>0</v>
      </c>
      <c r="K53" s="3">
        <v>0</v>
      </c>
      <c r="L53" s="3">
        <v>4237756</v>
      </c>
      <c r="M53" s="3">
        <v>4163447</v>
      </c>
      <c r="N53" s="3">
        <f t="shared" si="4"/>
        <v>74309</v>
      </c>
      <c r="O53" s="3">
        <f t="shared" si="5"/>
        <v>74309</v>
      </c>
      <c r="P53" s="3">
        <f t="shared" si="13"/>
        <v>4236423</v>
      </c>
      <c r="Q53" s="8">
        <f t="shared" si="6"/>
        <v>3.9026228316892976E-4</v>
      </c>
      <c r="R53" s="3">
        <v>72976</v>
      </c>
      <c r="S53" s="3">
        <v>8474179</v>
      </c>
      <c r="T53" s="3">
        <v>8538264</v>
      </c>
      <c r="U53" s="3">
        <v>8474179</v>
      </c>
      <c r="V53" s="3">
        <v>13495057</v>
      </c>
      <c r="W53" s="3">
        <v>15380947</v>
      </c>
      <c r="X53" s="3">
        <f t="shared" si="7"/>
        <v>465346.79310344829</v>
      </c>
      <c r="Y53" s="8">
        <f t="shared" si="8"/>
        <v>3.9026228316892976E-4</v>
      </c>
      <c r="Z53" s="10">
        <f t="shared" si="9"/>
        <v>1</v>
      </c>
      <c r="AA53" s="4">
        <f t="shared" si="10"/>
        <v>0.86936042031171556</v>
      </c>
      <c r="AB53" s="4">
        <f t="shared" si="11"/>
        <v>1.378380390906478</v>
      </c>
      <c r="AC53" s="5">
        <f t="shared" si="12"/>
        <v>0.99999999999999989</v>
      </c>
    </row>
    <row r="54" spans="1:29" x14ac:dyDescent="0.25">
      <c r="A54">
        <v>2012</v>
      </c>
      <c r="B54" t="s">
        <v>35</v>
      </c>
      <c r="C54" s="6" t="str">
        <f t="shared" si="0"/>
        <v>Democrat</v>
      </c>
      <c r="D54" s="6">
        <f t="shared" si="1"/>
        <v>126</v>
      </c>
      <c r="E54" s="6">
        <f t="shared" si="2"/>
        <v>64</v>
      </c>
      <c r="F54" s="10" t="b">
        <v>0</v>
      </c>
      <c r="G54" s="10" t="s">
        <v>54</v>
      </c>
      <c r="H54" s="6" t="str">
        <f t="shared" si="3"/>
        <v>Republican</v>
      </c>
      <c r="I54" s="3">
        <v>0</v>
      </c>
      <c r="J54" s="3">
        <v>15</v>
      </c>
      <c r="K54" s="3">
        <v>0</v>
      </c>
      <c r="L54" s="3">
        <v>2178391</v>
      </c>
      <c r="M54" s="3">
        <v>2270395</v>
      </c>
      <c r="N54" s="3">
        <f t="shared" si="4"/>
        <v>-92004</v>
      </c>
      <c r="O54" s="3">
        <f t="shared" si="5"/>
        <v>0</v>
      </c>
      <c r="P54" s="3">
        <f t="shared" si="13"/>
        <v>2234977</v>
      </c>
      <c r="Q54" s="8">
        <f t="shared" si="6"/>
        <v>-1.63036389722186E-4</v>
      </c>
      <c r="R54" s="3">
        <v>56586</v>
      </c>
      <c r="S54" s="3">
        <v>4505372</v>
      </c>
      <c r="T54" s="3">
        <v>4542488</v>
      </c>
      <c r="U54" s="3">
        <v>4505372</v>
      </c>
      <c r="V54" s="3">
        <v>6947954</v>
      </c>
      <c r="W54" s="3">
        <v>7496980</v>
      </c>
      <c r="X54" s="3">
        <f t="shared" si="7"/>
        <v>463196.93333333335</v>
      </c>
      <c r="Y54" s="8">
        <f t="shared" si="8"/>
        <v>1.63036389722186E-4</v>
      </c>
      <c r="Z54" s="10">
        <f t="shared" si="9"/>
        <v>2</v>
      </c>
      <c r="AA54" s="4">
        <f t="shared" si="10"/>
        <v>0.87339542758153565</v>
      </c>
      <c r="AB54" s="4">
        <f t="shared" si="11"/>
        <v>1.378380390906478</v>
      </c>
      <c r="AC54" s="5">
        <f t="shared" si="12"/>
        <v>0.99999999999999989</v>
      </c>
    </row>
    <row r="55" spans="1:29" x14ac:dyDescent="0.25">
      <c r="A55">
        <v>2012</v>
      </c>
      <c r="B55" t="s">
        <v>37</v>
      </c>
      <c r="C55" s="6" t="str">
        <f t="shared" si="0"/>
        <v>Democrat</v>
      </c>
      <c r="D55" s="6">
        <f t="shared" si="1"/>
        <v>126</v>
      </c>
      <c r="E55" s="6">
        <f t="shared" si="2"/>
        <v>64</v>
      </c>
      <c r="F55" s="10" t="b">
        <v>1</v>
      </c>
      <c r="G55" s="10" t="s">
        <v>53</v>
      </c>
      <c r="H55" s="6" t="str">
        <f t="shared" si="3"/>
        <v>Democrat*</v>
      </c>
      <c r="I55" s="3">
        <v>18</v>
      </c>
      <c r="J55" s="3">
        <v>0</v>
      </c>
      <c r="K55" s="3">
        <v>0</v>
      </c>
      <c r="L55" s="3">
        <v>2827709</v>
      </c>
      <c r="M55" s="3">
        <v>2661437</v>
      </c>
      <c r="N55" s="3">
        <f t="shared" si="4"/>
        <v>166272</v>
      </c>
      <c r="O55" s="3">
        <f t="shared" si="5"/>
        <v>166272</v>
      </c>
      <c r="P55" s="3">
        <f t="shared" si="13"/>
        <v>2753113</v>
      </c>
      <c r="Q55" s="8">
        <f t="shared" si="6"/>
        <v>1.0825635103926098E-4</v>
      </c>
      <c r="R55" s="3">
        <v>91701</v>
      </c>
      <c r="S55" s="3">
        <v>5580847</v>
      </c>
      <c r="T55" s="3">
        <v>5632423</v>
      </c>
      <c r="U55" s="3">
        <v>5580822</v>
      </c>
      <c r="V55" s="3">
        <v>8649495</v>
      </c>
      <c r="W55" s="3">
        <v>8896930</v>
      </c>
      <c r="X55" s="3">
        <f t="shared" si="7"/>
        <v>480527.5</v>
      </c>
      <c r="Y55" s="8">
        <f t="shared" si="8"/>
        <v>1.0825635103926098E-4</v>
      </c>
      <c r="Z55" s="10">
        <f t="shared" si="9"/>
        <v>3</v>
      </c>
      <c r="AA55" s="4">
        <f t="shared" si="10"/>
        <v>0.84189579918552571</v>
      </c>
      <c r="AB55" s="4">
        <f t="shared" si="11"/>
        <v>1.378380390906478</v>
      </c>
      <c r="AC55" s="5">
        <f t="shared" si="12"/>
        <v>0.99999999999999989</v>
      </c>
    </row>
    <row r="56" spans="1:29" x14ac:dyDescent="0.25">
      <c r="A56">
        <v>2012</v>
      </c>
      <c r="B56" t="s">
        <v>31</v>
      </c>
      <c r="C56" s="6" t="str">
        <f t="shared" si="0"/>
        <v>Democrat</v>
      </c>
      <c r="D56" s="6">
        <f t="shared" si="1"/>
        <v>126</v>
      </c>
      <c r="E56" s="6">
        <f t="shared" si="2"/>
        <v>64</v>
      </c>
      <c r="F56" s="10" t="b">
        <v>1</v>
      </c>
      <c r="G56" s="10" t="s">
        <v>53</v>
      </c>
      <c r="H56" s="6" t="str">
        <f t="shared" si="3"/>
        <v>Democrat*</v>
      </c>
      <c r="I56" s="3">
        <v>4</v>
      </c>
      <c r="J56" s="3">
        <v>0</v>
      </c>
      <c r="K56" s="3">
        <v>0</v>
      </c>
      <c r="L56" s="3">
        <v>369561</v>
      </c>
      <c r="M56" s="3">
        <v>329918</v>
      </c>
      <c r="N56" s="3">
        <f t="shared" si="4"/>
        <v>39643</v>
      </c>
      <c r="O56" s="3">
        <f t="shared" si="5"/>
        <v>39643</v>
      </c>
      <c r="P56" s="3">
        <f t="shared" si="13"/>
        <v>341411</v>
      </c>
      <c r="Q56" s="8">
        <f t="shared" si="6"/>
        <v>1.009005372953611E-4</v>
      </c>
      <c r="R56" s="3">
        <v>11493</v>
      </c>
      <c r="S56" s="3">
        <v>710972</v>
      </c>
      <c r="T56" s="3">
        <v>718700</v>
      </c>
      <c r="U56" s="3">
        <v>710972</v>
      </c>
      <c r="V56" s="3">
        <v>1013420</v>
      </c>
      <c r="W56" s="3">
        <v>1047978</v>
      </c>
      <c r="X56" s="3">
        <f t="shared" si="7"/>
        <v>253355</v>
      </c>
      <c r="Y56" s="8">
        <f t="shared" si="8"/>
        <v>1.009005372953611E-4</v>
      </c>
      <c r="Z56" s="10">
        <f t="shared" si="9"/>
        <v>4</v>
      </c>
      <c r="AA56" s="4">
        <f t="shared" si="10"/>
        <v>1.5967874470333034</v>
      </c>
      <c r="AB56" s="4">
        <f t="shared" si="11"/>
        <v>1.378380390906478</v>
      </c>
      <c r="AC56" s="5">
        <f t="shared" si="12"/>
        <v>0.99999999999999989</v>
      </c>
    </row>
    <row r="57" spans="1:29" x14ac:dyDescent="0.25">
      <c r="A57">
        <v>2012</v>
      </c>
      <c r="B57" t="s">
        <v>30</v>
      </c>
      <c r="C57" s="6" t="str">
        <f t="shared" si="0"/>
        <v>Democrat</v>
      </c>
      <c r="D57" s="6">
        <f t="shared" si="1"/>
        <v>126</v>
      </c>
      <c r="E57" s="6">
        <f t="shared" si="2"/>
        <v>64</v>
      </c>
      <c r="F57" s="10" t="b">
        <v>1</v>
      </c>
      <c r="G57" s="10" t="s">
        <v>53</v>
      </c>
      <c r="H57" s="6" t="str">
        <f t="shared" si="3"/>
        <v>Democrat*</v>
      </c>
      <c r="I57" s="3">
        <v>6</v>
      </c>
      <c r="J57" s="3">
        <v>0</v>
      </c>
      <c r="K57" s="3">
        <v>0</v>
      </c>
      <c r="L57" s="3">
        <v>531373</v>
      </c>
      <c r="M57" s="3">
        <v>463567</v>
      </c>
      <c r="N57" s="3">
        <f t="shared" si="4"/>
        <v>67806</v>
      </c>
      <c r="O57" s="3">
        <f t="shared" si="5"/>
        <v>67806</v>
      </c>
      <c r="P57" s="3">
        <f t="shared" si="13"/>
        <v>483545</v>
      </c>
      <c r="Q57" s="8">
        <f t="shared" si="6"/>
        <v>8.8487744447394038E-5</v>
      </c>
      <c r="R57" s="3">
        <v>19978</v>
      </c>
      <c r="S57" s="3">
        <v>1014918</v>
      </c>
      <c r="T57" s="3">
        <v>1016664</v>
      </c>
      <c r="U57" s="3">
        <v>1014918</v>
      </c>
      <c r="V57" s="3">
        <v>1800969</v>
      </c>
      <c r="W57" s="3">
        <v>2105976</v>
      </c>
      <c r="X57" s="3">
        <f t="shared" si="7"/>
        <v>300161.5</v>
      </c>
      <c r="Y57" s="8">
        <f t="shared" si="8"/>
        <v>8.8487744447394038E-5</v>
      </c>
      <c r="Z57" s="10">
        <f t="shared" si="9"/>
        <v>5</v>
      </c>
      <c r="AA57" s="4">
        <f t="shared" si="10"/>
        <v>1.3477880529085933</v>
      </c>
      <c r="AB57" s="4">
        <f t="shared" si="11"/>
        <v>1.378380390906478</v>
      </c>
      <c r="AC57" s="5">
        <f t="shared" si="12"/>
        <v>0.99999999999999989</v>
      </c>
    </row>
    <row r="58" spans="1:29" x14ac:dyDescent="0.25">
      <c r="A58">
        <v>2012</v>
      </c>
      <c r="B58" t="s">
        <v>48</v>
      </c>
      <c r="C58" s="6" t="str">
        <f t="shared" si="0"/>
        <v>Democrat</v>
      </c>
      <c r="D58" s="6">
        <f t="shared" si="1"/>
        <v>126</v>
      </c>
      <c r="E58" s="6">
        <f t="shared" si="2"/>
        <v>64</v>
      </c>
      <c r="F58" s="10" t="b">
        <v>0</v>
      </c>
      <c r="G58" s="10" t="s">
        <v>53</v>
      </c>
      <c r="H58" s="6" t="str">
        <f t="shared" si="3"/>
        <v>Democrat</v>
      </c>
      <c r="I58" s="3">
        <v>13</v>
      </c>
      <c r="J58" s="3">
        <v>0</v>
      </c>
      <c r="K58" s="3">
        <v>0</v>
      </c>
      <c r="L58" s="3">
        <v>1971820</v>
      </c>
      <c r="M58" s="3">
        <v>1822522</v>
      </c>
      <c r="N58" s="3">
        <f t="shared" si="4"/>
        <v>149298</v>
      </c>
      <c r="O58" s="3">
        <f t="shared" si="5"/>
        <v>0</v>
      </c>
      <c r="P58" s="3">
        <f t="shared" si="13"/>
        <v>1882669</v>
      </c>
      <c r="Q58" s="8">
        <f t="shared" si="6"/>
        <v>8.7074173800050903E-5</v>
      </c>
      <c r="R58" s="3">
        <v>60147</v>
      </c>
      <c r="S58" s="3">
        <v>3854489</v>
      </c>
      <c r="T58" s="3">
        <v>3888186</v>
      </c>
      <c r="U58" s="3">
        <v>3854489</v>
      </c>
      <c r="V58" s="3">
        <v>5834676</v>
      </c>
      <c r="W58" s="3">
        <v>6348827</v>
      </c>
      <c r="X58" s="3">
        <f t="shared" si="7"/>
        <v>448821.23076923075</v>
      </c>
      <c r="Y58" s="8">
        <f t="shared" si="8"/>
        <v>8.7074173800050903E-5</v>
      </c>
      <c r="Z58" s="10">
        <f t="shared" si="9"/>
        <v>6</v>
      </c>
      <c r="AA58" s="4">
        <f t="shared" si="10"/>
        <v>0.901370202451789</v>
      </c>
      <c r="AB58" s="4">
        <f t="shared" si="11"/>
        <v>1.378380390906478</v>
      </c>
      <c r="AC58" s="5">
        <f t="shared" si="12"/>
        <v>0.99999999999999989</v>
      </c>
    </row>
    <row r="59" spans="1:29" x14ac:dyDescent="0.25">
      <c r="A59">
        <v>2012</v>
      </c>
      <c r="B59" t="s">
        <v>3</v>
      </c>
      <c r="C59" s="6" t="str">
        <f t="shared" si="0"/>
        <v>Democrat</v>
      </c>
      <c r="D59" s="6">
        <f t="shared" si="1"/>
        <v>126</v>
      </c>
      <c r="E59" s="6">
        <f t="shared" si="2"/>
        <v>64</v>
      </c>
      <c r="F59" s="10" t="b">
        <v>0</v>
      </c>
      <c r="G59" s="10" t="s">
        <v>54</v>
      </c>
      <c r="H59" s="6" t="str">
        <f t="shared" si="3"/>
        <v>Republican</v>
      </c>
      <c r="I59" s="3">
        <v>0</v>
      </c>
      <c r="J59" s="3">
        <v>3</v>
      </c>
      <c r="K59" s="3">
        <v>0</v>
      </c>
      <c r="L59" s="3">
        <v>122640</v>
      </c>
      <c r="M59" s="3">
        <v>164676</v>
      </c>
      <c r="N59" s="3">
        <f t="shared" si="4"/>
        <v>-42036</v>
      </c>
      <c r="O59" s="3">
        <f t="shared" si="5"/>
        <v>0</v>
      </c>
      <c r="P59" s="3">
        <f t="shared" si="13"/>
        <v>135819</v>
      </c>
      <c r="Q59" s="8">
        <f t="shared" si="6"/>
        <v>-7.136739937196689E-5</v>
      </c>
      <c r="R59" s="3">
        <v>13179</v>
      </c>
      <c r="S59" s="3">
        <v>300495</v>
      </c>
      <c r="T59" s="3">
        <v>301694</v>
      </c>
      <c r="U59" s="3">
        <v>300495</v>
      </c>
      <c r="V59" s="3">
        <v>511792</v>
      </c>
      <c r="W59" s="3">
        <v>543763</v>
      </c>
      <c r="X59" s="3">
        <f t="shared" si="7"/>
        <v>170597.33333333334</v>
      </c>
      <c r="Y59" s="8">
        <f t="shared" si="8"/>
        <v>7.136739937196689E-5</v>
      </c>
      <c r="Z59" s="10">
        <f t="shared" si="9"/>
        <v>7</v>
      </c>
      <c r="AA59" s="4">
        <f t="shared" si="10"/>
        <v>2.3713974640661988</v>
      </c>
      <c r="AB59" s="4">
        <f t="shared" si="11"/>
        <v>1.378380390906478</v>
      </c>
      <c r="AC59" s="5">
        <f t="shared" si="12"/>
        <v>0.99999999999999989</v>
      </c>
    </row>
    <row r="60" spans="1:29" x14ac:dyDescent="0.25">
      <c r="A60">
        <v>2012</v>
      </c>
      <c r="B60" t="s">
        <v>7</v>
      </c>
      <c r="C60" s="6" t="str">
        <f t="shared" si="0"/>
        <v>Democrat</v>
      </c>
      <c r="D60" s="6">
        <f t="shared" si="1"/>
        <v>126</v>
      </c>
      <c r="E60" s="6">
        <f t="shared" si="2"/>
        <v>64</v>
      </c>
      <c r="F60" s="10" t="b">
        <v>1</v>
      </c>
      <c r="G60" s="10" t="s">
        <v>53</v>
      </c>
      <c r="H60" s="6" t="str">
        <f t="shared" si="3"/>
        <v>Democrat*</v>
      </c>
      <c r="I60" s="3">
        <v>9</v>
      </c>
      <c r="J60" s="3">
        <v>0</v>
      </c>
      <c r="K60" s="3">
        <v>0</v>
      </c>
      <c r="L60" s="3">
        <v>1323102</v>
      </c>
      <c r="M60" s="3">
        <v>1185243</v>
      </c>
      <c r="N60" s="3">
        <f t="shared" si="4"/>
        <v>137859</v>
      </c>
      <c r="O60" s="3">
        <f t="shared" si="5"/>
        <v>137859</v>
      </c>
      <c r="P60" s="3">
        <f t="shared" si="13"/>
        <v>1246420</v>
      </c>
      <c r="Q60" s="8">
        <f t="shared" si="6"/>
        <v>6.528409461841447E-5</v>
      </c>
      <c r="R60" s="3">
        <v>61177</v>
      </c>
      <c r="S60" s="3">
        <v>2569522</v>
      </c>
      <c r="T60" s="3">
        <v>2596173</v>
      </c>
      <c r="U60" s="3">
        <v>2569522</v>
      </c>
      <c r="V60" s="3">
        <v>3675871</v>
      </c>
      <c r="W60" s="3">
        <v>3981208</v>
      </c>
      <c r="X60" s="3">
        <f t="shared" si="7"/>
        <v>408430.11111111112</v>
      </c>
      <c r="Y60" s="8">
        <f t="shared" si="8"/>
        <v>6.528409461841447E-5</v>
      </c>
      <c r="Z60" s="10">
        <f t="shared" si="9"/>
        <v>8</v>
      </c>
      <c r="AA60" s="4">
        <f t="shared" si="10"/>
        <v>0.99050993704297674</v>
      </c>
      <c r="AB60" s="4">
        <f t="shared" si="11"/>
        <v>1.378380390906478</v>
      </c>
      <c r="AC60" s="5">
        <f t="shared" si="12"/>
        <v>0.99999999999999989</v>
      </c>
    </row>
    <row r="61" spans="1:29" x14ac:dyDescent="0.25">
      <c r="A61">
        <v>2012</v>
      </c>
      <c r="B61" t="s">
        <v>17</v>
      </c>
      <c r="C61" s="6" t="str">
        <f t="shared" si="0"/>
        <v>Democrat</v>
      </c>
      <c r="D61" s="6">
        <f t="shared" si="1"/>
        <v>126</v>
      </c>
      <c r="E61" s="6">
        <f t="shared" si="2"/>
        <v>64</v>
      </c>
      <c r="F61" s="10" t="b">
        <v>0</v>
      </c>
      <c r="G61" s="10" t="s">
        <v>53</v>
      </c>
      <c r="H61" s="6" t="str">
        <f t="shared" si="3"/>
        <v>Democrat</v>
      </c>
      <c r="I61" s="3">
        <v>6</v>
      </c>
      <c r="J61" s="3">
        <v>0</v>
      </c>
      <c r="K61" s="3">
        <v>0</v>
      </c>
      <c r="L61" s="3">
        <v>822544</v>
      </c>
      <c r="M61" s="3">
        <v>730617</v>
      </c>
      <c r="N61" s="3">
        <f t="shared" si="4"/>
        <v>91927</v>
      </c>
      <c r="O61" s="3">
        <f t="shared" si="5"/>
        <v>0</v>
      </c>
      <c r="P61" s="3">
        <f t="shared" si="13"/>
        <v>759636</v>
      </c>
      <c r="Q61" s="8">
        <f t="shared" si="6"/>
        <v>6.5269180980560658E-5</v>
      </c>
      <c r="R61" s="3">
        <v>29019</v>
      </c>
      <c r="S61" s="3">
        <v>1582180</v>
      </c>
      <c r="T61" s="3">
        <v>1589951</v>
      </c>
      <c r="U61" s="3">
        <v>1582180</v>
      </c>
      <c r="V61" s="3">
        <v>2251748</v>
      </c>
      <c r="W61" s="3">
        <v>2356209</v>
      </c>
      <c r="X61" s="3">
        <f t="shared" si="7"/>
        <v>375291.33333333331</v>
      </c>
      <c r="Y61" s="8">
        <f t="shared" si="8"/>
        <v>6.5269180980560658E-5</v>
      </c>
      <c r="Z61" s="10">
        <f t="shared" si="9"/>
        <v>9</v>
      </c>
      <c r="AA61" s="4">
        <f t="shared" si="10"/>
        <v>1.0779734241392624</v>
      </c>
      <c r="AB61" s="4">
        <f t="shared" si="11"/>
        <v>1.378380390906478</v>
      </c>
      <c r="AC61" s="5">
        <f t="shared" si="12"/>
        <v>0.99999999999999989</v>
      </c>
    </row>
    <row r="62" spans="1:29" x14ac:dyDescent="0.25">
      <c r="A62">
        <v>2012</v>
      </c>
      <c r="B62" t="s">
        <v>40</v>
      </c>
      <c r="C62" s="6" t="str">
        <f t="shared" si="0"/>
        <v>Democrat</v>
      </c>
      <c r="D62" s="6">
        <f t="shared" si="1"/>
        <v>126</v>
      </c>
      <c r="E62" s="6">
        <f t="shared" si="2"/>
        <v>64</v>
      </c>
      <c r="F62" s="10" t="b">
        <v>0</v>
      </c>
      <c r="G62" s="10" t="s">
        <v>53</v>
      </c>
      <c r="H62" s="6" t="str">
        <f t="shared" si="3"/>
        <v>Democrat</v>
      </c>
      <c r="I62" s="3">
        <v>20</v>
      </c>
      <c r="J62" s="3">
        <v>0</v>
      </c>
      <c r="K62" s="3">
        <v>0</v>
      </c>
      <c r="L62" s="3">
        <v>2990274</v>
      </c>
      <c r="M62" s="3">
        <v>2680434</v>
      </c>
      <c r="N62" s="3">
        <f t="shared" si="4"/>
        <v>309840</v>
      </c>
      <c r="O62" s="3">
        <f t="shared" si="5"/>
        <v>0</v>
      </c>
      <c r="P62" s="3">
        <f t="shared" si="13"/>
        <v>2751766</v>
      </c>
      <c r="Q62" s="8">
        <f t="shared" si="6"/>
        <v>6.4549444874774072E-5</v>
      </c>
      <c r="R62" s="3">
        <v>82962</v>
      </c>
      <c r="S62" s="3">
        <v>5753670</v>
      </c>
      <c r="T62" s="3"/>
      <c r="U62" s="3">
        <v>5742040</v>
      </c>
      <c r="V62" s="3">
        <v>9651432</v>
      </c>
      <c r="W62" s="3">
        <v>10037099</v>
      </c>
      <c r="X62" s="3">
        <f t="shared" si="7"/>
        <v>482571.6</v>
      </c>
      <c r="Y62" s="8">
        <f t="shared" si="8"/>
        <v>6.4549444874774072E-5</v>
      </c>
      <c r="Z62" s="10">
        <f t="shared" si="9"/>
        <v>10</v>
      </c>
      <c r="AA62" s="4">
        <f t="shared" si="10"/>
        <v>0.83832965645537927</v>
      </c>
      <c r="AB62" s="4">
        <f t="shared" si="11"/>
        <v>1.378380390906478</v>
      </c>
      <c r="AC62" s="5">
        <f t="shared" si="12"/>
        <v>0.99999999999999989</v>
      </c>
    </row>
    <row r="63" spans="1:29" x14ac:dyDescent="0.25">
      <c r="A63">
        <v>2012</v>
      </c>
      <c r="B63" t="s">
        <v>33</v>
      </c>
      <c r="C63" s="6" t="str">
        <f t="shared" si="0"/>
        <v>Democrat</v>
      </c>
      <c r="D63" s="6">
        <f t="shared" si="1"/>
        <v>126</v>
      </c>
      <c r="E63" s="6">
        <f t="shared" si="2"/>
        <v>64</v>
      </c>
      <c r="F63" s="10" t="b">
        <v>0</v>
      </c>
      <c r="G63" s="10" t="s">
        <v>53</v>
      </c>
      <c r="H63" s="6" t="str">
        <f t="shared" si="3"/>
        <v>Democrat</v>
      </c>
      <c r="I63" s="3">
        <v>5</v>
      </c>
      <c r="J63" s="3">
        <v>0</v>
      </c>
      <c r="K63" s="3">
        <v>0</v>
      </c>
      <c r="L63" s="3">
        <v>415335</v>
      </c>
      <c r="M63" s="3">
        <v>335788</v>
      </c>
      <c r="N63" s="3">
        <f t="shared" si="4"/>
        <v>79547</v>
      </c>
      <c r="O63" s="3">
        <f t="shared" si="5"/>
        <v>0</v>
      </c>
      <c r="P63" s="3">
        <f t="shared" si="13"/>
        <v>368422</v>
      </c>
      <c r="Q63" s="8">
        <f t="shared" si="6"/>
        <v>6.2855921656379248E-5</v>
      </c>
      <c r="R63" s="3">
        <v>32635</v>
      </c>
      <c r="S63" s="3">
        <v>783758</v>
      </c>
      <c r="T63" s="3">
        <v>786522</v>
      </c>
      <c r="U63" s="3">
        <v>783757</v>
      </c>
      <c r="V63" s="3">
        <v>1436363</v>
      </c>
      <c r="W63" s="3">
        <v>1573400</v>
      </c>
      <c r="X63" s="3">
        <f t="shared" si="7"/>
        <v>287272.59999999998</v>
      </c>
      <c r="Y63" s="8">
        <f t="shared" si="8"/>
        <v>6.2855921656379248E-5</v>
      </c>
      <c r="Z63" s="10">
        <f t="shared" si="9"/>
        <v>11</v>
      </c>
      <c r="AA63" s="4">
        <f t="shared" si="10"/>
        <v>1.408258510011476</v>
      </c>
      <c r="AB63" s="4">
        <f t="shared" si="11"/>
        <v>1.378380390906478</v>
      </c>
      <c r="AC63" s="5">
        <f t="shared" si="12"/>
        <v>0.99999999999999989</v>
      </c>
    </row>
    <row r="64" spans="1:29" x14ac:dyDescent="0.25">
      <c r="A64">
        <v>2012</v>
      </c>
      <c r="B64" t="s">
        <v>4</v>
      </c>
      <c r="C64" s="6" t="str">
        <f t="shared" si="0"/>
        <v>Democrat</v>
      </c>
      <c r="D64" s="6">
        <f t="shared" si="1"/>
        <v>126</v>
      </c>
      <c r="E64" s="6">
        <f t="shared" si="2"/>
        <v>64</v>
      </c>
      <c r="F64" s="10" t="b">
        <v>0</v>
      </c>
      <c r="G64" s="10" t="s">
        <v>54</v>
      </c>
      <c r="H64" s="6" t="str">
        <f t="shared" si="3"/>
        <v>Republican</v>
      </c>
      <c r="I64" s="3">
        <v>0</v>
      </c>
      <c r="J64" s="3">
        <v>11</v>
      </c>
      <c r="K64" s="3">
        <v>0</v>
      </c>
      <c r="L64" s="3">
        <v>1025232</v>
      </c>
      <c r="M64" s="3">
        <v>1233654</v>
      </c>
      <c r="N64" s="3">
        <f t="shared" si="4"/>
        <v>-208422</v>
      </c>
      <c r="O64" s="3">
        <f t="shared" si="5"/>
        <v>0</v>
      </c>
      <c r="P64" s="3">
        <f t="shared" si="13"/>
        <v>1072905</v>
      </c>
      <c r="Q64" s="8">
        <f t="shared" si="6"/>
        <v>-5.2777537879878326E-5</v>
      </c>
      <c r="R64" s="3">
        <v>40368</v>
      </c>
      <c r="S64" s="3">
        <v>2299254</v>
      </c>
      <c r="T64" s="3">
        <v>2323579</v>
      </c>
      <c r="U64" s="3">
        <v>2306559</v>
      </c>
      <c r="V64" s="3">
        <v>4387900</v>
      </c>
      <c r="W64" s="3">
        <v>4959270</v>
      </c>
      <c r="X64" s="3">
        <f t="shared" si="7"/>
        <v>398900</v>
      </c>
      <c r="Y64" s="8">
        <f t="shared" si="8"/>
        <v>5.2777537879878326E-5</v>
      </c>
      <c r="Z64" s="10">
        <f t="shared" si="9"/>
        <v>12</v>
      </c>
      <c r="AA64" s="4">
        <f t="shared" si="10"/>
        <v>1.0141741881251507</v>
      </c>
      <c r="AB64" s="4">
        <f t="shared" si="11"/>
        <v>1.378380390906478</v>
      </c>
      <c r="AC64" s="5">
        <f t="shared" si="12"/>
        <v>0.99999999999999989</v>
      </c>
    </row>
    <row r="65" spans="1:29" x14ac:dyDescent="0.25">
      <c r="A65">
        <v>2012</v>
      </c>
      <c r="B65" t="s">
        <v>12</v>
      </c>
      <c r="C65" s="6" t="str">
        <f t="shared" si="0"/>
        <v>Democrat</v>
      </c>
      <c r="D65" s="6">
        <f t="shared" si="1"/>
        <v>126</v>
      </c>
      <c r="E65" s="6">
        <f t="shared" si="2"/>
        <v>64</v>
      </c>
      <c r="F65" s="10" t="b">
        <v>0</v>
      </c>
      <c r="G65" s="10" t="s">
        <v>54</v>
      </c>
      <c r="H65" s="6" t="str">
        <f t="shared" si="3"/>
        <v>Republican</v>
      </c>
      <c r="I65" s="3">
        <v>0</v>
      </c>
      <c r="J65" s="3">
        <v>16</v>
      </c>
      <c r="K65" s="3">
        <v>0</v>
      </c>
      <c r="L65" s="3">
        <v>1773827</v>
      </c>
      <c r="M65" s="3">
        <v>2078688</v>
      </c>
      <c r="N65" s="3">
        <f t="shared" si="4"/>
        <v>-304861</v>
      </c>
      <c r="O65" s="3">
        <f t="shared" si="5"/>
        <v>0</v>
      </c>
      <c r="P65" s="3">
        <f t="shared" si="13"/>
        <v>1821362</v>
      </c>
      <c r="Q65" s="8">
        <f t="shared" si="6"/>
        <v>-5.2482934845716575E-5</v>
      </c>
      <c r="R65" s="3">
        <v>47535</v>
      </c>
      <c r="S65" s="3">
        <v>3900050</v>
      </c>
      <c r="T65" s="3">
        <v>3919355</v>
      </c>
      <c r="U65" s="3">
        <v>3900050</v>
      </c>
      <c r="V65" s="3">
        <v>6606607</v>
      </c>
      <c r="W65" s="3">
        <v>7452696</v>
      </c>
      <c r="X65" s="3">
        <f t="shared" si="7"/>
        <v>412912.9375</v>
      </c>
      <c r="Y65" s="8">
        <f t="shared" si="8"/>
        <v>5.2482934845716575E-5</v>
      </c>
      <c r="Z65" s="10">
        <f t="shared" si="9"/>
        <v>13</v>
      </c>
      <c r="AA65" s="4">
        <f t="shared" si="10"/>
        <v>0.97975637695566919</v>
      </c>
      <c r="AB65" s="4">
        <f t="shared" si="11"/>
        <v>1.378380390906478</v>
      </c>
      <c r="AC65" s="5">
        <f t="shared" si="12"/>
        <v>0.99999999999999989</v>
      </c>
    </row>
    <row r="66" spans="1:29" x14ac:dyDescent="0.25">
      <c r="A66">
        <v>2012</v>
      </c>
      <c r="B66" t="s">
        <v>36</v>
      </c>
      <c r="C66" s="6" t="str">
        <f t="shared" ref="C66:C129" si="14">IF(SUMIF($A$2:$A$511,A66,$I$2:$I$511)&gt;SUMIF($A$2:$A$511,A66,$J$2:$J$511),"Democrat","Republican")</f>
        <v>Democrat</v>
      </c>
      <c r="D66" s="6">
        <f t="shared" ref="D66:D129" si="15">ABS(SUMIF($A$2:$A$511,A66,$I$2:$I$511)-SUMIF($A$2:$A$511,A66,$J$2:$J$511))</f>
        <v>126</v>
      </c>
      <c r="E66" s="6">
        <f t="shared" ref="E66:E129" si="16">ROUNDDOWN(D66/2 + 1,0)</f>
        <v>64</v>
      </c>
      <c r="F66" s="10" t="b">
        <v>0</v>
      </c>
      <c r="G66" s="10" t="s">
        <v>54</v>
      </c>
      <c r="H66" s="6" t="str">
        <f t="shared" ref="H66:H129" si="17">CONCATENATE(IF(I66&gt;J66,"Democrat","Republican"),IF(F66,"*",""))</f>
        <v>Republican</v>
      </c>
      <c r="I66" s="3">
        <v>0</v>
      </c>
      <c r="J66" s="3">
        <v>3</v>
      </c>
      <c r="K66" s="3">
        <v>0</v>
      </c>
      <c r="L66" s="3">
        <v>124827</v>
      </c>
      <c r="M66" s="3">
        <v>188163</v>
      </c>
      <c r="N66" s="3">
        <f t="shared" ref="N66:N129" si="18">IF(SUMIF($A$2:$A$511,A66,$I$2:$I$511)&gt;SUMIF($A$2:$A$511,A66,$J$2:$J$511),L66-M66,M66-L66)</f>
        <v>-63336</v>
      </c>
      <c r="O66" s="3">
        <f t="shared" ref="O66:O129" si="19">IF(F66,N66,0)</f>
        <v>0</v>
      </c>
      <c r="P66" s="3">
        <f t="shared" si="13"/>
        <v>134464</v>
      </c>
      <c r="Q66" s="8">
        <f t="shared" ref="Q66:Q129" si="20">SUM(I66:K66)/N66</f>
        <v>-4.7366426676771504E-5</v>
      </c>
      <c r="R66" s="3">
        <v>9637</v>
      </c>
      <c r="S66" s="3">
        <v>322627</v>
      </c>
      <c r="T66" s="3">
        <v>325564</v>
      </c>
      <c r="U66" s="3">
        <v>322627</v>
      </c>
      <c r="V66" s="3">
        <v>539164</v>
      </c>
      <c r="W66" s="3">
        <v>549955</v>
      </c>
      <c r="X66" s="3">
        <f t="shared" ref="X66:X129" si="21">V66/SUM(I66:K66)</f>
        <v>179721.33333333334</v>
      </c>
      <c r="Y66" s="8">
        <f t="shared" ref="Y66:Y129" si="22">ABS(SUM(I66:K66)/N66)</f>
        <v>4.7366426676771504E-5</v>
      </c>
      <c r="Z66" s="10">
        <f t="shared" ref="Z66:Z129" si="23">COUNTIFS($A$2:$A$511,$A66,$Y$2:$Y$511,"&gt;="&amp;$Y66)</f>
        <v>14</v>
      </c>
      <c r="AA66" s="4">
        <f t="shared" ref="AA66:AA129" si="24">(1/V66)*(SUM(I66:K66)/538)*SUMIF($A$2:$A$511,A66,$V$2:$V$511)</f>
        <v>2.2510075801228719</v>
      </c>
      <c r="AB66" s="4">
        <f t="shared" ref="AB66:AB129" si="25">1/(1/SUMIF($A$2:$A$511,A66,$V$2:$V$511)*SUMIF($A$2:$A$511,1980,$V$2:$V$511))</f>
        <v>1.378380390906478</v>
      </c>
      <c r="AC66" s="5">
        <f t="shared" ref="AC66:AC129" si="26">1/SUMIF($A$2:$A$511,A66,$V$2:$V$511)*SUMIF($A$2:$A$511,A66,$V$2:$V$511)</f>
        <v>0.99999999999999989</v>
      </c>
    </row>
    <row r="67" spans="1:29" x14ac:dyDescent="0.25">
      <c r="A67">
        <v>2012</v>
      </c>
      <c r="B67" t="s">
        <v>51</v>
      </c>
      <c r="C67" s="6" t="str">
        <f t="shared" si="14"/>
        <v>Democrat</v>
      </c>
      <c r="D67" s="6">
        <f t="shared" si="15"/>
        <v>126</v>
      </c>
      <c r="E67" s="6">
        <f t="shared" si="16"/>
        <v>64</v>
      </c>
      <c r="F67" s="10" t="b">
        <v>0</v>
      </c>
      <c r="G67" s="10" t="s">
        <v>53</v>
      </c>
      <c r="H67" s="6" t="str">
        <f t="shared" si="17"/>
        <v>Democrat</v>
      </c>
      <c r="I67" s="3">
        <v>10</v>
      </c>
      <c r="J67" s="3">
        <v>0</v>
      </c>
      <c r="K67" s="3">
        <v>0</v>
      </c>
      <c r="L67" s="3">
        <v>1620985</v>
      </c>
      <c r="M67" s="3">
        <v>1407966</v>
      </c>
      <c r="N67" s="3">
        <f t="shared" si="18"/>
        <v>213019</v>
      </c>
      <c r="O67" s="3">
        <f t="shared" si="19"/>
        <v>0</v>
      </c>
      <c r="P67" s="3">
        <f t="shared" ref="P67:P130" si="27">U67-MAX(L67:M67)</f>
        <v>1447449</v>
      </c>
      <c r="Q67" s="8">
        <f t="shared" si="20"/>
        <v>4.694416929945216E-5</v>
      </c>
      <c r="R67" s="3">
        <v>39483</v>
      </c>
      <c r="S67" s="3">
        <v>3068434</v>
      </c>
      <c r="T67" s="3"/>
      <c r="U67" s="3">
        <v>3068434</v>
      </c>
      <c r="V67" s="3">
        <v>4209370</v>
      </c>
      <c r="W67" s="3">
        <v>4417273</v>
      </c>
      <c r="X67" s="3">
        <f t="shared" si="21"/>
        <v>420937</v>
      </c>
      <c r="Y67" s="8">
        <f t="shared" si="22"/>
        <v>4.694416929945216E-5</v>
      </c>
      <c r="Z67" s="10">
        <f t="shared" si="23"/>
        <v>15</v>
      </c>
      <c r="AA67" s="4">
        <f t="shared" si="24"/>
        <v>0.96107988521589383</v>
      </c>
      <c r="AB67" s="4">
        <f t="shared" si="25"/>
        <v>1.378380390906478</v>
      </c>
      <c r="AC67" s="5">
        <f t="shared" si="26"/>
        <v>0.99999999999999989</v>
      </c>
    </row>
    <row r="68" spans="1:29" x14ac:dyDescent="0.25">
      <c r="A68">
        <v>2012</v>
      </c>
      <c r="B68" t="s">
        <v>43</v>
      </c>
      <c r="C68" s="6" t="str">
        <f t="shared" si="14"/>
        <v>Democrat</v>
      </c>
      <c r="D68" s="6">
        <f t="shared" si="15"/>
        <v>126</v>
      </c>
      <c r="E68" s="6">
        <f t="shared" si="16"/>
        <v>64</v>
      </c>
      <c r="F68" s="10" t="b">
        <v>0</v>
      </c>
      <c r="G68" s="10" t="s">
        <v>54</v>
      </c>
      <c r="H68" s="6" t="str">
        <f t="shared" si="17"/>
        <v>Republican</v>
      </c>
      <c r="I68" s="3">
        <v>0</v>
      </c>
      <c r="J68" s="3">
        <v>3</v>
      </c>
      <c r="K68" s="3">
        <v>0</v>
      </c>
      <c r="L68" s="3">
        <v>145039</v>
      </c>
      <c r="M68" s="3">
        <v>210610</v>
      </c>
      <c r="N68" s="3">
        <f t="shared" si="18"/>
        <v>-65571</v>
      </c>
      <c r="O68" s="3">
        <f t="shared" si="19"/>
        <v>0</v>
      </c>
      <c r="P68" s="3">
        <f t="shared" si="27"/>
        <v>153205</v>
      </c>
      <c r="Q68" s="8">
        <f t="shared" si="20"/>
        <v>-4.5751933019170058E-5</v>
      </c>
      <c r="R68" s="3">
        <v>8166</v>
      </c>
      <c r="S68" s="3">
        <v>363815</v>
      </c>
      <c r="T68" s="3">
        <v>368270</v>
      </c>
      <c r="U68" s="3">
        <v>363815</v>
      </c>
      <c r="V68" s="3">
        <v>613190</v>
      </c>
      <c r="W68" s="3">
        <v>631472</v>
      </c>
      <c r="X68" s="3">
        <f t="shared" si="21"/>
        <v>204396.66666666666</v>
      </c>
      <c r="Y68" s="8">
        <f t="shared" si="22"/>
        <v>4.5751933019170058E-5</v>
      </c>
      <c r="Z68" s="10">
        <f t="shared" si="23"/>
        <v>16</v>
      </c>
      <c r="AA68" s="4">
        <f t="shared" si="24"/>
        <v>1.9792596926390971</v>
      </c>
      <c r="AB68" s="4">
        <f t="shared" si="25"/>
        <v>1.378380390906478</v>
      </c>
      <c r="AC68" s="5">
        <f t="shared" si="26"/>
        <v>0.99999999999999989</v>
      </c>
    </row>
    <row r="69" spans="1:29" x14ac:dyDescent="0.25">
      <c r="A69">
        <v>2012</v>
      </c>
      <c r="B69" t="s">
        <v>28</v>
      </c>
      <c r="C69" s="6" t="str">
        <f t="shared" si="14"/>
        <v>Democrat</v>
      </c>
      <c r="D69" s="6">
        <f t="shared" si="15"/>
        <v>126</v>
      </c>
      <c r="E69" s="6">
        <f t="shared" si="16"/>
        <v>64</v>
      </c>
      <c r="F69" s="10" t="b">
        <v>0</v>
      </c>
      <c r="G69" s="10" t="s">
        <v>54</v>
      </c>
      <c r="H69" s="6" t="str">
        <f t="shared" si="17"/>
        <v>Republican</v>
      </c>
      <c r="I69" s="3">
        <v>0</v>
      </c>
      <c r="J69" s="3">
        <v>3</v>
      </c>
      <c r="K69" s="3">
        <v>0</v>
      </c>
      <c r="L69" s="3">
        <v>201839</v>
      </c>
      <c r="M69" s="3">
        <v>267928</v>
      </c>
      <c r="N69" s="3">
        <f t="shared" si="18"/>
        <v>-66089</v>
      </c>
      <c r="O69" s="3">
        <f t="shared" si="19"/>
        <v>0</v>
      </c>
      <c r="P69" s="3">
        <f t="shared" si="27"/>
        <v>216120</v>
      </c>
      <c r="Q69" s="8">
        <f t="shared" si="20"/>
        <v>-4.5393333232459263E-5</v>
      </c>
      <c r="R69" s="3">
        <v>14281</v>
      </c>
      <c r="S69" s="3">
        <v>484048</v>
      </c>
      <c r="T69" s="3">
        <v>491966</v>
      </c>
      <c r="U69" s="3">
        <v>484048</v>
      </c>
      <c r="V69" s="3">
        <v>774476</v>
      </c>
      <c r="W69" s="3">
        <v>785454</v>
      </c>
      <c r="X69" s="3">
        <f t="shared" si="21"/>
        <v>258158.66666666666</v>
      </c>
      <c r="Y69" s="8">
        <f t="shared" si="22"/>
        <v>4.5393333232459263E-5</v>
      </c>
      <c r="Z69" s="10">
        <f t="shared" si="23"/>
        <v>17</v>
      </c>
      <c r="AA69" s="4">
        <f t="shared" si="24"/>
        <v>1.5670753527925565</v>
      </c>
      <c r="AB69" s="4">
        <f t="shared" si="25"/>
        <v>1.378380390906478</v>
      </c>
      <c r="AC69" s="5">
        <f t="shared" si="26"/>
        <v>0.99999999999999989</v>
      </c>
    </row>
    <row r="70" spans="1:29" x14ac:dyDescent="0.25">
      <c r="A70">
        <v>2012</v>
      </c>
      <c r="B70" t="s">
        <v>25</v>
      </c>
      <c r="C70" s="6" t="str">
        <f t="shared" si="14"/>
        <v>Democrat</v>
      </c>
      <c r="D70" s="6">
        <f t="shared" si="15"/>
        <v>126</v>
      </c>
      <c r="E70" s="6">
        <f t="shared" si="16"/>
        <v>64</v>
      </c>
      <c r="F70" s="10" t="b">
        <v>0</v>
      </c>
      <c r="G70" s="10" t="s">
        <v>53</v>
      </c>
      <c r="H70" s="6" t="str">
        <f t="shared" si="17"/>
        <v>Democrat</v>
      </c>
      <c r="I70" s="3">
        <v>10</v>
      </c>
      <c r="J70" s="3">
        <v>0</v>
      </c>
      <c r="K70" s="3">
        <v>0</v>
      </c>
      <c r="L70" s="3">
        <v>1546167</v>
      </c>
      <c r="M70" s="3">
        <v>1320225</v>
      </c>
      <c r="N70" s="3">
        <f t="shared" si="18"/>
        <v>225942</v>
      </c>
      <c r="O70" s="3">
        <f t="shared" si="19"/>
        <v>0</v>
      </c>
      <c r="P70" s="3">
        <f t="shared" si="27"/>
        <v>1390394</v>
      </c>
      <c r="Q70" s="8">
        <f t="shared" si="20"/>
        <v>4.4259146152552426E-5</v>
      </c>
      <c r="R70" s="3">
        <v>70169</v>
      </c>
      <c r="S70" s="3">
        <v>2936561</v>
      </c>
      <c r="T70" s="3">
        <v>2950780</v>
      </c>
      <c r="U70" s="3">
        <v>2936561</v>
      </c>
      <c r="V70" s="3">
        <v>3861598</v>
      </c>
      <c r="W70" s="3">
        <v>4114820</v>
      </c>
      <c r="X70" s="3">
        <f t="shared" si="21"/>
        <v>386159.8</v>
      </c>
      <c r="Y70" s="8">
        <f t="shared" si="22"/>
        <v>4.4259146152552426E-5</v>
      </c>
      <c r="Z70" s="10">
        <f t="shared" si="23"/>
        <v>18</v>
      </c>
      <c r="AA70" s="4">
        <f t="shared" si="24"/>
        <v>1.047633864641329</v>
      </c>
      <c r="AB70" s="4">
        <f t="shared" si="25"/>
        <v>1.378380390906478</v>
      </c>
      <c r="AC70" s="5">
        <f t="shared" si="26"/>
        <v>0.99999999999999989</v>
      </c>
    </row>
    <row r="71" spans="1:29" x14ac:dyDescent="0.25">
      <c r="A71">
        <v>2012</v>
      </c>
      <c r="B71" t="s">
        <v>42</v>
      </c>
      <c r="C71" s="6" t="str">
        <f t="shared" si="14"/>
        <v>Democrat</v>
      </c>
      <c r="D71" s="6">
        <f t="shared" si="15"/>
        <v>126</v>
      </c>
      <c r="E71" s="6">
        <f t="shared" si="16"/>
        <v>64</v>
      </c>
      <c r="F71" s="10" t="b">
        <v>0</v>
      </c>
      <c r="G71" s="10" t="s">
        <v>54</v>
      </c>
      <c r="H71" s="6" t="str">
        <f t="shared" si="17"/>
        <v>Republican</v>
      </c>
      <c r="I71" s="3">
        <v>0</v>
      </c>
      <c r="J71" s="3">
        <v>9</v>
      </c>
      <c r="K71" s="3">
        <v>0</v>
      </c>
      <c r="L71" s="3">
        <v>865941</v>
      </c>
      <c r="M71" s="3">
        <v>1071645</v>
      </c>
      <c r="N71" s="3">
        <f t="shared" si="18"/>
        <v>-205704</v>
      </c>
      <c r="O71" s="3">
        <f t="shared" si="19"/>
        <v>0</v>
      </c>
      <c r="P71" s="3">
        <f t="shared" si="27"/>
        <v>892473</v>
      </c>
      <c r="Q71" s="8">
        <f t="shared" si="20"/>
        <v>-4.3752187609380468E-5</v>
      </c>
      <c r="R71" s="3">
        <v>26532</v>
      </c>
      <c r="S71" s="3">
        <v>1964118</v>
      </c>
      <c r="T71" s="3">
        <v>1981516</v>
      </c>
      <c r="U71" s="3">
        <v>1964118</v>
      </c>
      <c r="V71" s="3">
        <v>3486838</v>
      </c>
      <c r="W71" s="3">
        <v>3662322</v>
      </c>
      <c r="X71" s="3">
        <f t="shared" si="21"/>
        <v>387426.44444444444</v>
      </c>
      <c r="Y71" s="8">
        <f t="shared" si="22"/>
        <v>4.3752187609380468E-5</v>
      </c>
      <c r="Z71" s="10">
        <f t="shared" si="23"/>
        <v>19</v>
      </c>
      <c r="AA71" s="4">
        <f t="shared" si="24"/>
        <v>1.044208750962363</v>
      </c>
      <c r="AB71" s="4">
        <f t="shared" si="25"/>
        <v>1.378380390906478</v>
      </c>
      <c r="AC71" s="5">
        <f t="shared" si="26"/>
        <v>0.99999999999999989</v>
      </c>
    </row>
    <row r="72" spans="1:29" x14ac:dyDescent="0.25">
      <c r="A72">
        <v>2012</v>
      </c>
      <c r="B72" t="s">
        <v>16</v>
      </c>
      <c r="C72" s="6" t="str">
        <f t="shared" si="14"/>
        <v>Democrat</v>
      </c>
      <c r="D72" s="6">
        <f t="shared" si="15"/>
        <v>126</v>
      </c>
      <c r="E72" s="6">
        <f t="shared" si="16"/>
        <v>64</v>
      </c>
      <c r="F72" s="10" t="b">
        <v>0</v>
      </c>
      <c r="G72" s="10" t="s">
        <v>54</v>
      </c>
      <c r="H72" s="6" t="str">
        <f t="shared" si="17"/>
        <v>Republican</v>
      </c>
      <c r="I72" s="3">
        <v>0</v>
      </c>
      <c r="J72" s="3">
        <v>11</v>
      </c>
      <c r="K72" s="3">
        <v>0</v>
      </c>
      <c r="L72" s="3">
        <v>1152887</v>
      </c>
      <c r="M72" s="3">
        <v>1420543</v>
      </c>
      <c r="N72" s="3">
        <f t="shared" si="18"/>
        <v>-267656</v>
      </c>
      <c r="O72" s="3">
        <f t="shared" si="19"/>
        <v>0</v>
      </c>
      <c r="P72" s="3">
        <f t="shared" si="27"/>
        <v>1203991</v>
      </c>
      <c r="Q72" s="8">
        <f t="shared" si="20"/>
        <v>-4.1097528170487492E-5</v>
      </c>
      <c r="R72" s="3">
        <v>51104</v>
      </c>
      <c r="S72" s="3">
        <v>2624534</v>
      </c>
      <c r="T72" s="3">
        <v>2663368</v>
      </c>
      <c r="U72" s="3">
        <v>2624534</v>
      </c>
      <c r="V72" s="3">
        <v>4755291</v>
      </c>
      <c r="W72" s="3">
        <v>4960376</v>
      </c>
      <c r="X72" s="3">
        <f t="shared" si="21"/>
        <v>432299.18181818182</v>
      </c>
      <c r="Y72" s="8">
        <f t="shared" si="22"/>
        <v>4.1097528170487492E-5</v>
      </c>
      <c r="Z72" s="10">
        <f t="shared" si="23"/>
        <v>20</v>
      </c>
      <c r="AA72" s="4">
        <f t="shared" si="24"/>
        <v>0.9358196838162689</v>
      </c>
      <c r="AB72" s="4">
        <f t="shared" si="25"/>
        <v>1.378380390906478</v>
      </c>
      <c r="AC72" s="5">
        <f t="shared" si="26"/>
        <v>0.99999999999999989</v>
      </c>
    </row>
    <row r="73" spans="1:29" x14ac:dyDescent="0.25">
      <c r="A73">
        <v>2012</v>
      </c>
      <c r="B73" t="s">
        <v>26</v>
      </c>
      <c r="C73" s="6" t="str">
        <f t="shared" si="14"/>
        <v>Democrat</v>
      </c>
      <c r="D73" s="6">
        <f t="shared" si="15"/>
        <v>126</v>
      </c>
      <c r="E73" s="6">
        <f t="shared" si="16"/>
        <v>64</v>
      </c>
      <c r="F73" s="10" t="b">
        <v>0</v>
      </c>
      <c r="G73" s="10" t="s">
        <v>54</v>
      </c>
      <c r="H73" s="6" t="str">
        <f t="shared" si="17"/>
        <v>Republican</v>
      </c>
      <c r="I73" s="3">
        <v>0</v>
      </c>
      <c r="J73" s="3">
        <v>6</v>
      </c>
      <c r="K73" s="3">
        <v>0</v>
      </c>
      <c r="L73" s="3">
        <v>562949</v>
      </c>
      <c r="M73" s="3">
        <v>710746</v>
      </c>
      <c r="N73" s="3">
        <f t="shared" si="18"/>
        <v>-147797</v>
      </c>
      <c r="O73" s="3">
        <f t="shared" si="19"/>
        <v>0</v>
      </c>
      <c r="P73" s="3">
        <f t="shared" si="27"/>
        <v>574838</v>
      </c>
      <c r="Q73" s="8">
        <f t="shared" si="20"/>
        <v>-4.0596223198035143E-5</v>
      </c>
      <c r="R73" s="3">
        <v>11889</v>
      </c>
      <c r="S73" s="3">
        <v>1285584</v>
      </c>
      <c r="T73" s="3"/>
      <c r="U73" s="3">
        <v>1285584</v>
      </c>
      <c r="V73" s="3">
        <v>2166825</v>
      </c>
      <c r="W73" s="3">
        <v>2246931</v>
      </c>
      <c r="X73" s="3">
        <f t="shared" si="21"/>
        <v>361137.5</v>
      </c>
      <c r="Y73" s="8">
        <f t="shared" si="22"/>
        <v>4.0596223198035143E-5</v>
      </c>
      <c r="Z73" s="10">
        <f t="shared" si="23"/>
        <v>21</v>
      </c>
      <c r="AA73" s="4">
        <f t="shared" si="24"/>
        <v>1.1202217538835559</v>
      </c>
      <c r="AB73" s="4">
        <f t="shared" si="25"/>
        <v>1.378380390906478</v>
      </c>
      <c r="AC73" s="5">
        <f t="shared" si="26"/>
        <v>0.99999999999999989</v>
      </c>
    </row>
    <row r="74" spans="1:29" x14ac:dyDescent="0.25">
      <c r="A74">
        <v>2012</v>
      </c>
      <c r="B74" t="s">
        <v>9</v>
      </c>
      <c r="C74" s="6" t="str">
        <f t="shared" si="14"/>
        <v>Democrat</v>
      </c>
      <c r="D74" s="6">
        <f t="shared" si="15"/>
        <v>126</v>
      </c>
      <c r="E74" s="6">
        <f t="shared" si="16"/>
        <v>64</v>
      </c>
      <c r="F74" s="10" t="b">
        <v>0</v>
      </c>
      <c r="G74" s="10" t="s">
        <v>53</v>
      </c>
      <c r="H74" s="6" t="str">
        <f t="shared" si="17"/>
        <v>Democrat</v>
      </c>
      <c r="I74" s="3">
        <v>3</v>
      </c>
      <c r="J74" s="3">
        <v>0</v>
      </c>
      <c r="K74" s="3">
        <v>0</v>
      </c>
      <c r="L74" s="3">
        <v>242584</v>
      </c>
      <c r="M74" s="3">
        <v>165484</v>
      </c>
      <c r="N74" s="3">
        <f t="shared" si="18"/>
        <v>77100</v>
      </c>
      <c r="O74" s="3">
        <f t="shared" si="19"/>
        <v>0</v>
      </c>
      <c r="P74" s="3">
        <f t="shared" si="27"/>
        <v>171337</v>
      </c>
      <c r="Q74" s="8">
        <f t="shared" si="20"/>
        <v>3.8910505836575878E-5</v>
      </c>
      <c r="R74" s="3">
        <v>5853</v>
      </c>
      <c r="S74" s="3">
        <v>413921</v>
      </c>
      <c r="T74" s="3"/>
      <c r="U74" s="3">
        <v>413921</v>
      </c>
      <c r="V74" s="3">
        <v>663967</v>
      </c>
      <c r="W74" s="3">
        <v>715708</v>
      </c>
      <c r="X74" s="3">
        <f t="shared" si="21"/>
        <v>221322.33333333334</v>
      </c>
      <c r="Y74" s="8">
        <f t="shared" si="22"/>
        <v>3.8910505836575878E-5</v>
      </c>
      <c r="Z74" s="10">
        <f t="shared" si="23"/>
        <v>22</v>
      </c>
      <c r="AA74" s="4">
        <f t="shared" si="24"/>
        <v>1.8278954389741782</v>
      </c>
      <c r="AB74" s="4">
        <f t="shared" si="25"/>
        <v>1.378380390906478</v>
      </c>
      <c r="AC74" s="5">
        <f t="shared" si="26"/>
        <v>0.99999999999999989</v>
      </c>
    </row>
    <row r="75" spans="1:29" x14ac:dyDescent="0.25">
      <c r="A75">
        <v>2012</v>
      </c>
      <c r="B75" t="s">
        <v>27</v>
      </c>
      <c r="C75" s="6" t="str">
        <f t="shared" si="14"/>
        <v>Democrat</v>
      </c>
      <c r="D75" s="6">
        <f t="shared" si="15"/>
        <v>126</v>
      </c>
      <c r="E75" s="6">
        <f t="shared" si="16"/>
        <v>64</v>
      </c>
      <c r="F75" s="10" t="b">
        <v>0</v>
      </c>
      <c r="G75" s="10" t="s">
        <v>54</v>
      </c>
      <c r="H75" s="6" t="str">
        <f t="shared" si="17"/>
        <v>Republican</v>
      </c>
      <c r="I75" s="3">
        <v>0</v>
      </c>
      <c r="J75" s="3">
        <v>10</v>
      </c>
      <c r="K75" s="3">
        <v>0</v>
      </c>
      <c r="L75" s="3">
        <v>1223796</v>
      </c>
      <c r="M75" s="3">
        <v>1482440</v>
      </c>
      <c r="N75" s="3">
        <f t="shared" si="18"/>
        <v>-258644</v>
      </c>
      <c r="O75" s="3">
        <f t="shared" si="19"/>
        <v>0</v>
      </c>
      <c r="P75" s="3">
        <f t="shared" si="27"/>
        <v>1274883</v>
      </c>
      <c r="Q75" s="8">
        <f t="shared" si="20"/>
        <v>-3.8663181825211489E-5</v>
      </c>
      <c r="R75" s="3">
        <v>51087</v>
      </c>
      <c r="S75" s="3">
        <v>2757323</v>
      </c>
      <c r="T75" s="3"/>
      <c r="U75" s="3">
        <v>2757323</v>
      </c>
      <c r="V75" s="3">
        <v>4432957</v>
      </c>
      <c r="W75" s="3">
        <v>4628500</v>
      </c>
      <c r="X75" s="3">
        <f t="shared" si="21"/>
        <v>443295.7</v>
      </c>
      <c r="Y75" s="8">
        <f t="shared" si="22"/>
        <v>3.8663181825211489E-5</v>
      </c>
      <c r="Z75" s="10">
        <f t="shared" si="23"/>
        <v>23</v>
      </c>
      <c r="AA75" s="4">
        <f t="shared" si="24"/>
        <v>0.91260547675766457</v>
      </c>
      <c r="AB75" s="4">
        <f t="shared" si="25"/>
        <v>1.378380390906478</v>
      </c>
      <c r="AC75" s="5">
        <f t="shared" si="26"/>
        <v>0.99999999999999989</v>
      </c>
    </row>
    <row r="76" spans="1:29" x14ac:dyDescent="0.25">
      <c r="A76">
        <v>2012</v>
      </c>
      <c r="B76" t="s">
        <v>21</v>
      </c>
      <c r="C76" s="6" t="str">
        <f t="shared" si="14"/>
        <v>Democrat</v>
      </c>
      <c r="D76" s="6">
        <f t="shared" si="15"/>
        <v>126</v>
      </c>
      <c r="E76" s="6">
        <f t="shared" si="16"/>
        <v>64</v>
      </c>
      <c r="F76" s="10" t="b">
        <v>0</v>
      </c>
      <c r="G76" s="10" t="s">
        <v>53</v>
      </c>
      <c r="H76" s="6" t="str">
        <f t="shared" si="17"/>
        <v>Democrat</v>
      </c>
      <c r="I76" s="3">
        <v>4</v>
      </c>
      <c r="J76" s="3">
        <v>0</v>
      </c>
      <c r="K76" s="3">
        <v>0</v>
      </c>
      <c r="L76" s="3">
        <v>401306</v>
      </c>
      <c r="M76" s="3">
        <v>292276</v>
      </c>
      <c r="N76" s="3">
        <f t="shared" si="18"/>
        <v>109030</v>
      </c>
      <c r="O76" s="3">
        <f t="shared" si="19"/>
        <v>0</v>
      </c>
      <c r="P76" s="3">
        <f t="shared" si="27"/>
        <v>311874</v>
      </c>
      <c r="Q76" s="8">
        <f t="shared" si="20"/>
        <v>3.6687150325598462E-5</v>
      </c>
      <c r="R76" s="3">
        <v>19598</v>
      </c>
      <c r="S76" s="3">
        <v>713180</v>
      </c>
      <c r="T76" s="3">
        <v>724758</v>
      </c>
      <c r="U76" s="3">
        <v>713180</v>
      </c>
      <c r="V76" s="3">
        <v>1046008</v>
      </c>
      <c r="W76" s="3">
        <v>1064779</v>
      </c>
      <c r="X76" s="3">
        <f t="shared" si="21"/>
        <v>261502</v>
      </c>
      <c r="Y76" s="8">
        <f t="shared" si="22"/>
        <v>3.6687150325598462E-5</v>
      </c>
      <c r="Z76" s="10">
        <f t="shared" si="23"/>
        <v>24</v>
      </c>
      <c r="AA76" s="4">
        <f t="shared" si="24"/>
        <v>1.5470401130512295</v>
      </c>
      <c r="AB76" s="4">
        <f t="shared" si="25"/>
        <v>1.378380390906478</v>
      </c>
      <c r="AC76" s="5">
        <f t="shared" si="26"/>
        <v>0.99999999999999989</v>
      </c>
    </row>
    <row r="77" spans="1:29" x14ac:dyDescent="0.25">
      <c r="A77">
        <v>2012</v>
      </c>
      <c r="B77" t="s">
        <v>24</v>
      </c>
      <c r="C77" s="6" t="str">
        <f t="shared" si="14"/>
        <v>Democrat</v>
      </c>
      <c r="D77" s="6">
        <f t="shared" si="15"/>
        <v>126</v>
      </c>
      <c r="E77" s="6">
        <f t="shared" si="16"/>
        <v>64</v>
      </c>
      <c r="F77" s="10" t="b">
        <v>0</v>
      </c>
      <c r="G77" s="10" t="s">
        <v>53</v>
      </c>
      <c r="H77" s="6" t="str">
        <f t="shared" si="17"/>
        <v>Democrat</v>
      </c>
      <c r="I77" s="3">
        <v>16</v>
      </c>
      <c r="J77" s="3">
        <v>0</v>
      </c>
      <c r="K77" s="3">
        <v>0</v>
      </c>
      <c r="L77" s="3">
        <v>2564569</v>
      </c>
      <c r="M77" s="3">
        <v>2115256</v>
      </c>
      <c r="N77" s="3">
        <f t="shared" si="18"/>
        <v>449313</v>
      </c>
      <c r="O77" s="3">
        <f t="shared" si="19"/>
        <v>0</v>
      </c>
      <c r="P77" s="3">
        <f t="shared" si="27"/>
        <v>2166392</v>
      </c>
      <c r="Q77" s="8">
        <f t="shared" si="20"/>
        <v>3.5609920033473327E-5</v>
      </c>
      <c r="R77" s="3">
        <v>51136</v>
      </c>
      <c r="S77" s="3">
        <v>4730961</v>
      </c>
      <c r="T77" s="3">
        <v>4780701</v>
      </c>
      <c r="U77" s="3">
        <v>4730961</v>
      </c>
      <c r="V77" s="3">
        <v>7312725</v>
      </c>
      <c r="W77" s="3">
        <v>7625576</v>
      </c>
      <c r="X77" s="3">
        <f t="shared" si="21"/>
        <v>457045.3125</v>
      </c>
      <c r="Y77" s="8">
        <f t="shared" si="22"/>
        <v>3.5609920033473327E-5</v>
      </c>
      <c r="Z77" s="10">
        <f t="shared" si="23"/>
        <v>25</v>
      </c>
      <c r="AA77" s="4">
        <f t="shared" si="24"/>
        <v>0.88515093050674853</v>
      </c>
      <c r="AB77" s="4">
        <f t="shared" si="25"/>
        <v>1.378380390906478</v>
      </c>
      <c r="AC77" s="5">
        <f t="shared" si="26"/>
        <v>0.99999999999999989</v>
      </c>
    </row>
    <row r="78" spans="1:29" x14ac:dyDescent="0.25">
      <c r="A78">
        <v>2012</v>
      </c>
      <c r="B78" t="s">
        <v>41</v>
      </c>
      <c r="C78" s="6" t="str">
        <f t="shared" si="14"/>
        <v>Democrat</v>
      </c>
      <c r="D78" s="6">
        <f t="shared" si="15"/>
        <v>126</v>
      </c>
      <c r="E78" s="6">
        <f t="shared" si="16"/>
        <v>64</v>
      </c>
      <c r="F78" s="10" t="b">
        <v>0</v>
      </c>
      <c r="G78" s="10" t="s">
        <v>53</v>
      </c>
      <c r="H78" s="6" t="str">
        <f t="shared" si="17"/>
        <v>Democrat</v>
      </c>
      <c r="I78" s="3">
        <v>4</v>
      </c>
      <c r="J78" s="3">
        <v>0</v>
      </c>
      <c r="K78" s="3">
        <v>0</v>
      </c>
      <c r="L78" s="3">
        <v>279677</v>
      </c>
      <c r="M78" s="3">
        <v>157204</v>
      </c>
      <c r="N78" s="3">
        <f t="shared" si="18"/>
        <v>122473</v>
      </c>
      <c r="O78" s="3">
        <f t="shared" si="19"/>
        <v>0</v>
      </c>
      <c r="P78" s="3">
        <f t="shared" si="27"/>
        <v>166372</v>
      </c>
      <c r="Q78" s="8">
        <f t="shared" si="20"/>
        <v>3.2660259812366807E-5</v>
      </c>
      <c r="R78" s="3">
        <v>9168</v>
      </c>
      <c r="S78" s="3">
        <v>446049</v>
      </c>
      <c r="T78" s="3"/>
      <c r="U78" s="3">
        <v>446049</v>
      </c>
      <c r="V78" s="3">
        <v>768918</v>
      </c>
      <c r="W78" s="3">
        <v>834983</v>
      </c>
      <c r="X78" s="3">
        <f t="shared" si="21"/>
        <v>192229.5</v>
      </c>
      <c r="Y78" s="8">
        <f t="shared" si="22"/>
        <v>3.2660259812366807E-5</v>
      </c>
      <c r="Z78" s="10">
        <f t="shared" si="23"/>
        <v>26</v>
      </c>
      <c r="AA78" s="4">
        <f t="shared" si="24"/>
        <v>2.1045369396639053</v>
      </c>
      <c r="AB78" s="4">
        <f t="shared" si="25"/>
        <v>1.378380390906478</v>
      </c>
      <c r="AC78" s="5">
        <f t="shared" si="26"/>
        <v>0.99999999999999989</v>
      </c>
    </row>
    <row r="79" spans="1:29" x14ac:dyDescent="0.25">
      <c r="A79">
        <v>2012</v>
      </c>
      <c r="B79" t="s">
        <v>39</v>
      </c>
      <c r="C79" s="6" t="str">
        <f t="shared" si="14"/>
        <v>Democrat</v>
      </c>
      <c r="D79" s="6">
        <f t="shared" si="15"/>
        <v>126</v>
      </c>
      <c r="E79" s="6">
        <f t="shared" si="16"/>
        <v>64</v>
      </c>
      <c r="F79" s="10" t="b">
        <v>0</v>
      </c>
      <c r="G79" s="10" t="s">
        <v>53</v>
      </c>
      <c r="H79" s="6" t="str">
        <f t="shared" si="17"/>
        <v>Democrat</v>
      </c>
      <c r="I79" s="3">
        <v>7</v>
      </c>
      <c r="J79" s="3">
        <v>0</v>
      </c>
      <c r="K79" s="3">
        <v>0</v>
      </c>
      <c r="L79" s="3">
        <v>970488</v>
      </c>
      <c r="M79" s="3">
        <v>754175</v>
      </c>
      <c r="N79" s="3">
        <f t="shared" si="18"/>
        <v>216313</v>
      </c>
      <c r="O79" s="3">
        <f t="shared" si="19"/>
        <v>0</v>
      </c>
      <c r="P79" s="3">
        <f t="shared" si="27"/>
        <v>818782</v>
      </c>
      <c r="Q79" s="8">
        <f t="shared" si="20"/>
        <v>3.2360514624641148E-5</v>
      </c>
      <c r="R79" s="3">
        <v>64607</v>
      </c>
      <c r="S79" s="3">
        <v>1789270</v>
      </c>
      <c r="T79" s="3">
        <v>1820507</v>
      </c>
      <c r="U79" s="3">
        <v>1789270</v>
      </c>
      <c r="V79" s="3">
        <v>2836101</v>
      </c>
      <c r="W79" s="3">
        <v>3050747</v>
      </c>
      <c r="X79" s="3">
        <f t="shared" si="21"/>
        <v>405157.28571428574</v>
      </c>
      <c r="Y79" s="8">
        <f t="shared" si="22"/>
        <v>3.2360514624641148E-5</v>
      </c>
      <c r="Z79" s="10">
        <f t="shared" si="23"/>
        <v>27</v>
      </c>
      <c r="AA79" s="4">
        <f t="shared" si="24"/>
        <v>0.99851119036376301</v>
      </c>
      <c r="AB79" s="4">
        <f t="shared" si="25"/>
        <v>1.378380390906478</v>
      </c>
      <c r="AC79" s="5">
        <f t="shared" si="26"/>
        <v>0.99999999999999989</v>
      </c>
    </row>
    <row r="80" spans="1:29" x14ac:dyDescent="0.25">
      <c r="A80">
        <v>2012</v>
      </c>
      <c r="B80" t="s">
        <v>45</v>
      </c>
      <c r="C80" s="6" t="str">
        <f t="shared" si="14"/>
        <v>Democrat</v>
      </c>
      <c r="D80" s="6">
        <f t="shared" si="15"/>
        <v>126</v>
      </c>
      <c r="E80" s="6">
        <f t="shared" si="16"/>
        <v>64</v>
      </c>
      <c r="F80" s="10" t="b">
        <v>0</v>
      </c>
      <c r="G80" s="10" t="s">
        <v>54</v>
      </c>
      <c r="H80" s="6" t="str">
        <f t="shared" si="17"/>
        <v>Republican</v>
      </c>
      <c r="I80" s="3">
        <v>0</v>
      </c>
      <c r="J80" s="3">
        <v>38</v>
      </c>
      <c r="K80" s="3">
        <v>0</v>
      </c>
      <c r="L80" s="3">
        <v>3308124</v>
      </c>
      <c r="M80" s="3">
        <v>4569843</v>
      </c>
      <c r="N80" s="3">
        <f t="shared" si="18"/>
        <v>-1261719</v>
      </c>
      <c r="O80" s="3">
        <f t="shared" si="19"/>
        <v>0</v>
      </c>
      <c r="P80" s="3">
        <f t="shared" si="27"/>
        <v>3424008</v>
      </c>
      <c r="Q80" s="8">
        <f t="shared" si="20"/>
        <v>-3.0117641091241393E-5</v>
      </c>
      <c r="R80" s="3">
        <v>115884</v>
      </c>
      <c r="S80" s="3">
        <v>7993851</v>
      </c>
      <c r="T80" s="3"/>
      <c r="U80" s="3">
        <v>7993851</v>
      </c>
      <c r="V80" s="3">
        <v>16119973</v>
      </c>
      <c r="W80" s="3">
        <v>19185395</v>
      </c>
      <c r="X80" s="3">
        <f t="shared" si="21"/>
        <v>424209.81578947371</v>
      </c>
      <c r="Y80" s="8">
        <f t="shared" si="22"/>
        <v>3.0117641091241393E-5</v>
      </c>
      <c r="Z80" s="10">
        <f t="shared" si="23"/>
        <v>28</v>
      </c>
      <c r="AA80" s="4">
        <f t="shared" si="24"/>
        <v>0.95366506993768929</v>
      </c>
      <c r="AB80" s="4">
        <f t="shared" si="25"/>
        <v>1.378380390906478</v>
      </c>
      <c r="AC80" s="5">
        <f t="shared" si="26"/>
        <v>0.99999999999999989</v>
      </c>
    </row>
    <row r="81" spans="1:29" x14ac:dyDescent="0.25">
      <c r="A81">
        <v>2012</v>
      </c>
      <c r="B81" t="s">
        <v>52</v>
      </c>
      <c r="C81" s="6" t="str">
        <f t="shared" si="14"/>
        <v>Democrat</v>
      </c>
      <c r="D81" s="6">
        <f t="shared" si="15"/>
        <v>126</v>
      </c>
      <c r="E81" s="6">
        <f t="shared" si="16"/>
        <v>64</v>
      </c>
      <c r="F81" s="10" t="b">
        <v>0</v>
      </c>
      <c r="G81" s="10" t="s">
        <v>54</v>
      </c>
      <c r="H81" s="6" t="str">
        <f t="shared" si="17"/>
        <v>Republican</v>
      </c>
      <c r="I81" s="3">
        <v>0</v>
      </c>
      <c r="J81" s="3">
        <v>3</v>
      </c>
      <c r="K81" s="3">
        <v>0</v>
      </c>
      <c r="L81" s="3">
        <v>69286</v>
      </c>
      <c r="M81" s="3">
        <v>170962</v>
      </c>
      <c r="N81" s="3">
        <f t="shared" si="18"/>
        <v>-101676</v>
      </c>
      <c r="O81" s="3">
        <f t="shared" si="19"/>
        <v>0</v>
      </c>
      <c r="P81" s="3">
        <f t="shared" si="27"/>
        <v>78099</v>
      </c>
      <c r="Q81" s="8">
        <f t="shared" si="20"/>
        <v>-2.9505488020771865E-5</v>
      </c>
      <c r="R81" s="3">
        <v>8813</v>
      </c>
      <c r="S81" s="3">
        <v>249061</v>
      </c>
      <c r="T81" s="3">
        <v>250701</v>
      </c>
      <c r="U81" s="3">
        <v>249061</v>
      </c>
      <c r="V81" s="3">
        <v>425142</v>
      </c>
      <c r="W81" s="3">
        <v>441726</v>
      </c>
      <c r="X81" s="3">
        <f t="shared" si="21"/>
        <v>141714</v>
      </c>
      <c r="Y81" s="8">
        <f t="shared" si="22"/>
        <v>2.9505488020771865E-5</v>
      </c>
      <c r="Z81" s="10">
        <f t="shared" si="23"/>
        <v>29</v>
      </c>
      <c r="AA81" s="4">
        <f t="shared" si="24"/>
        <v>2.8547220715181467</v>
      </c>
      <c r="AB81" s="4">
        <f t="shared" si="25"/>
        <v>1.378380390906478</v>
      </c>
      <c r="AC81" s="5">
        <f t="shared" si="26"/>
        <v>0.99999999999999989</v>
      </c>
    </row>
    <row r="82" spans="1:29" x14ac:dyDescent="0.25">
      <c r="A82">
        <v>2012</v>
      </c>
      <c r="B82" t="s">
        <v>29</v>
      </c>
      <c r="C82" s="6" t="str">
        <f t="shared" si="14"/>
        <v>Democrat</v>
      </c>
      <c r="D82" s="6">
        <f t="shared" si="15"/>
        <v>126</v>
      </c>
      <c r="E82" s="6">
        <f t="shared" si="16"/>
        <v>64</v>
      </c>
      <c r="F82" s="10" t="b">
        <v>0</v>
      </c>
      <c r="G82" s="10" t="s">
        <v>54</v>
      </c>
      <c r="H82" s="6" t="str">
        <f t="shared" si="17"/>
        <v>Republican</v>
      </c>
      <c r="I82" s="3">
        <v>0</v>
      </c>
      <c r="J82" s="3">
        <v>5</v>
      </c>
      <c r="K82" s="3">
        <v>0</v>
      </c>
      <c r="L82" s="3">
        <v>302081</v>
      </c>
      <c r="M82" s="3">
        <v>475064</v>
      </c>
      <c r="N82" s="3">
        <f t="shared" si="18"/>
        <v>-172983</v>
      </c>
      <c r="O82" s="3">
        <f t="shared" si="19"/>
        <v>0</v>
      </c>
      <c r="P82" s="3">
        <f t="shared" si="27"/>
        <v>319315</v>
      </c>
      <c r="Q82" s="8">
        <f t="shared" si="20"/>
        <v>-2.8904574437950549E-5</v>
      </c>
      <c r="R82" s="3">
        <v>17234</v>
      </c>
      <c r="S82" s="3">
        <v>794379</v>
      </c>
      <c r="T82" s="3">
        <v>804245</v>
      </c>
      <c r="U82" s="3">
        <v>794379</v>
      </c>
      <c r="V82" s="3">
        <v>1316915</v>
      </c>
      <c r="W82" s="3">
        <v>1396507</v>
      </c>
      <c r="X82" s="3">
        <f t="shared" si="21"/>
        <v>263383</v>
      </c>
      <c r="Y82" s="8">
        <f t="shared" si="22"/>
        <v>2.8904574437950549E-5</v>
      </c>
      <c r="Z82" s="10">
        <f t="shared" si="23"/>
        <v>30</v>
      </c>
      <c r="AA82" s="4">
        <f t="shared" si="24"/>
        <v>1.5359916306030483</v>
      </c>
      <c r="AB82" s="4">
        <f t="shared" si="25"/>
        <v>1.378380390906478</v>
      </c>
      <c r="AC82" s="5">
        <f t="shared" si="26"/>
        <v>0.99999999999999989</v>
      </c>
    </row>
    <row r="83" spans="1:29" x14ac:dyDescent="0.25">
      <c r="A83">
        <v>2012</v>
      </c>
      <c r="B83" t="s">
        <v>47</v>
      </c>
      <c r="C83" s="6" t="str">
        <f t="shared" si="14"/>
        <v>Democrat</v>
      </c>
      <c r="D83" s="6">
        <f t="shared" si="15"/>
        <v>126</v>
      </c>
      <c r="E83" s="6">
        <f t="shared" si="16"/>
        <v>64</v>
      </c>
      <c r="F83" s="10" t="b">
        <v>0</v>
      </c>
      <c r="G83" s="10" t="s">
        <v>53</v>
      </c>
      <c r="H83" s="6" t="str">
        <f t="shared" si="17"/>
        <v>Democrat</v>
      </c>
      <c r="I83" s="3">
        <v>3</v>
      </c>
      <c r="J83" s="3">
        <v>0</v>
      </c>
      <c r="K83" s="3">
        <v>0</v>
      </c>
      <c r="L83" s="3">
        <v>199239</v>
      </c>
      <c r="M83" s="3">
        <v>92698</v>
      </c>
      <c r="N83" s="3">
        <f t="shared" si="18"/>
        <v>106541</v>
      </c>
      <c r="O83" s="3">
        <f t="shared" si="19"/>
        <v>0</v>
      </c>
      <c r="P83" s="3">
        <f t="shared" si="27"/>
        <v>100051</v>
      </c>
      <c r="Q83" s="8">
        <f t="shared" si="20"/>
        <v>2.8158173848565342E-5</v>
      </c>
      <c r="R83" s="3">
        <v>7353</v>
      </c>
      <c r="S83" s="3">
        <v>299290</v>
      </c>
      <c r="T83" s="3">
        <v>301793</v>
      </c>
      <c r="U83" s="3">
        <v>299290</v>
      </c>
      <c r="V83" s="3">
        <v>493355</v>
      </c>
      <c r="W83" s="3">
        <v>502242</v>
      </c>
      <c r="X83" s="3">
        <f t="shared" si="21"/>
        <v>164451.66666666666</v>
      </c>
      <c r="Y83" s="8">
        <f t="shared" si="22"/>
        <v>2.8158173848565342E-5</v>
      </c>
      <c r="Z83" s="10">
        <f t="shared" si="23"/>
        <v>31</v>
      </c>
      <c r="AA83" s="4">
        <f t="shared" si="24"/>
        <v>2.4600181429789258</v>
      </c>
      <c r="AB83" s="4">
        <f t="shared" si="25"/>
        <v>1.378380390906478</v>
      </c>
      <c r="AC83" s="5">
        <f t="shared" si="26"/>
        <v>0.99999999999999989</v>
      </c>
    </row>
    <row r="84" spans="1:29" x14ac:dyDescent="0.25">
      <c r="A84">
        <v>2012</v>
      </c>
      <c r="B84" t="s">
        <v>50</v>
      </c>
      <c r="C84" s="6" t="str">
        <f t="shared" si="14"/>
        <v>Democrat</v>
      </c>
      <c r="D84" s="6">
        <f t="shared" si="15"/>
        <v>126</v>
      </c>
      <c r="E84" s="6">
        <f t="shared" si="16"/>
        <v>64</v>
      </c>
      <c r="F84" s="10" t="b">
        <v>0</v>
      </c>
      <c r="G84" s="10" t="s">
        <v>54</v>
      </c>
      <c r="H84" s="6" t="str">
        <f t="shared" si="17"/>
        <v>Republican</v>
      </c>
      <c r="I84" s="3">
        <v>0</v>
      </c>
      <c r="J84" s="3">
        <v>5</v>
      </c>
      <c r="K84" s="3">
        <v>0</v>
      </c>
      <c r="L84" s="3">
        <v>238269</v>
      </c>
      <c r="M84" s="3">
        <v>417655</v>
      </c>
      <c r="N84" s="3">
        <f t="shared" si="18"/>
        <v>-179386</v>
      </c>
      <c r="O84" s="3">
        <f t="shared" si="19"/>
        <v>0</v>
      </c>
      <c r="P84" s="3">
        <f t="shared" si="27"/>
        <v>252783</v>
      </c>
      <c r="Q84" s="8">
        <f t="shared" si="20"/>
        <v>-2.7872855183793606E-5</v>
      </c>
      <c r="R84" s="3">
        <v>14514</v>
      </c>
      <c r="S84" s="3">
        <v>670438</v>
      </c>
      <c r="T84" s="3"/>
      <c r="U84" s="3">
        <v>670438</v>
      </c>
      <c r="V84" s="3">
        <v>1447066</v>
      </c>
      <c r="W84" s="3">
        <v>1472642</v>
      </c>
      <c r="X84" s="3">
        <f t="shared" si="21"/>
        <v>289413.2</v>
      </c>
      <c r="Y84" s="8">
        <f t="shared" si="22"/>
        <v>2.7872855183793606E-5</v>
      </c>
      <c r="Z84" s="10">
        <f t="shared" si="23"/>
        <v>32</v>
      </c>
      <c r="AA84" s="4">
        <f t="shared" si="24"/>
        <v>1.3978425436128092</v>
      </c>
      <c r="AB84" s="4">
        <f t="shared" si="25"/>
        <v>1.378380390906478</v>
      </c>
      <c r="AC84" s="5">
        <f t="shared" si="26"/>
        <v>0.99999999999999989</v>
      </c>
    </row>
    <row r="85" spans="1:29" x14ac:dyDescent="0.25">
      <c r="A85">
        <v>2012</v>
      </c>
      <c r="B85" t="s">
        <v>8</v>
      </c>
      <c r="C85" s="6" t="str">
        <f t="shared" si="14"/>
        <v>Democrat</v>
      </c>
      <c r="D85" s="6">
        <f t="shared" si="15"/>
        <v>126</v>
      </c>
      <c r="E85" s="6">
        <f t="shared" si="16"/>
        <v>64</v>
      </c>
      <c r="F85" s="10" t="b">
        <v>0</v>
      </c>
      <c r="G85" s="10" t="s">
        <v>53</v>
      </c>
      <c r="H85" s="6" t="str">
        <f t="shared" si="17"/>
        <v>Democrat</v>
      </c>
      <c r="I85" s="3">
        <v>7</v>
      </c>
      <c r="J85" s="3">
        <v>0</v>
      </c>
      <c r="K85" s="3">
        <v>0</v>
      </c>
      <c r="L85" s="3">
        <v>905083</v>
      </c>
      <c r="M85" s="3">
        <v>634892</v>
      </c>
      <c r="N85" s="3">
        <f t="shared" si="18"/>
        <v>270191</v>
      </c>
      <c r="O85" s="3">
        <f t="shared" si="19"/>
        <v>0</v>
      </c>
      <c r="P85" s="3">
        <f t="shared" si="27"/>
        <v>653877</v>
      </c>
      <c r="Q85" s="8">
        <f t="shared" si="20"/>
        <v>2.5907598698698329E-5</v>
      </c>
      <c r="R85" s="3">
        <v>18985</v>
      </c>
      <c r="S85" s="3">
        <v>1558960</v>
      </c>
      <c r="T85" s="3">
        <v>1560640</v>
      </c>
      <c r="U85" s="3">
        <v>1558960</v>
      </c>
      <c r="V85" s="3">
        <v>2543202</v>
      </c>
      <c r="W85" s="3">
        <v>2801375</v>
      </c>
      <c r="X85" s="3">
        <f t="shared" si="21"/>
        <v>363314.57142857142</v>
      </c>
      <c r="Y85" s="8">
        <f t="shared" si="22"/>
        <v>2.5907598698698329E-5</v>
      </c>
      <c r="Z85" s="10">
        <f t="shared" si="23"/>
        <v>33</v>
      </c>
      <c r="AA85" s="4">
        <f t="shared" si="24"/>
        <v>1.1135091060410689</v>
      </c>
      <c r="AB85" s="4">
        <f t="shared" si="25"/>
        <v>1.378380390906478</v>
      </c>
      <c r="AC85" s="5">
        <f t="shared" si="26"/>
        <v>0.99999999999999989</v>
      </c>
    </row>
    <row r="86" spans="1:29" x14ac:dyDescent="0.25">
      <c r="A86">
        <v>2012</v>
      </c>
      <c r="B86" t="s">
        <v>49</v>
      </c>
      <c r="C86" s="6" t="str">
        <f t="shared" si="14"/>
        <v>Democrat</v>
      </c>
      <c r="D86" s="6">
        <f t="shared" si="15"/>
        <v>126</v>
      </c>
      <c r="E86" s="6">
        <f t="shared" si="16"/>
        <v>64</v>
      </c>
      <c r="F86" s="10" t="b">
        <v>0</v>
      </c>
      <c r="G86" s="10" t="s">
        <v>53</v>
      </c>
      <c r="H86" s="6" t="str">
        <f t="shared" si="17"/>
        <v>Democrat</v>
      </c>
      <c r="I86" s="3">
        <v>12</v>
      </c>
      <c r="J86" s="3">
        <v>0</v>
      </c>
      <c r="K86" s="3">
        <v>0</v>
      </c>
      <c r="L86" s="3">
        <v>1755396</v>
      </c>
      <c r="M86" s="3">
        <v>1290670</v>
      </c>
      <c r="N86" s="3">
        <f t="shared" si="18"/>
        <v>464726</v>
      </c>
      <c r="O86" s="3">
        <f t="shared" si="19"/>
        <v>0</v>
      </c>
      <c r="P86" s="3">
        <f t="shared" si="27"/>
        <v>1370120</v>
      </c>
      <c r="Q86" s="8">
        <f t="shared" si="20"/>
        <v>2.5821666960746762E-5</v>
      </c>
      <c r="R86" s="3">
        <v>79450</v>
      </c>
      <c r="S86" s="3">
        <v>3125516</v>
      </c>
      <c r="T86" s="3">
        <v>3172939</v>
      </c>
      <c r="U86" s="3">
        <v>3125516</v>
      </c>
      <c r="V86" s="3">
        <v>4822060</v>
      </c>
      <c r="W86" s="3">
        <v>5329782</v>
      </c>
      <c r="X86" s="3">
        <f t="shared" si="21"/>
        <v>401838.33333333331</v>
      </c>
      <c r="Y86" s="8">
        <f t="shared" si="22"/>
        <v>2.5821666960746762E-5</v>
      </c>
      <c r="Z86" s="10">
        <f t="shared" si="23"/>
        <v>34</v>
      </c>
      <c r="AA86" s="4">
        <f t="shared" si="24"/>
        <v>1.0067583156819848</v>
      </c>
      <c r="AB86" s="4">
        <f t="shared" si="25"/>
        <v>1.378380390906478</v>
      </c>
      <c r="AC86" s="5">
        <f t="shared" si="26"/>
        <v>0.99999999999999989</v>
      </c>
    </row>
    <row r="87" spans="1:29" x14ac:dyDescent="0.25">
      <c r="A87">
        <v>2012</v>
      </c>
      <c r="B87" t="s">
        <v>18</v>
      </c>
      <c r="C87" s="6" t="str">
        <f t="shared" si="14"/>
        <v>Democrat</v>
      </c>
      <c r="D87" s="6">
        <f t="shared" si="15"/>
        <v>126</v>
      </c>
      <c r="E87" s="6">
        <f t="shared" si="16"/>
        <v>64</v>
      </c>
      <c r="F87" s="10" t="b">
        <v>0</v>
      </c>
      <c r="G87" s="10" t="s">
        <v>54</v>
      </c>
      <c r="H87" s="6" t="str">
        <f t="shared" si="17"/>
        <v>Republican</v>
      </c>
      <c r="I87" s="3">
        <v>0</v>
      </c>
      <c r="J87" s="3">
        <v>6</v>
      </c>
      <c r="K87" s="3">
        <v>0</v>
      </c>
      <c r="L87" s="3">
        <v>440726</v>
      </c>
      <c r="M87" s="3">
        <v>692634</v>
      </c>
      <c r="N87" s="3">
        <f t="shared" si="18"/>
        <v>-251908</v>
      </c>
      <c r="O87" s="3">
        <f t="shared" si="19"/>
        <v>0</v>
      </c>
      <c r="P87" s="3">
        <f t="shared" si="27"/>
        <v>463620</v>
      </c>
      <c r="Q87" s="8">
        <f t="shared" si="20"/>
        <v>-2.38182193499214E-5</v>
      </c>
      <c r="R87" s="3">
        <v>26611</v>
      </c>
      <c r="S87" s="3">
        <v>1159971</v>
      </c>
      <c r="T87" s="3">
        <v>1182771</v>
      </c>
      <c r="U87" s="3">
        <v>1156254</v>
      </c>
      <c r="V87" s="3">
        <v>2030686</v>
      </c>
      <c r="W87" s="3">
        <v>2162442</v>
      </c>
      <c r="X87" s="3">
        <f t="shared" si="21"/>
        <v>338447.66666666669</v>
      </c>
      <c r="Y87" s="8">
        <f t="shared" si="22"/>
        <v>2.38182193499214E-5</v>
      </c>
      <c r="Z87" s="10">
        <f t="shared" si="23"/>
        <v>35</v>
      </c>
      <c r="AA87" s="4">
        <f t="shared" si="24"/>
        <v>1.1953224190538252</v>
      </c>
      <c r="AB87" s="4">
        <f t="shared" si="25"/>
        <v>1.378380390906478</v>
      </c>
      <c r="AC87" s="5">
        <f t="shared" si="26"/>
        <v>0.99999999999999989</v>
      </c>
    </row>
    <row r="88" spans="1:29" x14ac:dyDescent="0.25">
      <c r="A88">
        <v>2012</v>
      </c>
      <c r="B88" t="s">
        <v>5</v>
      </c>
      <c r="C88" s="6" t="str">
        <f t="shared" si="14"/>
        <v>Democrat</v>
      </c>
      <c r="D88" s="6">
        <f t="shared" si="15"/>
        <v>126</v>
      </c>
      <c r="E88" s="6">
        <f t="shared" si="16"/>
        <v>64</v>
      </c>
      <c r="F88" s="10" t="b">
        <v>0</v>
      </c>
      <c r="G88" s="10" t="s">
        <v>54</v>
      </c>
      <c r="H88" s="6" t="str">
        <f t="shared" si="17"/>
        <v>Republican</v>
      </c>
      <c r="I88" s="3">
        <v>0</v>
      </c>
      <c r="J88" s="3">
        <v>6</v>
      </c>
      <c r="K88" s="3">
        <v>0</v>
      </c>
      <c r="L88" s="3">
        <v>394409</v>
      </c>
      <c r="M88" s="3">
        <v>647744</v>
      </c>
      <c r="N88" s="3">
        <f t="shared" si="18"/>
        <v>-253335</v>
      </c>
      <c r="O88" s="3">
        <f t="shared" si="19"/>
        <v>0</v>
      </c>
      <c r="P88" s="3">
        <f t="shared" si="27"/>
        <v>421724</v>
      </c>
      <c r="Q88" s="8">
        <f t="shared" si="20"/>
        <v>-2.3684054710166382E-5</v>
      </c>
      <c r="R88" s="3">
        <v>27315</v>
      </c>
      <c r="S88" s="3">
        <v>1069468</v>
      </c>
      <c r="T88" s="3">
        <v>1078548</v>
      </c>
      <c r="U88" s="3">
        <v>1069468</v>
      </c>
      <c r="V88" s="3">
        <v>2109847</v>
      </c>
      <c r="W88" s="3">
        <v>2242740</v>
      </c>
      <c r="X88" s="3">
        <f t="shared" si="21"/>
        <v>351641.16666666669</v>
      </c>
      <c r="Y88" s="8">
        <f t="shared" si="22"/>
        <v>2.3684054710166382E-5</v>
      </c>
      <c r="Z88" s="10">
        <f t="shared" si="23"/>
        <v>36</v>
      </c>
      <c r="AA88" s="4">
        <f t="shared" si="24"/>
        <v>1.1504741821841755</v>
      </c>
      <c r="AB88" s="4">
        <f t="shared" si="25"/>
        <v>1.378380390906478</v>
      </c>
      <c r="AC88" s="5">
        <f t="shared" si="26"/>
        <v>0.99999999999999989</v>
      </c>
    </row>
    <row r="89" spans="1:29" x14ac:dyDescent="0.25">
      <c r="A89">
        <v>2012</v>
      </c>
      <c r="B89" t="s">
        <v>20</v>
      </c>
      <c r="C89" s="6" t="str">
        <f t="shared" si="14"/>
        <v>Democrat</v>
      </c>
      <c r="D89" s="6">
        <f t="shared" si="15"/>
        <v>126</v>
      </c>
      <c r="E89" s="6">
        <f t="shared" si="16"/>
        <v>64</v>
      </c>
      <c r="F89" s="10" t="b">
        <v>0</v>
      </c>
      <c r="G89" s="10" t="s">
        <v>54</v>
      </c>
      <c r="H89" s="6" t="str">
        <f t="shared" si="17"/>
        <v>Republican</v>
      </c>
      <c r="I89" s="3">
        <v>0</v>
      </c>
      <c r="J89" s="3">
        <v>8</v>
      </c>
      <c r="K89" s="3">
        <v>0</v>
      </c>
      <c r="L89" s="3">
        <v>809141</v>
      </c>
      <c r="M89" s="3">
        <v>1152262</v>
      </c>
      <c r="N89" s="3">
        <f t="shared" si="18"/>
        <v>-343121</v>
      </c>
      <c r="O89" s="3">
        <f t="shared" si="19"/>
        <v>0</v>
      </c>
      <c r="P89" s="3">
        <f t="shared" si="27"/>
        <v>841803</v>
      </c>
      <c r="Q89" s="8">
        <f t="shared" si="20"/>
        <v>-2.3315390197627077E-5</v>
      </c>
      <c r="R89" s="3">
        <v>32662</v>
      </c>
      <c r="S89" s="3">
        <v>1994065</v>
      </c>
      <c r="T89" s="3">
        <v>2014548</v>
      </c>
      <c r="U89" s="3">
        <v>1994065</v>
      </c>
      <c r="V89" s="3">
        <v>3311626</v>
      </c>
      <c r="W89" s="3">
        <v>3495847</v>
      </c>
      <c r="X89" s="3">
        <f t="shared" si="21"/>
        <v>413953.25</v>
      </c>
      <c r="Y89" s="8">
        <f t="shared" si="22"/>
        <v>2.3315390197627077E-5</v>
      </c>
      <c r="Z89" s="10">
        <f t="shared" si="23"/>
        <v>37</v>
      </c>
      <c r="AA89" s="4">
        <f t="shared" si="24"/>
        <v>0.97729413561343614</v>
      </c>
      <c r="AB89" s="4">
        <f t="shared" si="25"/>
        <v>1.378380390906478</v>
      </c>
      <c r="AC89" s="5">
        <f t="shared" si="26"/>
        <v>0.99999999999999989</v>
      </c>
    </row>
    <row r="90" spans="1:29" x14ac:dyDescent="0.25">
      <c r="A90">
        <v>2012</v>
      </c>
      <c r="B90" t="s">
        <v>15</v>
      </c>
      <c r="C90" s="6" t="str">
        <f t="shared" si="14"/>
        <v>Democrat</v>
      </c>
      <c r="D90" s="6">
        <f t="shared" si="15"/>
        <v>126</v>
      </c>
      <c r="E90" s="6">
        <f t="shared" si="16"/>
        <v>64</v>
      </c>
      <c r="F90" s="10" t="b">
        <v>0</v>
      </c>
      <c r="G90" s="10" t="s">
        <v>53</v>
      </c>
      <c r="H90" s="6" t="str">
        <f t="shared" si="17"/>
        <v>Democrat</v>
      </c>
      <c r="I90" s="3">
        <v>20</v>
      </c>
      <c r="J90" s="3">
        <v>0</v>
      </c>
      <c r="K90" s="3">
        <v>0</v>
      </c>
      <c r="L90" s="3">
        <v>3019512</v>
      </c>
      <c r="M90" s="3">
        <v>2135216</v>
      </c>
      <c r="N90" s="3">
        <f t="shared" si="18"/>
        <v>884296</v>
      </c>
      <c r="O90" s="3">
        <f t="shared" si="19"/>
        <v>0</v>
      </c>
      <c r="P90" s="3">
        <f t="shared" si="27"/>
        <v>2222502</v>
      </c>
      <c r="Q90" s="8">
        <f t="shared" si="20"/>
        <v>2.2616861322453114E-5</v>
      </c>
      <c r="R90" s="3">
        <v>87286</v>
      </c>
      <c r="S90" s="3">
        <v>5242014</v>
      </c>
      <c r="T90" s="3">
        <v>5279752</v>
      </c>
      <c r="U90" s="3">
        <v>5242014</v>
      </c>
      <c r="V90" s="3">
        <v>8899143</v>
      </c>
      <c r="W90" s="3">
        <v>9827043</v>
      </c>
      <c r="X90" s="3">
        <f t="shared" si="21"/>
        <v>444957.15</v>
      </c>
      <c r="Y90" s="8">
        <f t="shared" si="22"/>
        <v>2.2616861322453114E-5</v>
      </c>
      <c r="Z90" s="10">
        <f t="shared" si="23"/>
        <v>38</v>
      </c>
      <c r="AA90" s="4">
        <f t="shared" si="24"/>
        <v>0.9091978489234811</v>
      </c>
      <c r="AB90" s="4">
        <f t="shared" si="25"/>
        <v>1.378380390906478</v>
      </c>
      <c r="AC90" s="5">
        <f t="shared" si="26"/>
        <v>0.99999999999999989</v>
      </c>
    </row>
    <row r="91" spans="1:29" x14ac:dyDescent="0.25">
      <c r="A91">
        <v>2012</v>
      </c>
      <c r="B91" t="s">
        <v>44</v>
      </c>
      <c r="C91" s="6" t="str">
        <f t="shared" si="14"/>
        <v>Democrat</v>
      </c>
      <c r="D91" s="6">
        <f t="shared" si="15"/>
        <v>126</v>
      </c>
      <c r="E91" s="6">
        <f t="shared" si="16"/>
        <v>64</v>
      </c>
      <c r="F91" s="10" t="b">
        <v>0</v>
      </c>
      <c r="G91" s="10" t="s">
        <v>54</v>
      </c>
      <c r="H91" s="6" t="str">
        <f t="shared" si="17"/>
        <v>Republican</v>
      </c>
      <c r="I91" s="3">
        <v>0</v>
      </c>
      <c r="J91" s="3">
        <v>11</v>
      </c>
      <c r="K91" s="3">
        <v>0</v>
      </c>
      <c r="L91" s="3">
        <v>960709</v>
      </c>
      <c r="M91" s="3">
        <v>1462330</v>
      </c>
      <c r="N91" s="3">
        <f t="shared" si="18"/>
        <v>-501621</v>
      </c>
      <c r="O91" s="3">
        <f t="shared" si="19"/>
        <v>0</v>
      </c>
      <c r="P91" s="3">
        <f t="shared" si="27"/>
        <v>996247</v>
      </c>
      <c r="Q91" s="8">
        <f t="shared" si="20"/>
        <v>-2.1928906485175064E-5</v>
      </c>
      <c r="R91" s="3">
        <v>35538</v>
      </c>
      <c r="S91" s="3">
        <v>2458577</v>
      </c>
      <c r="T91" s="3">
        <v>2478870</v>
      </c>
      <c r="U91" s="3">
        <v>2458577</v>
      </c>
      <c r="V91" s="3">
        <v>4736084</v>
      </c>
      <c r="W91" s="3">
        <v>4976284</v>
      </c>
      <c r="X91" s="3">
        <f t="shared" si="21"/>
        <v>430553.09090909088</v>
      </c>
      <c r="Y91" s="8">
        <f t="shared" si="22"/>
        <v>2.1928906485175064E-5</v>
      </c>
      <c r="Z91" s="10">
        <f t="shared" si="23"/>
        <v>39</v>
      </c>
      <c r="AA91" s="4">
        <f t="shared" si="24"/>
        <v>0.93961486326559007</v>
      </c>
      <c r="AB91" s="4">
        <f t="shared" si="25"/>
        <v>1.378380390906478</v>
      </c>
      <c r="AC91" s="5">
        <f t="shared" si="26"/>
        <v>0.99999999999999989</v>
      </c>
    </row>
    <row r="92" spans="1:29" x14ac:dyDescent="0.25">
      <c r="A92">
        <v>2012</v>
      </c>
      <c r="B92" t="s">
        <v>32</v>
      </c>
      <c r="C92" s="6" t="str">
        <f t="shared" si="14"/>
        <v>Democrat</v>
      </c>
      <c r="D92" s="6">
        <f t="shared" si="15"/>
        <v>126</v>
      </c>
      <c r="E92" s="6">
        <f t="shared" si="16"/>
        <v>64</v>
      </c>
      <c r="F92" s="10" t="b">
        <v>0</v>
      </c>
      <c r="G92" s="10" t="s">
        <v>53</v>
      </c>
      <c r="H92" s="6" t="str">
        <f t="shared" si="17"/>
        <v>Democrat</v>
      </c>
      <c r="I92" s="3">
        <v>14</v>
      </c>
      <c r="J92" s="3">
        <v>0</v>
      </c>
      <c r="K92" s="3">
        <v>0</v>
      </c>
      <c r="L92" s="3">
        <v>2125101</v>
      </c>
      <c r="M92" s="3">
        <v>1477568</v>
      </c>
      <c r="N92" s="3">
        <f t="shared" si="18"/>
        <v>647533</v>
      </c>
      <c r="O92" s="3">
        <f t="shared" si="19"/>
        <v>0</v>
      </c>
      <c r="P92" s="3">
        <f t="shared" si="27"/>
        <v>1515191</v>
      </c>
      <c r="Q92" s="8">
        <f t="shared" si="20"/>
        <v>2.1620519726407767E-5</v>
      </c>
      <c r="R92" s="3">
        <v>37623</v>
      </c>
      <c r="S92" s="3">
        <v>3640292</v>
      </c>
      <c r="T92" s="3">
        <v>3683638</v>
      </c>
      <c r="U92" s="3">
        <v>3640292</v>
      </c>
      <c r="V92" s="3">
        <v>5918182</v>
      </c>
      <c r="W92" s="3">
        <v>6847503</v>
      </c>
      <c r="X92" s="3">
        <f t="shared" si="21"/>
        <v>422727.28571428574</v>
      </c>
      <c r="Y92" s="8">
        <f t="shared" si="22"/>
        <v>2.1620519726407767E-5</v>
      </c>
      <c r="Z92" s="10">
        <f t="shared" si="23"/>
        <v>40</v>
      </c>
      <c r="AA92" s="4">
        <f t="shared" si="24"/>
        <v>0.95700963082982538</v>
      </c>
      <c r="AB92" s="4">
        <f t="shared" si="25"/>
        <v>1.378380390906478</v>
      </c>
      <c r="AC92" s="5">
        <f t="shared" si="26"/>
        <v>0.99999999999999989</v>
      </c>
    </row>
    <row r="93" spans="1:29" x14ac:dyDescent="0.25">
      <c r="A93">
        <v>2012</v>
      </c>
      <c r="B93" t="s">
        <v>13</v>
      </c>
      <c r="C93" s="6" t="str">
        <f t="shared" si="14"/>
        <v>Democrat</v>
      </c>
      <c r="D93" s="6">
        <f t="shared" si="15"/>
        <v>126</v>
      </c>
      <c r="E93" s="6">
        <f t="shared" si="16"/>
        <v>64</v>
      </c>
      <c r="F93" s="10" t="b">
        <v>0</v>
      </c>
      <c r="G93" s="10" t="s">
        <v>53</v>
      </c>
      <c r="H93" s="6" t="str">
        <f t="shared" si="17"/>
        <v>Democrat</v>
      </c>
      <c r="I93" s="3">
        <v>4</v>
      </c>
      <c r="J93" s="3">
        <v>0</v>
      </c>
      <c r="K93" s="3">
        <v>0</v>
      </c>
      <c r="L93" s="3">
        <v>306658</v>
      </c>
      <c r="M93" s="3">
        <v>121015</v>
      </c>
      <c r="N93" s="3">
        <f t="shared" si="18"/>
        <v>185643</v>
      </c>
      <c r="O93" s="3">
        <f t="shared" si="19"/>
        <v>0</v>
      </c>
      <c r="P93" s="3">
        <f t="shared" si="27"/>
        <v>128039</v>
      </c>
      <c r="Q93" s="8">
        <f t="shared" si="20"/>
        <v>2.1546732168732459E-5</v>
      </c>
      <c r="R93" s="3">
        <v>7024</v>
      </c>
      <c r="S93" s="3">
        <v>434697</v>
      </c>
      <c r="T93" s="3">
        <v>437159</v>
      </c>
      <c r="U93" s="3">
        <v>434697</v>
      </c>
      <c r="V93" s="3">
        <v>982902</v>
      </c>
      <c r="W93" s="3">
        <v>1088335</v>
      </c>
      <c r="X93" s="3">
        <f t="shared" si="21"/>
        <v>245725.5</v>
      </c>
      <c r="Y93" s="8">
        <f t="shared" si="22"/>
        <v>2.1546732168732459E-5</v>
      </c>
      <c r="Z93" s="10">
        <f t="shared" si="23"/>
        <v>41</v>
      </c>
      <c r="AA93" s="4">
        <f t="shared" si="24"/>
        <v>1.6463658987086107</v>
      </c>
      <c r="AB93" s="4">
        <f t="shared" si="25"/>
        <v>1.378380390906478</v>
      </c>
      <c r="AC93" s="5">
        <f t="shared" si="26"/>
        <v>0.99999999999999989</v>
      </c>
    </row>
    <row r="94" spans="1:29" x14ac:dyDescent="0.25">
      <c r="A94">
        <v>2012</v>
      </c>
      <c r="B94" t="s">
        <v>19</v>
      </c>
      <c r="C94" s="6" t="str">
        <f t="shared" si="14"/>
        <v>Democrat</v>
      </c>
      <c r="D94" s="6">
        <f t="shared" si="15"/>
        <v>126</v>
      </c>
      <c r="E94" s="6">
        <f t="shared" si="16"/>
        <v>64</v>
      </c>
      <c r="F94" s="10" t="b">
        <v>0</v>
      </c>
      <c r="G94" s="10" t="s">
        <v>54</v>
      </c>
      <c r="H94" s="6" t="str">
        <f t="shared" si="17"/>
        <v>Republican</v>
      </c>
      <c r="I94" s="3">
        <v>0</v>
      </c>
      <c r="J94" s="3">
        <v>8</v>
      </c>
      <c r="K94" s="3">
        <v>0</v>
      </c>
      <c r="L94" s="3">
        <v>679370</v>
      </c>
      <c r="M94" s="3">
        <v>1087190</v>
      </c>
      <c r="N94" s="3">
        <f t="shared" si="18"/>
        <v>-407820</v>
      </c>
      <c r="O94" s="3">
        <f t="shared" si="19"/>
        <v>0</v>
      </c>
      <c r="P94" s="3">
        <f t="shared" si="27"/>
        <v>710022</v>
      </c>
      <c r="Q94" s="8">
        <f t="shared" si="20"/>
        <v>-1.961649747437595E-5</v>
      </c>
      <c r="R94" s="3">
        <v>30652</v>
      </c>
      <c r="S94" s="3">
        <v>1797212</v>
      </c>
      <c r="T94" s="3">
        <v>1815843</v>
      </c>
      <c r="U94" s="3">
        <v>1797212</v>
      </c>
      <c r="V94" s="3">
        <v>3229185</v>
      </c>
      <c r="W94" s="3">
        <v>3368684</v>
      </c>
      <c r="X94" s="3">
        <f t="shared" si="21"/>
        <v>403648.125</v>
      </c>
      <c r="Y94" s="8">
        <f t="shared" si="22"/>
        <v>1.961649747437595E-5</v>
      </c>
      <c r="Z94" s="10">
        <f t="shared" si="23"/>
        <v>42</v>
      </c>
      <c r="AA94" s="4">
        <f t="shared" si="24"/>
        <v>1.0022444267346036</v>
      </c>
      <c r="AB94" s="4">
        <f t="shared" si="25"/>
        <v>1.378380390906478</v>
      </c>
      <c r="AC94" s="5">
        <f t="shared" si="26"/>
        <v>0.99999999999999989</v>
      </c>
    </row>
    <row r="95" spans="1:29" x14ac:dyDescent="0.25">
      <c r="A95">
        <v>2012</v>
      </c>
      <c r="B95" t="s">
        <v>2</v>
      </c>
      <c r="C95" s="6" t="str">
        <f t="shared" si="14"/>
        <v>Democrat</v>
      </c>
      <c r="D95" s="6">
        <f t="shared" si="15"/>
        <v>126</v>
      </c>
      <c r="E95" s="6">
        <f t="shared" si="16"/>
        <v>64</v>
      </c>
      <c r="F95" s="10" t="b">
        <v>0</v>
      </c>
      <c r="G95" s="10" t="s">
        <v>54</v>
      </c>
      <c r="H95" s="6" t="str">
        <f t="shared" si="17"/>
        <v>Republican</v>
      </c>
      <c r="I95" s="3">
        <v>0</v>
      </c>
      <c r="J95" s="3">
        <v>9</v>
      </c>
      <c r="K95" s="3">
        <v>0</v>
      </c>
      <c r="L95" s="3">
        <v>795696</v>
      </c>
      <c r="M95" s="3">
        <v>1255925</v>
      </c>
      <c r="N95" s="3">
        <f t="shared" si="18"/>
        <v>-460229</v>
      </c>
      <c r="O95" s="3">
        <f t="shared" si="19"/>
        <v>0</v>
      </c>
      <c r="P95" s="3">
        <f t="shared" si="27"/>
        <v>818413</v>
      </c>
      <c r="Q95" s="8">
        <f t="shared" si="20"/>
        <v>-1.9555482162141022E-5</v>
      </c>
      <c r="R95" s="3">
        <v>22717</v>
      </c>
      <c r="S95" s="3">
        <v>2074338</v>
      </c>
      <c r="T95" s="3"/>
      <c r="U95" s="3">
        <v>2074338</v>
      </c>
      <c r="V95" s="3">
        <v>3539217</v>
      </c>
      <c r="W95" s="3">
        <v>3707440</v>
      </c>
      <c r="X95" s="3">
        <f t="shared" si="21"/>
        <v>393246.33333333331</v>
      </c>
      <c r="Y95" s="8">
        <f t="shared" si="22"/>
        <v>1.9555482162141022E-5</v>
      </c>
      <c r="Z95" s="10">
        <f t="shared" si="23"/>
        <v>43</v>
      </c>
      <c r="AA95" s="4">
        <f t="shared" si="24"/>
        <v>1.0287548779258531</v>
      </c>
      <c r="AB95" s="4">
        <f t="shared" si="25"/>
        <v>1.378380390906478</v>
      </c>
      <c r="AC95" s="5">
        <f t="shared" si="26"/>
        <v>0.99999999999999989</v>
      </c>
    </row>
    <row r="96" spans="1:29" x14ac:dyDescent="0.25">
      <c r="A96">
        <v>2012</v>
      </c>
      <c r="B96" t="s">
        <v>14</v>
      </c>
      <c r="C96" s="6" t="str">
        <f t="shared" si="14"/>
        <v>Democrat</v>
      </c>
      <c r="D96" s="6">
        <f t="shared" si="15"/>
        <v>126</v>
      </c>
      <c r="E96" s="6">
        <f t="shared" si="16"/>
        <v>64</v>
      </c>
      <c r="F96" s="10" t="b">
        <v>0</v>
      </c>
      <c r="G96" s="10" t="s">
        <v>54</v>
      </c>
      <c r="H96" s="6" t="str">
        <f t="shared" si="17"/>
        <v>Republican</v>
      </c>
      <c r="I96" s="3">
        <v>0</v>
      </c>
      <c r="J96" s="3">
        <v>4</v>
      </c>
      <c r="K96" s="3">
        <v>0</v>
      </c>
      <c r="L96" s="3">
        <v>212787</v>
      </c>
      <c r="M96" s="3">
        <v>420911</v>
      </c>
      <c r="N96" s="3">
        <f t="shared" si="18"/>
        <v>-208124</v>
      </c>
      <c r="O96" s="3">
        <f t="shared" si="19"/>
        <v>0</v>
      </c>
      <c r="P96" s="3">
        <f t="shared" si="27"/>
        <v>231363</v>
      </c>
      <c r="Q96" s="8">
        <f t="shared" si="20"/>
        <v>-1.9219311564259767E-5</v>
      </c>
      <c r="R96" s="3">
        <v>18576</v>
      </c>
      <c r="S96" s="3">
        <v>652274</v>
      </c>
      <c r="T96" s="3">
        <v>666290</v>
      </c>
      <c r="U96" s="3">
        <v>652274</v>
      </c>
      <c r="V96" s="3">
        <v>1091410</v>
      </c>
      <c r="W96" s="3">
        <v>1173727</v>
      </c>
      <c r="X96" s="3">
        <f t="shared" si="21"/>
        <v>272852.5</v>
      </c>
      <c r="Y96" s="8">
        <f t="shared" si="22"/>
        <v>1.9219311564259767E-5</v>
      </c>
      <c r="Z96" s="10">
        <f t="shared" si="23"/>
        <v>44</v>
      </c>
      <c r="AA96" s="4">
        <f t="shared" si="24"/>
        <v>1.4826841742081258</v>
      </c>
      <c r="AB96" s="4">
        <f t="shared" si="25"/>
        <v>1.378380390906478</v>
      </c>
      <c r="AC96" s="5">
        <f t="shared" si="26"/>
        <v>0.99999999999999989</v>
      </c>
    </row>
    <row r="97" spans="1:29" x14ac:dyDescent="0.25">
      <c r="A97">
        <v>2012</v>
      </c>
      <c r="B97" t="s">
        <v>6</v>
      </c>
      <c r="C97" s="6" t="str">
        <f t="shared" si="14"/>
        <v>Democrat</v>
      </c>
      <c r="D97" s="6">
        <f t="shared" si="15"/>
        <v>126</v>
      </c>
      <c r="E97" s="6">
        <f t="shared" si="16"/>
        <v>64</v>
      </c>
      <c r="F97" s="10" t="b">
        <v>0</v>
      </c>
      <c r="G97" s="10" t="s">
        <v>53</v>
      </c>
      <c r="H97" s="6" t="str">
        <f t="shared" si="17"/>
        <v>Democrat</v>
      </c>
      <c r="I97" s="3">
        <v>55</v>
      </c>
      <c r="J97" s="3">
        <v>0</v>
      </c>
      <c r="K97" s="3">
        <v>0</v>
      </c>
      <c r="L97" s="3">
        <v>7854285</v>
      </c>
      <c r="M97" s="3">
        <v>4839958</v>
      </c>
      <c r="N97" s="3">
        <f t="shared" si="18"/>
        <v>3014327</v>
      </c>
      <c r="O97" s="3">
        <f t="shared" si="19"/>
        <v>0</v>
      </c>
      <c r="P97" s="3">
        <f t="shared" si="27"/>
        <v>5184262</v>
      </c>
      <c r="Q97" s="8">
        <f t="shared" si="20"/>
        <v>1.8246195585283217E-5</v>
      </c>
      <c r="R97" s="3">
        <v>344304</v>
      </c>
      <c r="S97" s="3">
        <v>13038547</v>
      </c>
      <c r="T97" s="3">
        <v>13202158</v>
      </c>
      <c r="U97" s="3">
        <v>13038547</v>
      </c>
      <c r="V97" s="3">
        <v>23681837</v>
      </c>
      <c r="W97" s="3">
        <v>28913129</v>
      </c>
      <c r="X97" s="3">
        <f t="shared" si="21"/>
        <v>430578.85454545455</v>
      </c>
      <c r="Y97" s="8">
        <f t="shared" si="22"/>
        <v>1.8246195585283217E-5</v>
      </c>
      <c r="Z97" s="10">
        <f t="shared" si="23"/>
        <v>45</v>
      </c>
      <c r="AA97" s="4">
        <f t="shared" si="24"/>
        <v>0.93955864151804369</v>
      </c>
      <c r="AB97" s="4">
        <f t="shared" si="25"/>
        <v>1.378380390906478</v>
      </c>
      <c r="AC97" s="5">
        <f t="shared" si="26"/>
        <v>0.99999999999999989</v>
      </c>
    </row>
    <row r="98" spans="1:29" x14ac:dyDescent="0.25">
      <c r="A98">
        <v>2012</v>
      </c>
      <c r="B98" t="s">
        <v>38</v>
      </c>
      <c r="C98" s="6" t="str">
        <f t="shared" si="14"/>
        <v>Democrat</v>
      </c>
      <c r="D98" s="6">
        <f t="shared" si="15"/>
        <v>126</v>
      </c>
      <c r="E98" s="6">
        <f t="shared" si="16"/>
        <v>64</v>
      </c>
      <c r="F98" s="10" t="b">
        <v>0</v>
      </c>
      <c r="G98" s="10" t="s">
        <v>54</v>
      </c>
      <c r="H98" s="6" t="str">
        <f t="shared" si="17"/>
        <v>Republican</v>
      </c>
      <c r="I98" s="3">
        <v>0</v>
      </c>
      <c r="J98" s="3">
        <v>7</v>
      </c>
      <c r="K98" s="3">
        <v>0</v>
      </c>
      <c r="L98" s="3">
        <v>443547</v>
      </c>
      <c r="M98" s="3">
        <v>891325</v>
      </c>
      <c r="N98" s="3">
        <f t="shared" si="18"/>
        <v>-447778</v>
      </c>
      <c r="O98" s="3">
        <f t="shared" si="19"/>
        <v>0</v>
      </c>
      <c r="P98" s="3">
        <f t="shared" si="27"/>
        <v>443547</v>
      </c>
      <c r="Q98" s="8">
        <f t="shared" si="20"/>
        <v>-1.5632746584244871E-5</v>
      </c>
      <c r="R98" s="3">
        <v>0</v>
      </c>
      <c r="S98" s="3">
        <v>1334872</v>
      </c>
      <c r="T98" s="3"/>
      <c r="U98" s="3">
        <v>1334872</v>
      </c>
      <c r="V98" s="3">
        <v>2713268</v>
      </c>
      <c r="W98" s="3">
        <v>2885093</v>
      </c>
      <c r="X98" s="3">
        <f t="shared" si="21"/>
        <v>387609.71428571426</v>
      </c>
      <c r="Y98" s="8">
        <f t="shared" si="22"/>
        <v>1.5632746584244871E-5</v>
      </c>
      <c r="Z98" s="10">
        <f t="shared" si="23"/>
        <v>46</v>
      </c>
      <c r="AA98" s="4">
        <f t="shared" si="24"/>
        <v>1.0437150275984011</v>
      </c>
      <c r="AB98" s="4">
        <f t="shared" si="25"/>
        <v>1.378380390906478</v>
      </c>
      <c r="AC98" s="5">
        <f t="shared" si="26"/>
        <v>0.99999999999999989</v>
      </c>
    </row>
    <row r="99" spans="1:29" x14ac:dyDescent="0.25">
      <c r="A99">
        <v>2012</v>
      </c>
      <c r="B99" t="s">
        <v>23</v>
      </c>
      <c r="C99" s="6" t="str">
        <f t="shared" si="14"/>
        <v>Democrat</v>
      </c>
      <c r="D99" s="6">
        <f t="shared" si="15"/>
        <v>126</v>
      </c>
      <c r="E99" s="6">
        <f t="shared" si="16"/>
        <v>64</v>
      </c>
      <c r="F99" s="10" t="b">
        <v>0</v>
      </c>
      <c r="G99" s="10" t="s">
        <v>53</v>
      </c>
      <c r="H99" s="6" t="str">
        <f t="shared" si="17"/>
        <v>Democrat</v>
      </c>
      <c r="I99" s="3">
        <v>11</v>
      </c>
      <c r="J99" s="3">
        <v>0</v>
      </c>
      <c r="K99" s="3">
        <v>0</v>
      </c>
      <c r="L99" s="3">
        <v>1921290</v>
      </c>
      <c r="M99" s="3">
        <v>1188314</v>
      </c>
      <c r="N99" s="3">
        <f t="shared" si="18"/>
        <v>732976</v>
      </c>
      <c r="O99" s="3">
        <f t="shared" si="19"/>
        <v>0</v>
      </c>
      <c r="P99" s="3">
        <f t="shared" si="27"/>
        <v>1246477</v>
      </c>
      <c r="Q99" s="8">
        <f t="shared" si="20"/>
        <v>1.5007312654166029E-5</v>
      </c>
      <c r="R99" s="3">
        <v>58163</v>
      </c>
      <c r="S99" s="3">
        <v>3167767</v>
      </c>
      <c r="T99" s="3">
        <v>3184196</v>
      </c>
      <c r="U99" s="3">
        <v>3167767</v>
      </c>
      <c r="V99" s="3">
        <v>4809675</v>
      </c>
      <c r="W99" s="3">
        <v>5263550</v>
      </c>
      <c r="X99" s="3">
        <f t="shared" si="21"/>
        <v>437243.18181818182</v>
      </c>
      <c r="Y99" s="8">
        <f t="shared" si="22"/>
        <v>1.5007312654166029E-5</v>
      </c>
      <c r="Z99" s="10">
        <f t="shared" si="23"/>
        <v>47</v>
      </c>
      <c r="AA99" s="4">
        <f t="shared" si="24"/>
        <v>0.92523817515203188</v>
      </c>
      <c r="AB99" s="4">
        <f t="shared" si="25"/>
        <v>1.378380390906478</v>
      </c>
      <c r="AC99" s="5">
        <f t="shared" si="26"/>
        <v>0.99999999999999989</v>
      </c>
    </row>
    <row r="100" spans="1:29" x14ac:dyDescent="0.25">
      <c r="A100">
        <v>2012</v>
      </c>
      <c r="B100" t="s">
        <v>34</v>
      </c>
      <c r="C100" s="6" t="str">
        <f t="shared" si="14"/>
        <v>Democrat</v>
      </c>
      <c r="D100" s="6">
        <f t="shared" si="15"/>
        <v>126</v>
      </c>
      <c r="E100" s="6">
        <f t="shared" si="16"/>
        <v>64</v>
      </c>
      <c r="F100" s="10" t="b">
        <v>0</v>
      </c>
      <c r="G100" s="10" t="s">
        <v>53</v>
      </c>
      <c r="H100" s="6" t="str">
        <f t="shared" si="17"/>
        <v>Democrat</v>
      </c>
      <c r="I100" s="3">
        <v>29</v>
      </c>
      <c r="J100" s="3">
        <v>0</v>
      </c>
      <c r="K100" s="3">
        <v>0</v>
      </c>
      <c r="L100" s="3">
        <v>4485741</v>
      </c>
      <c r="M100" s="3">
        <v>2490431</v>
      </c>
      <c r="N100" s="3">
        <f t="shared" si="18"/>
        <v>1995310</v>
      </c>
      <c r="O100" s="3">
        <f t="shared" si="19"/>
        <v>0</v>
      </c>
      <c r="P100" s="3">
        <f t="shared" si="27"/>
        <v>2588982</v>
      </c>
      <c r="Q100" s="8">
        <f t="shared" si="20"/>
        <v>1.4534082423282597E-5</v>
      </c>
      <c r="R100" s="3">
        <v>104987</v>
      </c>
      <c r="S100" s="3">
        <v>7081159</v>
      </c>
      <c r="T100" s="3">
        <v>7128852</v>
      </c>
      <c r="U100" s="3">
        <v>7074723</v>
      </c>
      <c r="V100" s="3">
        <v>13324107</v>
      </c>
      <c r="W100" s="3">
        <v>15344671</v>
      </c>
      <c r="X100" s="3">
        <f t="shared" si="21"/>
        <v>459451.96551724139</v>
      </c>
      <c r="Y100" s="8">
        <f t="shared" si="22"/>
        <v>1.4534082423282597E-5</v>
      </c>
      <c r="Z100" s="10">
        <f t="shared" si="23"/>
        <v>48</v>
      </c>
      <c r="AA100" s="4">
        <f t="shared" si="24"/>
        <v>0.88051442589364959</v>
      </c>
      <c r="AB100" s="4">
        <f t="shared" si="25"/>
        <v>1.378380390906478</v>
      </c>
      <c r="AC100" s="5">
        <f t="shared" si="26"/>
        <v>0.99999999999999989</v>
      </c>
    </row>
    <row r="101" spans="1:29" x14ac:dyDescent="0.25">
      <c r="A101">
        <v>2012</v>
      </c>
      <c r="B101" t="s">
        <v>22</v>
      </c>
      <c r="C101" s="6" t="str">
        <f t="shared" si="14"/>
        <v>Democrat</v>
      </c>
      <c r="D101" s="6">
        <f t="shared" si="15"/>
        <v>126</v>
      </c>
      <c r="E101" s="6">
        <f t="shared" si="16"/>
        <v>64</v>
      </c>
      <c r="F101" s="10" t="b">
        <v>0</v>
      </c>
      <c r="G101" s="10" t="s">
        <v>53</v>
      </c>
      <c r="H101" s="6" t="str">
        <f t="shared" si="17"/>
        <v>Democrat</v>
      </c>
      <c r="I101" s="3">
        <v>10</v>
      </c>
      <c r="J101" s="3">
        <v>0</v>
      </c>
      <c r="K101" s="3">
        <v>0</v>
      </c>
      <c r="L101" s="3">
        <v>1677844</v>
      </c>
      <c r="M101" s="3">
        <v>971869</v>
      </c>
      <c r="N101" s="3">
        <f t="shared" si="18"/>
        <v>705975</v>
      </c>
      <c r="O101" s="3">
        <f t="shared" si="19"/>
        <v>0</v>
      </c>
      <c r="P101" s="3">
        <f t="shared" si="27"/>
        <v>1029483</v>
      </c>
      <c r="Q101" s="8">
        <f t="shared" si="20"/>
        <v>1.416480753567761E-5</v>
      </c>
      <c r="R101" s="3">
        <v>57614</v>
      </c>
      <c r="S101" s="3">
        <v>2707327</v>
      </c>
      <c r="T101" s="3">
        <v>2734062</v>
      </c>
      <c r="U101" s="3">
        <v>2707327</v>
      </c>
      <c r="V101" s="3">
        <v>4063582</v>
      </c>
      <c r="W101" s="3">
        <v>4553853</v>
      </c>
      <c r="X101" s="3">
        <f t="shared" si="21"/>
        <v>406358.2</v>
      </c>
      <c r="Y101" s="8">
        <f t="shared" si="22"/>
        <v>1.416480753567761E-5</v>
      </c>
      <c r="Z101" s="10">
        <f t="shared" si="23"/>
        <v>49</v>
      </c>
      <c r="AA101" s="4">
        <f t="shared" si="24"/>
        <v>0.99556028066647295</v>
      </c>
      <c r="AB101" s="4">
        <f t="shared" si="25"/>
        <v>1.378380390906478</v>
      </c>
      <c r="AC101" s="5">
        <f t="shared" si="26"/>
        <v>0.99999999999999989</v>
      </c>
    </row>
    <row r="102" spans="1:29" x14ac:dyDescent="0.25">
      <c r="A102">
        <v>2012</v>
      </c>
      <c r="B102" t="s">
        <v>46</v>
      </c>
      <c r="C102" s="6" t="str">
        <f t="shared" si="14"/>
        <v>Democrat</v>
      </c>
      <c r="D102" s="6">
        <f t="shared" si="15"/>
        <v>126</v>
      </c>
      <c r="E102" s="6">
        <f t="shared" si="16"/>
        <v>64</v>
      </c>
      <c r="F102" s="10" t="b">
        <v>0</v>
      </c>
      <c r="G102" s="10" t="s">
        <v>54</v>
      </c>
      <c r="H102" s="6" t="str">
        <f t="shared" si="17"/>
        <v>Republican</v>
      </c>
      <c r="I102" s="3">
        <v>0</v>
      </c>
      <c r="J102" s="3">
        <v>6</v>
      </c>
      <c r="K102" s="3">
        <v>0</v>
      </c>
      <c r="L102" s="3">
        <v>251813</v>
      </c>
      <c r="M102" s="3">
        <v>740600</v>
      </c>
      <c r="N102" s="3">
        <f t="shared" si="18"/>
        <v>-488787</v>
      </c>
      <c r="O102" s="3">
        <f t="shared" si="19"/>
        <v>0</v>
      </c>
      <c r="P102" s="3">
        <f t="shared" si="27"/>
        <v>276840</v>
      </c>
      <c r="Q102" s="8">
        <f t="shared" si="20"/>
        <v>-1.2275285553830195E-5</v>
      </c>
      <c r="R102" s="3">
        <v>25027</v>
      </c>
      <c r="S102" s="3">
        <v>1017440</v>
      </c>
      <c r="T102" s="3">
        <v>1028786</v>
      </c>
      <c r="U102" s="3">
        <v>1017440</v>
      </c>
      <c r="V102" s="3">
        <v>1833339</v>
      </c>
      <c r="W102" s="3">
        <v>1978956</v>
      </c>
      <c r="X102" s="3">
        <f t="shared" si="21"/>
        <v>305556.5</v>
      </c>
      <c r="Y102" s="8">
        <f t="shared" si="22"/>
        <v>1.2275285553830195E-5</v>
      </c>
      <c r="Z102" s="10">
        <f t="shared" si="23"/>
        <v>50</v>
      </c>
      <c r="AA102" s="4">
        <f t="shared" si="24"/>
        <v>1.32399109049594</v>
      </c>
      <c r="AB102" s="4">
        <f t="shared" si="25"/>
        <v>1.378380390906478</v>
      </c>
      <c r="AC102" s="5">
        <f t="shared" si="26"/>
        <v>0.99999999999999989</v>
      </c>
    </row>
    <row r="103" spans="1:29" x14ac:dyDescent="0.25">
      <c r="A103">
        <v>2012</v>
      </c>
      <c r="B103" t="s">
        <v>10</v>
      </c>
      <c r="C103" s="6" t="str">
        <f t="shared" si="14"/>
        <v>Democrat</v>
      </c>
      <c r="D103" s="6">
        <f t="shared" si="15"/>
        <v>126</v>
      </c>
      <c r="E103" s="6">
        <f t="shared" si="16"/>
        <v>64</v>
      </c>
      <c r="F103" s="10" t="b">
        <v>0</v>
      </c>
      <c r="G103" s="10" t="s">
        <v>53</v>
      </c>
      <c r="H103" s="6" t="str">
        <f t="shared" si="17"/>
        <v>Democrat</v>
      </c>
      <c r="I103" s="3">
        <v>3</v>
      </c>
      <c r="J103" s="3">
        <v>0</v>
      </c>
      <c r="K103" s="3">
        <v>0</v>
      </c>
      <c r="L103" s="3">
        <v>267070</v>
      </c>
      <c r="M103" s="3">
        <v>21381</v>
      </c>
      <c r="N103" s="3">
        <f t="shared" si="18"/>
        <v>245689</v>
      </c>
      <c r="O103" s="3">
        <f t="shared" si="19"/>
        <v>0</v>
      </c>
      <c r="P103" s="3">
        <f t="shared" si="27"/>
        <v>26694</v>
      </c>
      <c r="Q103" s="8">
        <f t="shared" si="20"/>
        <v>1.2210558877279813E-5</v>
      </c>
      <c r="R103" s="3">
        <v>5313</v>
      </c>
      <c r="S103" s="3">
        <v>293764</v>
      </c>
      <c r="T103" s="3">
        <v>294254</v>
      </c>
      <c r="U103" s="3">
        <v>293764</v>
      </c>
      <c r="V103" s="3">
        <v>477582</v>
      </c>
      <c r="W103" s="3">
        <v>528848</v>
      </c>
      <c r="X103" s="3">
        <f t="shared" si="21"/>
        <v>159194</v>
      </c>
      <c r="Y103" s="8">
        <f t="shared" si="22"/>
        <v>1.2210558877279813E-5</v>
      </c>
      <c r="Z103" s="10">
        <f t="shared" si="23"/>
        <v>51</v>
      </c>
      <c r="AA103" s="4">
        <f t="shared" si="24"/>
        <v>2.541264643410698</v>
      </c>
      <c r="AB103" s="4">
        <f t="shared" si="25"/>
        <v>1.378380390906478</v>
      </c>
      <c r="AC103" s="5">
        <f t="shared" si="26"/>
        <v>0.99999999999999989</v>
      </c>
    </row>
    <row r="104" spans="1:29" x14ac:dyDescent="0.25">
      <c r="A104">
        <v>2008</v>
      </c>
      <c r="B104" t="s">
        <v>27</v>
      </c>
      <c r="C104" s="6" t="str">
        <f t="shared" si="14"/>
        <v>Democrat</v>
      </c>
      <c r="D104" s="6">
        <f t="shared" si="15"/>
        <v>192</v>
      </c>
      <c r="E104" s="6">
        <f t="shared" si="16"/>
        <v>97</v>
      </c>
      <c r="F104" s="10" t="b">
        <v>0</v>
      </c>
      <c r="G104" s="10" t="s">
        <v>54</v>
      </c>
      <c r="H104" s="6" t="str">
        <f t="shared" si="17"/>
        <v>Republican</v>
      </c>
      <c r="I104" s="3">
        <v>0</v>
      </c>
      <c r="J104" s="3">
        <v>11</v>
      </c>
      <c r="K104" s="3">
        <v>0</v>
      </c>
      <c r="L104" s="3">
        <v>1441911</v>
      </c>
      <c r="M104" s="3">
        <v>1445814</v>
      </c>
      <c r="N104" s="3">
        <f t="shared" si="18"/>
        <v>-3903</v>
      </c>
      <c r="O104" s="3">
        <f t="shared" si="19"/>
        <v>0</v>
      </c>
      <c r="P104" s="3">
        <f t="shared" si="27"/>
        <v>1479391</v>
      </c>
      <c r="Q104" s="8">
        <f t="shared" si="20"/>
        <v>-2.8183448629259542E-3</v>
      </c>
      <c r="R104" s="3">
        <v>37480</v>
      </c>
      <c r="S104" s="3">
        <v>2925205</v>
      </c>
      <c r="T104" s="3">
        <v>2950504</v>
      </c>
      <c r="U104" s="3">
        <v>2925205</v>
      </c>
      <c r="V104" s="3">
        <v>4327572</v>
      </c>
      <c r="W104" s="3">
        <v>4507688</v>
      </c>
      <c r="X104" s="3">
        <f t="shared" si="21"/>
        <v>393415.63636363635</v>
      </c>
      <c r="Y104" s="8">
        <f t="shared" si="22"/>
        <v>2.8183448629259542E-3</v>
      </c>
      <c r="Z104" s="10">
        <f t="shared" si="23"/>
        <v>1</v>
      </c>
      <c r="AA104" s="4">
        <f t="shared" si="24"/>
        <v>0.98569396900105744</v>
      </c>
      <c r="AB104" s="4">
        <f t="shared" si="25"/>
        <v>1.3212536896357765</v>
      </c>
      <c r="AC104" s="5">
        <f t="shared" si="26"/>
        <v>1</v>
      </c>
    </row>
    <row r="105" spans="1:29" x14ac:dyDescent="0.25">
      <c r="A105">
        <v>2008</v>
      </c>
      <c r="B105" t="s">
        <v>35</v>
      </c>
      <c r="C105" s="6" t="str">
        <f t="shared" si="14"/>
        <v>Democrat</v>
      </c>
      <c r="D105" s="6">
        <f t="shared" si="15"/>
        <v>192</v>
      </c>
      <c r="E105" s="6">
        <f t="shared" si="16"/>
        <v>97</v>
      </c>
      <c r="F105" s="10" t="b">
        <v>1</v>
      </c>
      <c r="G105" s="10" t="s">
        <v>53</v>
      </c>
      <c r="H105" s="6" t="str">
        <f t="shared" si="17"/>
        <v>Democrat*</v>
      </c>
      <c r="I105" s="3">
        <v>15</v>
      </c>
      <c r="J105" s="3">
        <v>0</v>
      </c>
      <c r="K105" s="3">
        <v>0</v>
      </c>
      <c r="L105" s="3">
        <v>2142651</v>
      </c>
      <c r="M105" s="3">
        <v>2128474</v>
      </c>
      <c r="N105" s="3">
        <f t="shared" si="18"/>
        <v>14177</v>
      </c>
      <c r="O105" s="3">
        <f t="shared" si="19"/>
        <v>14177</v>
      </c>
      <c r="P105" s="3">
        <f t="shared" si="27"/>
        <v>2168138</v>
      </c>
      <c r="Q105" s="8">
        <f t="shared" si="20"/>
        <v>1.0580517740001411E-3</v>
      </c>
      <c r="R105" s="3">
        <v>39664</v>
      </c>
      <c r="S105" s="3">
        <v>4310789</v>
      </c>
      <c r="T105" s="3">
        <v>4354571</v>
      </c>
      <c r="U105" s="3">
        <v>4310789</v>
      </c>
      <c r="V105" s="3">
        <v>6584302</v>
      </c>
      <c r="W105" s="3">
        <v>7096503</v>
      </c>
      <c r="X105" s="3">
        <f t="shared" si="21"/>
        <v>438953.46666666667</v>
      </c>
      <c r="Y105" s="8">
        <f t="shared" si="22"/>
        <v>1.0580517740001411E-3</v>
      </c>
      <c r="Z105" s="10">
        <f t="shared" si="23"/>
        <v>2</v>
      </c>
      <c r="AA105" s="4">
        <f t="shared" si="24"/>
        <v>0.88343628544304953</v>
      </c>
      <c r="AB105" s="4">
        <f t="shared" si="25"/>
        <v>1.3212536896357765</v>
      </c>
      <c r="AC105" s="5">
        <f t="shared" si="26"/>
        <v>1</v>
      </c>
    </row>
    <row r="106" spans="1:29" x14ac:dyDescent="0.25">
      <c r="A106">
        <v>2008</v>
      </c>
      <c r="B106" t="s">
        <v>16</v>
      </c>
      <c r="C106" s="6" t="str">
        <f t="shared" si="14"/>
        <v>Democrat</v>
      </c>
      <c r="D106" s="6">
        <f t="shared" si="15"/>
        <v>192</v>
      </c>
      <c r="E106" s="6">
        <f t="shared" si="16"/>
        <v>97</v>
      </c>
      <c r="F106" s="10" t="b">
        <v>1</v>
      </c>
      <c r="G106" s="10" t="s">
        <v>53</v>
      </c>
      <c r="H106" s="6" t="str">
        <f t="shared" si="17"/>
        <v>Democrat*</v>
      </c>
      <c r="I106" s="3">
        <v>11</v>
      </c>
      <c r="J106" s="3">
        <v>0</v>
      </c>
      <c r="K106" s="3">
        <v>0</v>
      </c>
      <c r="L106" s="3">
        <v>1374039</v>
      </c>
      <c r="M106" s="3">
        <v>1345648</v>
      </c>
      <c r="N106" s="3">
        <f t="shared" si="18"/>
        <v>28391</v>
      </c>
      <c r="O106" s="3">
        <f t="shared" si="19"/>
        <v>28391</v>
      </c>
      <c r="P106" s="3">
        <f t="shared" si="27"/>
        <v>1377015</v>
      </c>
      <c r="Q106" s="8">
        <f t="shared" si="20"/>
        <v>3.8744672607516468E-4</v>
      </c>
      <c r="R106" s="3">
        <v>31367</v>
      </c>
      <c r="S106" s="3">
        <v>2751054</v>
      </c>
      <c r="T106" s="3">
        <v>2805986</v>
      </c>
      <c r="U106" s="3">
        <v>2751054</v>
      </c>
      <c r="V106" s="3">
        <v>4653019</v>
      </c>
      <c r="W106" s="3">
        <v>4826231</v>
      </c>
      <c r="X106" s="3">
        <f t="shared" si="21"/>
        <v>423001.72727272729</v>
      </c>
      <c r="Y106" s="8">
        <f t="shared" si="22"/>
        <v>3.8744672607516468E-4</v>
      </c>
      <c r="Z106" s="10">
        <f t="shared" si="23"/>
        <v>3</v>
      </c>
      <c r="AA106" s="4">
        <f t="shared" si="24"/>
        <v>0.91675138674865586</v>
      </c>
      <c r="AB106" s="4">
        <f t="shared" si="25"/>
        <v>1.3212536896357765</v>
      </c>
      <c r="AC106" s="5">
        <f t="shared" si="26"/>
        <v>1</v>
      </c>
    </row>
    <row r="107" spans="1:29" x14ac:dyDescent="0.25">
      <c r="A107">
        <v>2008</v>
      </c>
      <c r="B107" t="s">
        <v>28</v>
      </c>
      <c r="C107" s="6" t="str">
        <f t="shared" si="14"/>
        <v>Democrat</v>
      </c>
      <c r="D107" s="6">
        <f t="shared" si="15"/>
        <v>192</v>
      </c>
      <c r="E107" s="6">
        <f t="shared" si="16"/>
        <v>97</v>
      </c>
      <c r="F107" s="10" t="b">
        <v>0</v>
      </c>
      <c r="G107" s="10" t="s">
        <v>54</v>
      </c>
      <c r="H107" s="6" t="str">
        <f t="shared" si="17"/>
        <v>Republican</v>
      </c>
      <c r="I107" s="3">
        <v>0</v>
      </c>
      <c r="J107" s="3">
        <v>3</v>
      </c>
      <c r="K107" s="3">
        <v>0</v>
      </c>
      <c r="L107" s="3">
        <v>231667</v>
      </c>
      <c r="M107" s="3">
        <v>242763</v>
      </c>
      <c r="N107" s="3">
        <f t="shared" si="18"/>
        <v>-11096</v>
      </c>
      <c r="O107" s="3">
        <f t="shared" si="19"/>
        <v>0</v>
      </c>
      <c r="P107" s="3">
        <f t="shared" si="27"/>
        <v>249197</v>
      </c>
      <c r="Q107" s="8">
        <f t="shared" si="20"/>
        <v>-2.7036770007209804E-4</v>
      </c>
      <c r="R107" s="3">
        <v>15872</v>
      </c>
      <c r="S107" s="3">
        <v>490302</v>
      </c>
      <c r="T107" s="3">
        <v>497599</v>
      </c>
      <c r="U107" s="3">
        <v>491960</v>
      </c>
      <c r="V107" s="3">
        <v>741853</v>
      </c>
      <c r="W107" s="3">
        <v>755384</v>
      </c>
      <c r="X107" s="3">
        <f t="shared" si="21"/>
        <v>247284.33333333334</v>
      </c>
      <c r="Y107" s="8">
        <f t="shared" si="22"/>
        <v>2.7036770007209804E-4</v>
      </c>
      <c r="Z107" s="10">
        <f t="shared" si="23"/>
        <v>4</v>
      </c>
      <c r="AA107" s="4">
        <f t="shared" si="24"/>
        <v>1.5681843440992331</v>
      </c>
      <c r="AB107" s="4">
        <f t="shared" si="25"/>
        <v>1.3212536896357765</v>
      </c>
      <c r="AC107" s="5">
        <f t="shared" si="26"/>
        <v>1</v>
      </c>
    </row>
    <row r="108" spans="1:29" x14ac:dyDescent="0.25">
      <c r="A108">
        <v>2008</v>
      </c>
      <c r="B108" t="s">
        <v>11</v>
      </c>
      <c r="C108" s="6" t="str">
        <f t="shared" si="14"/>
        <v>Democrat</v>
      </c>
      <c r="D108" s="6">
        <f t="shared" si="15"/>
        <v>192</v>
      </c>
      <c r="E108" s="6">
        <f t="shared" si="16"/>
        <v>97</v>
      </c>
      <c r="F108" s="10" t="b">
        <v>1</v>
      </c>
      <c r="G108" s="10" t="s">
        <v>53</v>
      </c>
      <c r="H108" s="6" t="str">
        <f t="shared" si="17"/>
        <v>Democrat*</v>
      </c>
      <c r="I108" s="3">
        <v>27</v>
      </c>
      <c r="J108" s="3">
        <v>0</v>
      </c>
      <c r="K108" s="3">
        <v>0</v>
      </c>
      <c r="L108" s="3">
        <v>4282074</v>
      </c>
      <c r="M108" s="3">
        <v>4045624</v>
      </c>
      <c r="N108" s="3">
        <f t="shared" si="18"/>
        <v>236450</v>
      </c>
      <c r="O108" s="3">
        <f t="shared" si="19"/>
        <v>236450</v>
      </c>
      <c r="P108" s="3">
        <f t="shared" si="27"/>
        <v>4108670</v>
      </c>
      <c r="Q108" s="8">
        <f t="shared" si="20"/>
        <v>1.1418904631000211E-4</v>
      </c>
      <c r="R108" s="3">
        <v>63046</v>
      </c>
      <c r="S108" s="3">
        <v>8390744</v>
      </c>
      <c r="T108" s="3">
        <v>8453743</v>
      </c>
      <c r="U108" s="3">
        <v>8390744</v>
      </c>
      <c r="V108" s="3">
        <v>12687407</v>
      </c>
      <c r="W108" s="3">
        <v>14558436</v>
      </c>
      <c r="X108" s="3">
        <f t="shared" si="21"/>
        <v>469903.96296296298</v>
      </c>
      <c r="Y108" s="8">
        <f t="shared" si="22"/>
        <v>1.1418904631000211E-4</v>
      </c>
      <c r="Z108" s="10">
        <f t="shared" si="23"/>
        <v>5</v>
      </c>
      <c r="AA108" s="4">
        <f t="shared" si="24"/>
        <v>0.82524824355421378</v>
      </c>
      <c r="AB108" s="4">
        <f t="shared" si="25"/>
        <v>1.3212536896357765</v>
      </c>
      <c r="AC108" s="5">
        <f t="shared" si="26"/>
        <v>1</v>
      </c>
    </row>
    <row r="109" spans="1:29" x14ac:dyDescent="0.25">
      <c r="A109">
        <v>2008</v>
      </c>
      <c r="B109" t="s">
        <v>36</v>
      </c>
      <c r="C109" s="6" t="str">
        <f t="shared" si="14"/>
        <v>Democrat</v>
      </c>
      <c r="D109" s="6">
        <f t="shared" si="15"/>
        <v>192</v>
      </c>
      <c r="E109" s="6">
        <f t="shared" si="16"/>
        <v>97</v>
      </c>
      <c r="F109" s="10" t="b">
        <v>0</v>
      </c>
      <c r="G109" s="10" t="s">
        <v>54</v>
      </c>
      <c r="H109" s="6" t="str">
        <f t="shared" si="17"/>
        <v>Republican</v>
      </c>
      <c r="I109" s="3">
        <v>0</v>
      </c>
      <c r="J109" s="3">
        <v>3</v>
      </c>
      <c r="K109" s="3">
        <v>0</v>
      </c>
      <c r="L109" s="3">
        <v>141278</v>
      </c>
      <c r="M109" s="3">
        <v>168601</v>
      </c>
      <c r="N109" s="3">
        <f t="shared" si="18"/>
        <v>-27323</v>
      </c>
      <c r="O109" s="3">
        <f t="shared" si="19"/>
        <v>0</v>
      </c>
      <c r="P109" s="3">
        <f t="shared" si="27"/>
        <v>148020</v>
      </c>
      <c r="Q109" s="8">
        <f t="shared" si="20"/>
        <v>-1.0979760641218022E-4</v>
      </c>
      <c r="R109" s="3">
        <v>6742</v>
      </c>
      <c r="S109" s="3">
        <v>316621</v>
      </c>
      <c r="T109" s="3">
        <v>321133</v>
      </c>
      <c r="U109" s="3">
        <v>316621</v>
      </c>
      <c r="V109" s="3">
        <v>504762</v>
      </c>
      <c r="W109" s="3">
        <v>512768</v>
      </c>
      <c r="X109" s="3">
        <f t="shared" si="21"/>
        <v>168254</v>
      </c>
      <c r="Y109" s="8">
        <f t="shared" si="22"/>
        <v>1.0979760641218022E-4</v>
      </c>
      <c r="Z109" s="10">
        <f t="shared" si="23"/>
        <v>6</v>
      </c>
      <c r="AA109" s="4">
        <f t="shared" si="24"/>
        <v>2.304773854258142</v>
      </c>
      <c r="AB109" s="4">
        <f t="shared" si="25"/>
        <v>1.3212536896357765</v>
      </c>
      <c r="AC109" s="5">
        <f t="shared" si="26"/>
        <v>1</v>
      </c>
    </row>
    <row r="110" spans="1:29" x14ac:dyDescent="0.25">
      <c r="A110">
        <v>2008</v>
      </c>
      <c r="B110" t="s">
        <v>43</v>
      </c>
      <c r="C110" s="6" t="str">
        <f t="shared" si="14"/>
        <v>Democrat</v>
      </c>
      <c r="D110" s="6">
        <f t="shared" si="15"/>
        <v>192</v>
      </c>
      <c r="E110" s="6">
        <f t="shared" si="16"/>
        <v>97</v>
      </c>
      <c r="F110" s="10" t="b">
        <v>0</v>
      </c>
      <c r="G110" s="10" t="s">
        <v>54</v>
      </c>
      <c r="H110" s="6" t="str">
        <f t="shared" si="17"/>
        <v>Republican</v>
      </c>
      <c r="I110" s="3">
        <v>0</v>
      </c>
      <c r="J110" s="3">
        <v>3</v>
      </c>
      <c r="K110" s="3">
        <v>0</v>
      </c>
      <c r="L110" s="3">
        <v>170924</v>
      </c>
      <c r="M110" s="3">
        <v>203054</v>
      </c>
      <c r="N110" s="3">
        <f t="shared" si="18"/>
        <v>-32130</v>
      </c>
      <c r="O110" s="3">
        <f t="shared" si="19"/>
        <v>0</v>
      </c>
      <c r="P110" s="3">
        <f t="shared" si="27"/>
        <v>178921</v>
      </c>
      <c r="Q110" s="8">
        <f t="shared" si="20"/>
        <v>-9.3370681605975717E-5</v>
      </c>
      <c r="R110" s="3">
        <v>7997</v>
      </c>
      <c r="S110" s="3">
        <v>381975</v>
      </c>
      <c r="T110" s="3">
        <v>387449</v>
      </c>
      <c r="U110" s="3">
        <v>381975</v>
      </c>
      <c r="V110" s="3">
        <v>590720</v>
      </c>
      <c r="W110" s="3">
        <v>602539</v>
      </c>
      <c r="X110" s="3">
        <f t="shared" si="21"/>
        <v>196906.66666666666</v>
      </c>
      <c r="Y110" s="8">
        <f t="shared" si="22"/>
        <v>9.3370681605975717E-5</v>
      </c>
      <c r="Z110" s="10">
        <f t="shared" si="23"/>
        <v>7</v>
      </c>
      <c r="AA110" s="4">
        <f t="shared" si="24"/>
        <v>1.9693971089908049</v>
      </c>
      <c r="AB110" s="4">
        <f t="shared" si="25"/>
        <v>1.3212536896357765</v>
      </c>
      <c r="AC110" s="5">
        <f t="shared" si="26"/>
        <v>1</v>
      </c>
    </row>
    <row r="111" spans="1:29" x14ac:dyDescent="0.25">
      <c r="A111">
        <v>2008</v>
      </c>
      <c r="B111" t="s">
        <v>37</v>
      </c>
      <c r="C111" s="6" t="str">
        <f t="shared" si="14"/>
        <v>Democrat</v>
      </c>
      <c r="D111" s="6">
        <f t="shared" si="15"/>
        <v>192</v>
      </c>
      <c r="E111" s="6">
        <f t="shared" si="16"/>
        <v>97</v>
      </c>
      <c r="F111" s="10" t="b">
        <v>1</v>
      </c>
      <c r="G111" s="10" t="s">
        <v>53</v>
      </c>
      <c r="H111" s="6" t="str">
        <f t="shared" si="17"/>
        <v>Democrat*</v>
      </c>
      <c r="I111" s="3">
        <v>20</v>
      </c>
      <c r="J111" s="3">
        <v>0</v>
      </c>
      <c r="K111" s="3">
        <v>0</v>
      </c>
      <c r="L111" s="3">
        <v>2940044</v>
      </c>
      <c r="M111" s="3">
        <v>2677820</v>
      </c>
      <c r="N111" s="3">
        <f t="shared" si="18"/>
        <v>262224</v>
      </c>
      <c r="O111" s="3">
        <f t="shared" si="19"/>
        <v>262224</v>
      </c>
      <c r="P111" s="3">
        <f t="shared" si="27"/>
        <v>2758216</v>
      </c>
      <c r="Q111" s="8">
        <f t="shared" si="20"/>
        <v>7.627066935139423E-5</v>
      </c>
      <c r="R111" s="3">
        <v>90486</v>
      </c>
      <c r="S111" s="3">
        <v>5708350</v>
      </c>
      <c r="T111" s="3">
        <v>5773777</v>
      </c>
      <c r="U111" s="3">
        <v>5698260</v>
      </c>
      <c r="V111" s="3">
        <v>8513079</v>
      </c>
      <c r="W111" s="3">
        <v>8757453</v>
      </c>
      <c r="X111" s="3">
        <f t="shared" si="21"/>
        <v>425653.95</v>
      </c>
      <c r="Y111" s="8">
        <f t="shared" si="22"/>
        <v>7.627066935139423E-5</v>
      </c>
      <c r="Z111" s="10">
        <f t="shared" si="23"/>
        <v>8</v>
      </c>
      <c r="AA111" s="4">
        <f t="shared" si="24"/>
        <v>0.91103916708478661</v>
      </c>
      <c r="AB111" s="4">
        <f t="shared" si="25"/>
        <v>1.3212536896357765</v>
      </c>
      <c r="AC111" s="5">
        <f t="shared" si="26"/>
        <v>1</v>
      </c>
    </row>
    <row r="112" spans="1:29" x14ac:dyDescent="0.25">
      <c r="A112">
        <v>2008</v>
      </c>
      <c r="B112" t="s">
        <v>12</v>
      </c>
      <c r="C112" s="6" t="str">
        <f t="shared" si="14"/>
        <v>Democrat</v>
      </c>
      <c r="D112" s="6">
        <f t="shared" si="15"/>
        <v>192</v>
      </c>
      <c r="E112" s="6">
        <f t="shared" si="16"/>
        <v>97</v>
      </c>
      <c r="F112" s="10" t="b">
        <v>0</v>
      </c>
      <c r="G112" s="10" t="s">
        <v>54</v>
      </c>
      <c r="H112" s="6" t="str">
        <f t="shared" si="17"/>
        <v>Republican</v>
      </c>
      <c r="I112" s="3">
        <v>0</v>
      </c>
      <c r="J112" s="3">
        <v>15</v>
      </c>
      <c r="K112" s="3">
        <v>0</v>
      </c>
      <c r="L112" s="3">
        <v>1844123</v>
      </c>
      <c r="M112" s="3">
        <v>2048759</v>
      </c>
      <c r="N112" s="3">
        <f t="shared" si="18"/>
        <v>-204636</v>
      </c>
      <c r="O112" s="3">
        <f t="shared" si="19"/>
        <v>0</v>
      </c>
      <c r="P112" s="3">
        <f t="shared" si="27"/>
        <v>1875681</v>
      </c>
      <c r="Q112" s="8">
        <f t="shared" si="20"/>
        <v>-7.3300885474696529E-5</v>
      </c>
      <c r="R112" s="3">
        <v>31604</v>
      </c>
      <c r="S112" s="3">
        <v>3924486</v>
      </c>
      <c r="T112" s="3">
        <v>3940705</v>
      </c>
      <c r="U112" s="3">
        <v>3924440</v>
      </c>
      <c r="V112" s="3">
        <v>6281872</v>
      </c>
      <c r="W112" s="3">
        <v>7063638</v>
      </c>
      <c r="X112" s="3">
        <f t="shared" si="21"/>
        <v>418791.46666666667</v>
      </c>
      <c r="Y112" s="8">
        <f t="shared" si="22"/>
        <v>7.3300885474696529E-5</v>
      </c>
      <c r="Z112" s="10">
        <f t="shared" si="23"/>
        <v>9</v>
      </c>
      <c r="AA112" s="4">
        <f t="shared" si="24"/>
        <v>0.9259678167774259</v>
      </c>
      <c r="AB112" s="4">
        <f t="shared" si="25"/>
        <v>1.3212536896357765</v>
      </c>
      <c r="AC112" s="5">
        <f t="shared" si="26"/>
        <v>1</v>
      </c>
    </row>
    <row r="113" spans="1:29" x14ac:dyDescent="0.25">
      <c r="A113">
        <v>2008</v>
      </c>
      <c r="B113" t="s">
        <v>31</v>
      </c>
      <c r="C113" s="6" t="str">
        <f t="shared" si="14"/>
        <v>Democrat</v>
      </c>
      <c r="D113" s="6">
        <f t="shared" si="15"/>
        <v>192</v>
      </c>
      <c r="E113" s="6">
        <f t="shared" si="16"/>
        <v>97</v>
      </c>
      <c r="F113" s="10" t="b">
        <v>1</v>
      </c>
      <c r="G113" s="10" t="s">
        <v>53</v>
      </c>
      <c r="H113" s="6" t="str">
        <f t="shared" si="17"/>
        <v>Democrat*</v>
      </c>
      <c r="I113" s="3">
        <v>4</v>
      </c>
      <c r="J113" s="3">
        <v>0</v>
      </c>
      <c r="K113" s="3">
        <v>0</v>
      </c>
      <c r="L113" s="3">
        <v>384826</v>
      </c>
      <c r="M113" s="3">
        <v>316534</v>
      </c>
      <c r="N113" s="3">
        <f t="shared" si="18"/>
        <v>68292</v>
      </c>
      <c r="O113" s="3">
        <f t="shared" si="19"/>
        <v>68292</v>
      </c>
      <c r="P113" s="3">
        <f t="shared" si="27"/>
        <v>326144</v>
      </c>
      <c r="Q113" s="8">
        <f t="shared" si="20"/>
        <v>5.8572014291571488E-5</v>
      </c>
      <c r="R113" s="3">
        <v>9610</v>
      </c>
      <c r="S113" s="3">
        <v>710970</v>
      </c>
      <c r="T113" s="3">
        <v>719643</v>
      </c>
      <c r="U113" s="3">
        <v>710970</v>
      </c>
      <c r="V113" s="3">
        <v>992226</v>
      </c>
      <c r="W113" s="3">
        <v>1021787</v>
      </c>
      <c r="X113" s="3">
        <f t="shared" si="21"/>
        <v>248056.5</v>
      </c>
      <c r="Y113" s="8">
        <f t="shared" si="22"/>
        <v>5.8572014291571488E-5</v>
      </c>
      <c r="Z113" s="10">
        <f t="shared" si="23"/>
        <v>10</v>
      </c>
      <c r="AA113" s="4">
        <f t="shared" si="24"/>
        <v>1.5633027962353312</v>
      </c>
      <c r="AB113" s="4">
        <f t="shared" si="25"/>
        <v>1.3212536896357765</v>
      </c>
      <c r="AC113" s="5">
        <f t="shared" si="26"/>
        <v>1</v>
      </c>
    </row>
    <row r="114" spans="1:29" x14ac:dyDescent="0.25">
      <c r="A114">
        <v>2008</v>
      </c>
      <c r="B114" t="s">
        <v>48</v>
      </c>
      <c r="C114" s="6" t="str">
        <f t="shared" si="14"/>
        <v>Democrat</v>
      </c>
      <c r="D114" s="6">
        <f t="shared" si="15"/>
        <v>192</v>
      </c>
      <c r="E114" s="6">
        <f t="shared" si="16"/>
        <v>97</v>
      </c>
      <c r="F114" s="10" t="b">
        <v>1</v>
      </c>
      <c r="G114" s="10" t="s">
        <v>53</v>
      </c>
      <c r="H114" s="6" t="str">
        <f t="shared" si="17"/>
        <v>Democrat*</v>
      </c>
      <c r="I114" s="3">
        <v>13</v>
      </c>
      <c r="J114" s="3">
        <v>0</v>
      </c>
      <c r="K114" s="3">
        <v>0</v>
      </c>
      <c r="L114" s="3">
        <v>1959532</v>
      </c>
      <c r="M114" s="3">
        <v>1725005</v>
      </c>
      <c r="N114" s="3">
        <f t="shared" si="18"/>
        <v>234527</v>
      </c>
      <c r="O114" s="3">
        <f t="shared" si="19"/>
        <v>234527</v>
      </c>
      <c r="P114" s="3">
        <f t="shared" si="27"/>
        <v>1763728</v>
      </c>
      <c r="Q114" s="8">
        <f t="shared" si="20"/>
        <v>5.5430717998354134E-5</v>
      </c>
      <c r="R114" s="3">
        <v>38723</v>
      </c>
      <c r="S114" s="3">
        <v>3723260</v>
      </c>
      <c r="T114" s="3">
        <v>3753059</v>
      </c>
      <c r="U114" s="3">
        <v>3723260</v>
      </c>
      <c r="V114" s="3">
        <v>5555415</v>
      </c>
      <c r="W114" s="3">
        <v>6022123</v>
      </c>
      <c r="X114" s="3">
        <f t="shared" si="21"/>
        <v>427339.61538461538</v>
      </c>
      <c r="Y114" s="8">
        <f t="shared" si="22"/>
        <v>5.5430717998354134E-5</v>
      </c>
      <c r="Z114" s="10">
        <f t="shared" si="23"/>
        <v>11</v>
      </c>
      <c r="AA114" s="4">
        <f t="shared" si="24"/>
        <v>0.90744552134566769</v>
      </c>
      <c r="AB114" s="4">
        <f t="shared" si="25"/>
        <v>1.3212536896357765</v>
      </c>
      <c r="AC114" s="5">
        <f t="shared" si="26"/>
        <v>1</v>
      </c>
    </row>
    <row r="115" spans="1:29" x14ac:dyDescent="0.25">
      <c r="A115">
        <v>2008</v>
      </c>
      <c r="B115" t="s">
        <v>50</v>
      </c>
      <c r="C115" s="6" t="str">
        <f t="shared" si="14"/>
        <v>Democrat</v>
      </c>
      <c r="D115" s="6">
        <f t="shared" si="15"/>
        <v>192</v>
      </c>
      <c r="E115" s="6">
        <f t="shared" si="16"/>
        <v>97</v>
      </c>
      <c r="F115" s="10" t="b">
        <v>0</v>
      </c>
      <c r="G115" s="10" t="s">
        <v>54</v>
      </c>
      <c r="H115" s="6" t="str">
        <f t="shared" si="17"/>
        <v>Republican</v>
      </c>
      <c r="I115" s="3">
        <v>0</v>
      </c>
      <c r="J115" s="3">
        <v>5</v>
      </c>
      <c r="K115" s="3">
        <v>0</v>
      </c>
      <c r="L115" s="3">
        <v>303857</v>
      </c>
      <c r="M115" s="3">
        <v>397466</v>
      </c>
      <c r="N115" s="3">
        <f t="shared" si="18"/>
        <v>-93609</v>
      </c>
      <c r="O115" s="3">
        <f t="shared" si="19"/>
        <v>0</v>
      </c>
      <c r="P115" s="3">
        <f t="shared" si="27"/>
        <v>315896</v>
      </c>
      <c r="Q115" s="8">
        <f t="shared" si="20"/>
        <v>-5.3413667489237146E-5</v>
      </c>
      <c r="R115" s="3">
        <v>12128</v>
      </c>
      <c r="S115" s="3">
        <v>713451</v>
      </c>
      <c r="T115" s="3">
        <v>731691</v>
      </c>
      <c r="U115" s="3">
        <v>713362</v>
      </c>
      <c r="V115" s="3">
        <v>1430439</v>
      </c>
      <c r="W115" s="3">
        <v>1453045</v>
      </c>
      <c r="X115" s="3">
        <f t="shared" si="21"/>
        <v>286087.8</v>
      </c>
      <c r="Y115" s="8">
        <f t="shared" si="22"/>
        <v>5.3413667489237146E-5</v>
      </c>
      <c r="Z115" s="10">
        <f t="shared" si="23"/>
        <v>12</v>
      </c>
      <c r="AA115" s="4">
        <f t="shared" si="24"/>
        <v>1.3554839460974899</v>
      </c>
      <c r="AB115" s="4">
        <f t="shared" si="25"/>
        <v>1.3212536896357765</v>
      </c>
      <c r="AC115" s="5">
        <f t="shared" si="26"/>
        <v>1</v>
      </c>
    </row>
    <row r="116" spans="1:29" x14ac:dyDescent="0.25">
      <c r="A116">
        <v>2008</v>
      </c>
      <c r="B116" t="s">
        <v>4</v>
      </c>
      <c r="C116" s="6" t="str">
        <f t="shared" si="14"/>
        <v>Democrat</v>
      </c>
      <c r="D116" s="6">
        <f t="shared" si="15"/>
        <v>192</v>
      </c>
      <c r="E116" s="6">
        <f t="shared" si="16"/>
        <v>97</v>
      </c>
      <c r="F116" s="10" t="b">
        <v>0</v>
      </c>
      <c r="G116" s="10" t="s">
        <v>54</v>
      </c>
      <c r="H116" s="6" t="str">
        <f t="shared" si="17"/>
        <v>Republican</v>
      </c>
      <c r="I116" s="3">
        <v>0</v>
      </c>
      <c r="J116" s="3">
        <v>10</v>
      </c>
      <c r="K116" s="3">
        <v>0</v>
      </c>
      <c r="L116" s="3">
        <v>1034707</v>
      </c>
      <c r="M116" s="3">
        <v>1230111</v>
      </c>
      <c r="N116" s="3">
        <f t="shared" si="18"/>
        <v>-195404</v>
      </c>
      <c r="O116" s="3">
        <f t="shared" si="19"/>
        <v>0</v>
      </c>
      <c r="P116" s="3">
        <f t="shared" si="27"/>
        <v>1063364</v>
      </c>
      <c r="Q116" s="8">
        <f t="shared" si="20"/>
        <v>-5.1176025055781864E-5</v>
      </c>
      <c r="R116" s="3">
        <v>28657</v>
      </c>
      <c r="S116" s="3">
        <v>2293475</v>
      </c>
      <c r="T116" s="3">
        <v>2320851</v>
      </c>
      <c r="U116" s="3">
        <v>2293475</v>
      </c>
      <c r="V116" s="3">
        <v>4046075</v>
      </c>
      <c r="W116" s="3">
        <v>4673718</v>
      </c>
      <c r="X116" s="3">
        <f t="shared" si="21"/>
        <v>404607.5</v>
      </c>
      <c r="Y116" s="8">
        <f t="shared" si="22"/>
        <v>5.1176025055781864E-5</v>
      </c>
      <c r="Z116" s="10">
        <f t="shared" si="23"/>
        <v>13</v>
      </c>
      <c r="AA116" s="4">
        <f t="shared" si="24"/>
        <v>0.95842865017170842</v>
      </c>
      <c r="AB116" s="4">
        <f t="shared" si="25"/>
        <v>1.3212536896357765</v>
      </c>
      <c r="AC116" s="5">
        <f t="shared" si="26"/>
        <v>1</v>
      </c>
    </row>
    <row r="117" spans="1:29" x14ac:dyDescent="0.25">
      <c r="A117">
        <v>2008</v>
      </c>
      <c r="B117" t="s">
        <v>17</v>
      </c>
      <c r="C117" s="6" t="str">
        <f t="shared" si="14"/>
        <v>Democrat</v>
      </c>
      <c r="D117" s="6">
        <f t="shared" si="15"/>
        <v>192</v>
      </c>
      <c r="E117" s="6">
        <f t="shared" si="16"/>
        <v>97</v>
      </c>
      <c r="F117" s="10" t="b">
        <v>1</v>
      </c>
      <c r="G117" s="10" t="s">
        <v>53</v>
      </c>
      <c r="H117" s="6" t="str">
        <f t="shared" si="17"/>
        <v>Democrat*</v>
      </c>
      <c r="I117" s="3">
        <v>7</v>
      </c>
      <c r="J117" s="3">
        <v>0</v>
      </c>
      <c r="K117" s="3">
        <v>0</v>
      </c>
      <c r="L117" s="3">
        <v>828940</v>
      </c>
      <c r="M117" s="3">
        <v>682379</v>
      </c>
      <c r="N117" s="3">
        <f t="shared" si="18"/>
        <v>146561</v>
      </c>
      <c r="O117" s="3">
        <f t="shared" si="19"/>
        <v>146561</v>
      </c>
      <c r="P117" s="3">
        <f t="shared" si="27"/>
        <v>708183</v>
      </c>
      <c r="Q117" s="8">
        <f t="shared" si="20"/>
        <v>4.776168284877969E-5</v>
      </c>
      <c r="R117" s="3">
        <v>25804</v>
      </c>
      <c r="S117" s="3">
        <v>1537123</v>
      </c>
      <c r="T117" s="3">
        <v>1543662</v>
      </c>
      <c r="U117" s="3">
        <v>1537123</v>
      </c>
      <c r="V117" s="3">
        <v>2216094</v>
      </c>
      <c r="W117" s="3">
        <v>2298515</v>
      </c>
      <c r="X117" s="3">
        <f t="shared" si="21"/>
        <v>316584.85714285716</v>
      </c>
      <c r="Y117" s="8">
        <f t="shared" si="22"/>
        <v>4.776168284877969E-5</v>
      </c>
      <c r="Z117" s="10">
        <f t="shared" si="23"/>
        <v>14</v>
      </c>
      <c r="AA117" s="4">
        <f t="shared" si="24"/>
        <v>1.2249083028610006</v>
      </c>
      <c r="AB117" s="4">
        <f t="shared" si="25"/>
        <v>1.3212536896357765</v>
      </c>
      <c r="AC117" s="5">
        <f t="shared" si="26"/>
        <v>1</v>
      </c>
    </row>
    <row r="118" spans="1:29" x14ac:dyDescent="0.25">
      <c r="A118">
        <v>2008</v>
      </c>
      <c r="B118" t="s">
        <v>42</v>
      </c>
      <c r="C118" s="6" t="str">
        <f t="shared" si="14"/>
        <v>Democrat</v>
      </c>
      <c r="D118" s="6">
        <f t="shared" si="15"/>
        <v>192</v>
      </c>
      <c r="E118" s="6">
        <f t="shared" si="16"/>
        <v>97</v>
      </c>
      <c r="F118" s="10" t="b">
        <v>0</v>
      </c>
      <c r="G118" s="10" t="s">
        <v>54</v>
      </c>
      <c r="H118" s="6" t="str">
        <f t="shared" si="17"/>
        <v>Republican</v>
      </c>
      <c r="I118" s="3">
        <v>0</v>
      </c>
      <c r="J118" s="3">
        <v>8</v>
      </c>
      <c r="K118" s="3">
        <v>0</v>
      </c>
      <c r="L118" s="3">
        <v>862449</v>
      </c>
      <c r="M118" s="3">
        <v>1034896</v>
      </c>
      <c r="N118" s="3">
        <f t="shared" si="18"/>
        <v>-172447</v>
      </c>
      <c r="O118" s="3">
        <f t="shared" si="19"/>
        <v>0</v>
      </c>
      <c r="P118" s="3">
        <f t="shared" si="27"/>
        <v>886073</v>
      </c>
      <c r="Q118" s="8">
        <f t="shared" si="20"/>
        <v>-4.6391065080865424E-5</v>
      </c>
      <c r="R118" s="3">
        <v>23624</v>
      </c>
      <c r="S118" s="3">
        <v>1920969</v>
      </c>
      <c r="T118" s="3">
        <v>1927153</v>
      </c>
      <c r="U118" s="3">
        <v>1920969</v>
      </c>
      <c r="V118" s="3">
        <v>3311044</v>
      </c>
      <c r="W118" s="3">
        <v>3473488</v>
      </c>
      <c r="X118" s="3">
        <f t="shared" si="21"/>
        <v>413880.5</v>
      </c>
      <c r="Y118" s="8">
        <f t="shared" si="22"/>
        <v>4.6391065080865424E-5</v>
      </c>
      <c r="Z118" s="10">
        <f t="shared" si="23"/>
        <v>15</v>
      </c>
      <c r="AA118" s="4">
        <f t="shared" si="24"/>
        <v>0.93695503913412059</v>
      </c>
      <c r="AB118" s="4">
        <f t="shared" si="25"/>
        <v>1.3212536896357765</v>
      </c>
      <c r="AC118" s="5">
        <f t="shared" si="26"/>
        <v>1</v>
      </c>
    </row>
    <row r="119" spans="1:29" x14ac:dyDescent="0.25">
      <c r="A119">
        <v>2008</v>
      </c>
      <c r="B119" t="s">
        <v>3</v>
      </c>
      <c r="C119" s="6" t="str">
        <f t="shared" si="14"/>
        <v>Democrat</v>
      </c>
      <c r="D119" s="6">
        <f t="shared" si="15"/>
        <v>192</v>
      </c>
      <c r="E119" s="6">
        <f t="shared" si="16"/>
        <v>97</v>
      </c>
      <c r="F119" s="10" t="b">
        <v>0</v>
      </c>
      <c r="G119" s="10" t="s">
        <v>54</v>
      </c>
      <c r="H119" s="6" t="str">
        <f t="shared" si="17"/>
        <v>Republican</v>
      </c>
      <c r="I119" s="3">
        <v>0</v>
      </c>
      <c r="J119" s="3">
        <v>3</v>
      </c>
      <c r="K119" s="3">
        <v>0</v>
      </c>
      <c r="L119" s="3">
        <v>123594</v>
      </c>
      <c r="M119" s="3">
        <v>193841</v>
      </c>
      <c r="N119" s="3">
        <f t="shared" si="18"/>
        <v>-70247</v>
      </c>
      <c r="O119" s="3">
        <f t="shared" si="19"/>
        <v>0</v>
      </c>
      <c r="P119" s="3">
        <f t="shared" si="27"/>
        <v>132356</v>
      </c>
      <c r="Q119" s="8">
        <f t="shared" si="20"/>
        <v>-4.270645009751306E-5</v>
      </c>
      <c r="R119" s="3">
        <v>8762</v>
      </c>
      <c r="S119" s="3">
        <v>326197</v>
      </c>
      <c r="T119" s="3">
        <v>327341</v>
      </c>
      <c r="U119" s="3">
        <v>326197</v>
      </c>
      <c r="V119" s="3">
        <v>479429</v>
      </c>
      <c r="W119" s="3">
        <v>507645</v>
      </c>
      <c r="X119" s="3">
        <f t="shared" si="21"/>
        <v>159809.66666666666</v>
      </c>
      <c r="Y119" s="8">
        <f t="shared" si="22"/>
        <v>4.270645009751306E-5</v>
      </c>
      <c r="Z119" s="10">
        <f t="shared" si="23"/>
        <v>16</v>
      </c>
      <c r="AA119" s="4">
        <f t="shared" si="24"/>
        <v>2.4265579683812373</v>
      </c>
      <c r="AB119" s="4">
        <f t="shared" si="25"/>
        <v>1.3212536896357765</v>
      </c>
      <c r="AC119" s="5">
        <f t="shared" si="26"/>
        <v>1</v>
      </c>
    </row>
    <row r="120" spans="1:29" x14ac:dyDescent="0.25">
      <c r="A120">
        <v>2008</v>
      </c>
      <c r="B120" t="s">
        <v>7</v>
      </c>
      <c r="C120" s="6" t="str">
        <f t="shared" si="14"/>
        <v>Democrat</v>
      </c>
      <c r="D120" s="6">
        <f t="shared" si="15"/>
        <v>192</v>
      </c>
      <c r="E120" s="6">
        <f t="shared" si="16"/>
        <v>97</v>
      </c>
      <c r="F120" s="10" t="b">
        <v>0</v>
      </c>
      <c r="G120" s="10" t="s">
        <v>53</v>
      </c>
      <c r="H120" s="6" t="str">
        <f t="shared" si="17"/>
        <v>Democrat</v>
      </c>
      <c r="I120" s="3">
        <v>9</v>
      </c>
      <c r="J120" s="3">
        <v>0</v>
      </c>
      <c r="K120" s="3">
        <v>0</v>
      </c>
      <c r="L120" s="3">
        <v>1288633</v>
      </c>
      <c r="M120" s="3">
        <v>1073629</v>
      </c>
      <c r="N120" s="3">
        <f t="shared" si="18"/>
        <v>215004</v>
      </c>
      <c r="O120" s="3">
        <f t="shared" si="19"/>
        <v>0</v>
      </c>
      <c r="P120" s="3">
        <f t="shared" si="27"/>
        <v>1112728</v>
      </c>
      <c r="Q120" s="8">
        <f t="shared" si="20"/>
        <v>4.1859686331417087E-5</v>
      </c>
      <c r="R120" s="3">
        <v>39200</v>
      </c>
      <c r="S120" s="3">
        <v>2401462</v>
      </c>
      <c r="T120" s="3">
        <v>2422236</v>
      </c>
      <c r="U120" s="3">
        <v>2401361</v>
      </c>
      <c r="V120" s="3">
        <v>3382959</v>
      </c>
      <c r="W120" s="3">
        <v>3708955</v>
      </c>
      <c r="X120" s="3">
        <f t="shared" si="21"/>
        <v>375884.33333333331</v>
      </c>
      <c r="Y120" s="8">
        <f t="shared" si="22"/>
        <v>4.1859686331417087E-5</v>
      </c>
      <c r="Z120" s="10">
        <f t="shared" si="23"/>
        <v>17</v>
      </c>
      <c r="AA120" s="4">
        <f t="shared" si="24"/>
        <v>1.0316668870858752</v>
      </c>
      <c r="AB120" s="4">
        <f t="shared" si="25"/>
        <v>1.3212536896357765</v>
      </c>
      <c r="AC120" s="5">
        <f t="shared" si="26"/>
        <v>1</v>
      </c>
    </row>
    <row r="121" spans="1:29" x14ac:dyDescent="0.25">
      <c r="A121">
        <v>2008</v>
      </c>
      <c r="B121" t="s">
        <v>29</v>
      </c>
      <c r="C121" s="6" t="str">
        <f t="shared" si="14"/>
        <v>Democrat</v>
      </c>
      <c r="D121" s="6">
        <f t="shared" si="15"/>
        <v>192</v>
      </c>
      <c r="E121" s="6">
        <f t="shared" si="16"/>
        <v>97</v>
      </c>
      <c r="F121" s="10" t="b">
        <v>0</v>
      </c>
      <c r="G121" s="10" t="s">
        <v>54</v>
      </c>
      <c r="H121" s="6" t="str">
        <f t="shared" si="17"/>
        <v>Republican</v>
      </c>
      <c r="I121" s="3">
        <v>1</v>
      </c>
      <c r="J121" s="3">
        <v>4</v>
      </c>
      <c r="K121" s="3">
        <v>0</v>
      </c>
      <c r="L121" s="3">
        <v>333319</v>
      </c>
      <c r="M121" s="3">
        <v>452979</v>
      </c>
      <c r="N121" s="3">
        <f t="shared" si="18"/>
        <v>-119660</v>
      </c>
      <c r="O121" s="3">
        <f t="shared" si="19"/>
        <v>0</v>
      </c>
      <c r="P121" s="3">
        <f t="shared" si="27"/>
        <v>348302</v>
      </c>
      <c r="Q121" s="8">
        <f t="shared" si="20"/>
        <v>-4.1785057663379579E-5</v>
      </c>
      <c r="R121" s="3">
        <v>14983</v>
      </c>
      <c r="S121" s="3">
        <v>801281</v>
      </c>
      <c r="T121" s="3">
        <v>811923</v>
      </c>
      <c r="U121" s="3">
        <v>801281</v>
      </c>
      <c r="V121" s="3">
        <v>1274719</v>
      </c>
      <c r="W121" s="3">
        <v>1348048</v>
      </c>
      <c r="X121" s="3">
        <f t="shared" si="21"/>
        <v>254943.8</v>
      </c>
      <c r="Y121" s="8">
        <f t="shared" si="22"/>
        <v>4.1785057663379579E-5</v>
      </c>
      <c r="Z121" s="10">
        <f t="shared" si="23"/>
        <v>18</v>
      </c>
      <c r="AA121" s="4">
        <f t="shared" si="24"/>
        <v>1.5210702126286244</v>
      </c>
      <c r="AB121" s="4">
        <f t="shared" si="25"/>
        <v>1.3212536896357765</v>
      </c>
      <c r="AC121" s="5">
        <f t="shared" si="26"/>
        <v>1</v>
      </c>
    </row>
    <row r="122" spans="1:29" x14ac:dyDescent="0.25">
      <c r="A122">
        <v>2008</v>
      </c>
      <c r="B122" t="s">
        <v>30</v>
      </c>
      <c r="C122" s="6" t="str">
        <f t="shared" si="14"/>
        <v>Democrat</v>
      </c>
      <c r="D122" s="6">
        <f t="shared" si="15"/>
        <v>192</v>
      </c>
      <c r="E122" s="6">
        <f t="shared" si="16"/>
        <v>97</v>
      </c>
      <c r="F122" s="10" t="b">
        <v>0</v>
      </c>
      <c r="G122" s="10" t="s">
        <v>53</v>
      </c>
      <c r="H122" s="6" t="str">
        <f t="shared" si="17"/>
        <v>Democrat</v>
      </c>
      <c r="I122" s="3">
        <v>5</v>
      </c>
      <c r="J122" s="3">
        <v>0</v>
      </c>
      <c r="K122" s="3">
        <v>0</v>
      </c>
      <c r="L122" s="3">
        <v>533736</v>
      </c>
      <c r="M122" s="3">
        <v>412827</v>
      </c>
      <c r="N122" s="3">
        <f t="shared" si="18"/>
        <v>120909</v>
      </c>
      <c r="O122" s="3">
        <f t="shared" si="19"/>
        <v>0</v>
      </c>
      <c r="P122" s="3">
        <f t="shared" si="27"/>
        <v>434112</v>
      </c>
      <c r="Q122" s="8">
        <f t="shared" si="20"/>
        <v>4.135341455143951E-5</v>
      </c>
      <c r="R122" s="3">
        <v>21285</v>
      </c>
      <c r="S122" s="3">
        <v>967848</v>
      </c>
      <c r="T122" s="3">
        <v>970019</v>
      </c>
      <c r="U122" s="3">
        <v>967848</v>
      </c>
      <c r="V122" s="3">
        <v>1696831</v>
      </c>
      <c r="W122" s="3">
        <v>2000277</v>
      </c>
      <c r="X122" s="3">
        <f t="shared" si="21"/>
        <v>339366.2</v>
      </c>
      <c r="Y122" s="8">
        <f t="shared" si="22"/>
        <v>4.135341455143951E-5</v>
      </c>
      <c r="Z122" s="10">
        <f t="shared" si="23"/>
        <v>19</v>
      </c>
      <c r="AA122" s="4">
        <f t="shared" si="24"/>
        <v>1.1426813279411723</v>
      </c>
      <c r="AB122" s="4">
        <f t="shared" si="25"/>
        <v>1.3212536896357765</v>
      </c>
      <c r="AC122" s="5">
        <f t="shared" si="26"/>
        <v>1</v>
      </c>
    </row>
    <row r="123" spans="1:29" x14ac:dyDescent="0.25">
      <c r="A123">
        <v>2008</v>
      </c>
      <c r="B123" t="s">
        <v>33</v>
      </c>
      <c r="C123" s="6" t="str">
        <f t="shared" si="14"/>
        <v>Democrat</v>
      </c>
      <c r="D123" s="6">
        <f t="shared" si="15"/>
        <v>192</v>
      </c>
      <c r="E123" s="6">
        <f t="shared" si="16"/>
        <v>97</v>
      </c>
      <c r="F123" s="10" t="b">
        <v>0</v>
      </c>
      <c r="G123" s="10" t="s">
        <v>53</v>
      </c>
      <c r="H123" s="6" t="str">
        <f t="shared" si="17"/>
        <v>Democrat</v>
      </c>
      <c r="I123" s="3">
        <v>5</v>
      </c>
      <c r="J123" s="3">
        <v>0</v>
      </c>
      <c r="K123" s="3">
        <v>0</v>
      </c>
      <c r="L123" s="3">
        <v>472422</v>
      </c>
      <c r="M123" s="3">
        <v>346832</v>
      </c>
      <c r="N123" s="3">
        <f t="shared" si="18"/>
        <v>125590</v>
      </c>
      <c r="O123" s="3">
        <f t="shared" si="19"/>
        <v>0</v>
      </c>
      <c r="P123" s="3">
        <f t="shared" si="27"/>
        <v>357736</v>
      </c>
      <c r="Q123" s="8">
        <f t="shared" si="20"/>
        <v>3.9812086949597896E-5</v>
      </c>
      <c r="R123" s="3">
        <v>10904</v>
      </c>
      <c r="S123" s="3">
        <v>830158</v>
      </c>
      <c r="T123" s="3">
        <v>833365</v>
      </c>
      <c r="U123" s="3">
        <v>830158</v>
      </c>
      <c r="V123" s="3">
        <v>1362629</v>
      </c>
      <c r="W123" s="3">
        <v>1505830</v>
      </c>
      <c r="X123" s="3">
        <f t="shared" si="21"/>
        <v>272525.8</v>
      </c>
      <c r="Y123" s="8">
        <f t="shared" si="22"/>
        <v>3.9812086949597896E-5</v>
      </c>
      <c r="Z123" s="10">
        <f t="shared" si="23"/>
        <v>20</v>
      </c>
      <c r="AA123" s="4">
        <f t="shared" si="24"/>
        <v>1.4229383789510919</v>
      </c>
      <c r="AB123" s="4">
        <f t="shared" si="25"/>
        <v>1.3212536896357765</v>
      </c>
      <c r="AC123" s="5">
        <f t="shared" si="26"/>
        <v>1</v>
      </c>
    </row>
    <row r="124" spans="1:29" x14ac:dyDescent="0.25">
      <c r="A124">
        <v>2008</v>
      </c>
      <c r="B124" t="s">
        <v>52</v>
      </c>
      <c r="C124" s="6" t="str">
        <f t="shared" si="14"/>
        <v>Democrat</v>
      </c>
      <c r="D124" s="6">
        <f t="shared" si="15"/>
        <v>192</v>
      </c>
      <c r="E124" s="6">
        <f t="shared" si="16"/>
        <v>97</v>
      </c>
      <c r="F124" s="10" t="b">
        <v>0</v>
      </c>
      <c r="G124" s="10" t="s">
        <v>54</v>
      </c>
      <c r="H124" s="6" t="str">
        <f t="shared" si="17"/>
        <v>Republican</v>
      </c>
      <c r="I124" s="3">
        <v>0</v>
      </c>
      <c r="J124" s="3">
        <v>3</v>
      </c>
      <c r="K124" s="3">
        <v>0</v>
      </c>
      <c r="L124" s="3">
        <v>82868</v>
      </c>
      <c r="M124" s="3">
        <v>164958</v>
      </c>
      <c r="N124" s="3">
        <f t="shared" si="18"/>
        <v>-82090</v>
      </c>
      <c r="O124" s="3">
        <f t="shared" si="19"/>
        <v>0</v>
      </c>
      <c r="P124" s="3">
        <f t="shared" si="27"/>
        <v>89700</v>
      </c>
      <c r="Q124" s="8">
        <f t="shared" si="20"/>
        <v>-3.654525520769887E-5</v>
      </c>
      <c r="R124" s="3">
        <v>6832</v>
      </c>
      <c r="S124" s="3">
        <v>254658</v>
      </c>
      <c r="T124" s="3">
        <v>256035</v>
      </c>
      <c r="U124" s="3">
        <v>254658</v>
      </c>
      <c r="V124" s="3">
        <v>405732</v>
      </c>
      <c r="W124" s="3">
        <v>418040</v>
      </c>
      <c r="X124" s="3">
        <f t="shared" si="21"/>
        <v>135244</v>
      </c>
      <c r="Y124" s="8">
        <f t="shared" si="22"/>
        <v>3.654525520769887E-5</v>
      </c>
      <c r="Z124" s="10">
        <f t="shared" si="23"/>
        <v>21</v>
      </c>
      <c r="AA124" s="4">
        <f t="shared" si="24"/>
        <v>2.8673169979766158</v>
      </c>
      <c r="AB124" s="4">
        <f t="shared" si="25"/>
        <v>1.3212536896357765</v>
      </c>
      <c r="AC124" s="5">
        <f t="shared" si="26"/>
        <v>1</v>
      </c>
    </row>
    <row r="125" spans="1:29" x14ac:dyDescent="0.25">
      <c r="A125">
        <v>2008</v>
      </c>
      <c r="B125" t="s">
        <v>45</v>
      </c>
      <c r="C125" s="6" t="str">
        <f t="shared" si="14"/>
        <v>Democrat</v>
      </c>
      <c r="D125" s="6">
        <f t="shared" si="15"/>
        <v>192</v>
      </c>
      <c r="E125" s="6">
        <f t="shared" si="16"/>
        <v>97</v>
      </c>
      <c r="F125" s="10" t="b">
        <v>0</v>
      </c>
      <c r="G125" s="10" t="s">
        <v>54</v>
      </c>
      <c r="H125" s="6" t="str">
        <f t="shared" si="17"/>
        <v>Republican</v>
      </c>
      <c r="I125" s="3">
        <v>0</v>
      </c>
      <c r="J125" s="3">
        <v>34</v>
      </c>
      <c r="K125" s="3">
        <v>0</v>
      </c>
      <c r="L125" s="3">
        <v>3528633</v>
      </c>
      <c r="M125" s="3">
        <v>4479328</v>
      </c>
      <c r="N125" s="3">
        <f t="shared" si="18"/>
        <v>-950695</v>
      </c>
      <c r="O125" s="3">
        <f t="shared" si="19"/>
        <v>0</v>
      </c>
      <c r="P125" s="3">
        <f t="shared" si="27"/>
        <v>3598467</v>
      </c>
      <c r="Q125" s="8">
        <f t="shared" si="20"/>
        <v>-3.5763309999526662E-5</v>
      </c>
      <c r="R125" s="3">
        <v>69834</v>
      </c>
      <c r="S125" s="3">
        <v>8077795</v>
      </c>
      <c r="T125" s="3"/>
      <c r="U125" s="3">
        <v>8077795</v>
      </c>
      <c r="V125" s="3">
        <v>14929810</v>
      </c>
      <c r="W125" s="3">
        <v>17756112</v>
      </c>
      <c r="X125" s="3">
        <f t="shared" si="21"/>
        <v>439112.0588235294</v>
      </c>
      <c r="Y125" s="8">
        <f t="shared" si="22"/>
        <v>3.5763309999526662E-5</v>
      </c>
      <c r="Z125" s="10">
        <f t="shared" si="23"/>
        <v>22</v>
      </c>
      <c r="AA125" s="4">
        <f t="shared" si="24"/>
        <v>0.8831172186737728</v>
      </c>
      <c r="AB125" s="4">
        <f t="shared" si="25"/>
        <v>1.3212536896357765</v>
      </c>
      <c r="AC125" s="5">
        <f t="shared" si="26"/>
        <v>1</v>
      </c>
    </row>
    <row r="126" spans="1:29" x14ac:dyDescent="0.25">
      <c r="A126">
        <v>2008</v>
      </c>
      <c r="B126" t="s">
        <v>26</v>
      </c>
      <c r="C126" s="6" t="str">
        <f t="shared" si="14"/>
        <v>Democrat</v>
      </c>
      <c r="D126" s="6">
        <f t="shared" si="15"/>
        <v>192</v>
      </c>
      <c r="E126" s="6">
        <f t="shared" si="16"/>
        <v>97</v>
      </c>
      <c r="F126" s="10" t="b">
        <v>0</v>
      </c>
      <c r="G126" s="10" t="s">
        <v>54</v>
      </c>
      <c r="H126" s="6" t="str">
        <f t="shared" si="17"/>
        <v>Republican</v>
      </c>
      <c r="I126" s="3">
        <v>0</v>
      </c>
      <c r="J126" s="3">
        <v>6</v>
      </c>
      <c r="K126" s="3">
        <v>0</v>
      </c>
      <c r="L126" s="3">
        <v>554662</v>
      </c>
      <c r="M126" s="3">
        <v>724597</v>
      </c>
      <c r="N126" s="3">
        <f t="shared" si="18"/>
        <v>-169935</v>
      </c>
      <c r="O126" s="3">
        <f t="shared" si="19"/>
        <v>0</v>
      </c>
      <c r="P126" s="3">
        <f t="shared" si="27"/>
        <v>565259</v>
      </c>
      <c r="Q126" s="8">
        <f t="shared" si="20"/>
        <v>-3.5307617618501188E-5</v>
      </c>
      <c r="R126" s="3">
        <v>10606</v>
      </c>
      <c r="S126" s="3">
        <v>1289865</v>
      </c>
      <c r="T126" s="3"/>
      <c r="U126" s="3">
        <v>1289856</v>
      </c>
      <c r="V126" s="3">
        <v>2113347</v>
      </c>
      <c r="W126" s="3">
        <v>2190402</v>
      </c>
      <c r="X126" s="3">
        <f t="shared" si="21"/>
        <v>352224.5</v>
      </c>
      <c r="Y126" s="8">
        <f t="shared" si="22"/>
        <v>3.5307617618501188E-5</v>
      </c>
      <c r="Z126" s="10">
        <f t="shared" si="23"/>
        <v>23</v>
      </c>
      <c r="AA126" s="4">
        <f t="shared" si="24"/>
        <v>1.1009666280294228</v>
      </c>
      <c r="AB126" s="4">
        <f t="shared" si="25"/>
        <v>1.3212536896357765</v>
      </c>
      <c r="AC126" s="5">
        <f t="shared" si="26"/>
        <v>1</v>
      </c>
    </row>
    <row r="127" spans="1:29" x14ac:dyDescent="0.25">
      <c r="A127">
        <v>2008</v>
      </c>
      <c r="B127" t="s">
        <v>40</v>
      </c>
      <c r="C127" s="6" t="str">
        <f t="shared" si="14"/>
        <v>Democrat</v>
      </c>
      <c r="D127" s="6">
        <f t="shared" si="15"/>
        <v>192</v>
      </c>
      <c r="E127" s="6">
        <f t="shared" si="16"/>
        <v>97</v>
      </c>
      <c r="F127" s="10" t="b">
        <v>0</v>
      </c>
      <c r="G127" s="10" t="s">
        <v>53</v>
      </c>
      <c r="H127" s="6" t="str">
        <f t="shared" si="17"/>
        <v>Democrat</v>
      </c>
      <c r="I127" s="3">
        <v>21</v>
      </c>
      <c r="J127" s="3">
        <v>0</v>
      </c>
      <c r="K127" s="3">
        <v>0</v>
      </c>
      <c r="L127" s="3">
        <v>3276363</v>
      </c>
      <c r="M127" s="3">
        <v>2655885</v>
      </c>
      <c r="N127" s="3">
        <f t="shared" si="18"/>
        <v>620478</v>
      </c>
      <c r="O127" s="3">
        <f t="shared" si="19"/>
        <v>0</v>
      </c>
      <c r="P127" s="3">
        <f t="shared" si="27"/>
        <v>2736329</v>
      </c>
      <c r="Q127" s="8">
        <f t="shared" si="20"/>
        <v>3.3844874435515841E-5</v>
      </c>
      <c r="R127" s="3">
        <v>81024</v>
      </c>
      <c r="S127" s="3">
        <v>6013272</v>
      </c>
      <c r="T127" s="3">
        <v>6071357</v>
      </c>
      <c r="U127" s="3">
        <v>6012692</v>
      </c>
      <c r="V127" s="3">
        <v>9457942</v>
      </c>
      <c r="W127" s="3">
        <v>9813664</v>
      </c>
      <c r="X127" s="3">
        <f t="shared" si="21"/>
        <v>450378.19047619047</v>
      </c>
      <c r="Y127" s="8">
        <f t="shared" si="22"/>
        <v>3.3844874435515841E-5</v>
      </c>
      <c r="Z127" s="10">
        <f t="shared" si="23"/>
        <v>24</v>
      </c>
      <c r="AA127" s="4">
        <f t="shared" si="24"/>
        <v>0.86102619592733154</v>
      </c>
      <c r="AB127" s="4">
        <f t="shared" si="25"/>
        <v>1.3212536896357765</v>
      </c>
      <c r="AC127" s="5">
        <f t="shared" si="26"/>
        <v>1</v>
      </c>
    </row>
    <row r="128" spans="1:29" x14ac:dyDescent="0.25">
      <c r="A128">
        <v>2008</v>
      </c>
      <c r="B128" t="s">
        <v>25</v>
      </c>
      <c r="C128" s="6" t="str">
        <f t="shared" si="14"/>
        <v>Democrat</v>
      </c>
      <c r="D128" s="6">
        <f t="shared" si="15"/>
        <v>192</v>
      </c>
      <c r="E128" s="6">
        <f t="shared" si="16"/>
        <v>97</v>
      </c>
      <c r="F128" s="10" t="b">
        <v>0</v>
      </c>
      <c r="G128" s="10" t="s">
        <v>53</v>
      </c>
      <c r="H128" s="6" t="str">
        <f t="shared" si="17"/>
        <v>Democrat</v>
      </c>
      <c r="I128" s="3">
        <v>10</v>
      </c>
      <c r="J128" s="3">
        <v>0</v>
      </c>
      <c r="K128" s="3">
        <v>0</v>
      </c>
      <c r="L128" s="3">
        <v>1573354</v>
      </c>
      <c r="M128" s="3">
        <v>1275409</v>
      </c>
      <c r="N128" s="3">
        <f t="shared" si="18"/>
        <v>297945</v>
      </c>
      <c r="O128" s="3">
        <f t="shared" si="19"/>
        <v>0</v>
      </c>
      <c r="P128" s="3">
        <f t="shared" si="27"/>
        <v>1337015</v>
      </c>
      <c r="Q128" s="8">
        <f t="shared" si="20"/>
        <v>3.3563241537867727E-5</v>
      </c>
      <c r="R128" s="3">
        <v>61606</v>
      </c>
      <c r="S128" s="3">
        <v>2910369</v>
      </c>
      <c r="T128" s="3">
        <v>2921147</v>
      </c>
      <c r="U128" s="3">
        <v>2910369</v>
      </c>
      <c r="V128" s="3">
        <v>3740142</v>
      </c>
      <c r="W128" s="3">
        <v>3975974</v>
      </c>
      <c r="X128" s="3">
        <f t="shared" si="21"/>
        <v>374014.2</v>
      </c>
      <c r="Y128" s="8">
        <f t="shared" si="22"/>
        <v>3.3563241537867727E-5</v>
      </c>
      <c r="Z128" s="10">
        <f t="shared" si="23"/>
        <v>25</v>
      </c>
      <c r="AA128" s="4">
        <f t="shared" si="24"/>
        <v>1.0368253934592577</v>
      </c>
      <c r="AB128" s="4">
        <f t="shared" si="25"/>
        <v>1.3212536896357765</v>
      </c>
      <c r="AC128" s="5">
        <f t="shared" si="26"/>
        <v>1</v>
      </c>
    </row>
    <row r="129" spans="1:29" x14ac:dyDescent="0.25">
      <c r="A129">
        <v>2008</v>
      </c>
      <c r="B129" t="s">
        <v>18</v>
      </c>
      <c r="C129" s="6" t="str">
        <f t="shared" si="14"/>
        <v>Democrat</v>
      </c>
      <c r="D129" s="6">
        <f t="shared" si="15"/>
        <v>192</v>
      </c>
      <c r="E129" s="6">
        <f t="shared" si="16"/>
        <v>97</v>
      </c>
      <c r="F129" s="10" t="b">
        <v>0</v>
      </c>
      <c r="G129" s="10" t="s">
        <v>54</v>
      </c>
      <c r="H129" s="6" t="str">
        <f t="shared" si="17"/>
        <v>Republican</v>
      </c>
      <c r="I129" s="3">
        <v>0</v>
      </c>
      <c r="J129" s="3">
        <v>6</v>
      </c>
      <c r="K129" s="3">
        <v>0</v>
      </c>
      <c r="L129" s="3">
        <v>514765</v>
      </c>
      <c r="M129" s="3">
        <v>699655</v>
      </c>
      <c r="N129" s="3">
        <f t="shared" si="18"/>
        <v>-184890</v>
      </c>
      <c r="O129" s="3">
        <f t="shared" si="19"/>
        <v>0</v>
      </c>
      <c r="P129" s="3">
        <f t="shared" si="27"/>
        <v>536217</v>
      </c>
      <c r="Q129" s="8">
        <f t="shared" si="20"/>
        <v>-3.2451728054518906E-5</v>
      </c>
      <c r="R129" s="3">
        <v>21452</v>
      </c>
      <c r="S129" s="3">
        <v>1235872</v>
      </c>
      <c r="T129" s="3">
        <v>1264208</v>
      </c>
      <c r="U129" s="3">
        <v>1235872</v>
      </c>
      <c r="V129" s="3">
        <v>1991759</v>
      </c>
      <c r="W129" s="3">
        <v>2100084</v>
      </c>
      <c r="X129" s="3">
        <f t="shared" si="21"/>
        <v>331959.83333333331</v>
      </c>
      <c r="Y129" s="8">
        <f t="shared" si="22"/>
        <v>3.2451728054518906E-5</v>
      </c>
      <c r="Z129" s="10">
        <f t="shared" si="23"/>
        <v>26</v>
      </c>
      <c r="AA129" s="4">
        <f t="shared" si="24"/>
        <v>1.1681757283115559</v>
      </c>
      <c r="AB129" s="4">
        <f t="shared" si="25"/>
        <v>1.3212536896357765</v>
      </c>
      <c r="AC129" s="5">
        <f t="shared" si="26"/>
        <v>1</v>
      </c>
    </row>
    <row r="130" spans="1:29" x14ac:dyDescent="0.25">
      <c r="A130">
        <v>2008</v>
      </c>
      <c r="B130" t="s">
        <v>21</v>
      </c>
      <c r="C130" s="6" t="str">
        <f t="shared" ref="C130:C193" si="28">IF(SUMIF($A$2:$A$511,A130,$I$2:$I$511)&gt;SUMIF($A$2:$A$511,A130,$J$2:$J$511),"Democrat","Republican")</f>
        <v>Democrat</v>
      </c>
      <c r="D130" s="6">
        <f t="shared" ref="D130:D193" si="29">ABS(SUMIF($A$2:$A$511,A130,$I$2:$I$511)-SUMIF($A$2:$A$511,A130,$J$2:$J$511))</f>
        <v>192</v>
      </c>
      <c r="E130" s="6">
        <f t="shared" ref="E130:E193" si="30">ROUNDDOWN(D130/2 + 1,0)</f>
        <v>97</v>
      </c>
      <c r="F130" s="10" t="b">
        <v>0</v>
      </c>
      <c r="G130" s="10" t="s">
        <v>53</v>
      </c>
      <c r="H130" s="6" t="str">
        <f t="shared" ref="H130:H193" si="31">CONCATENATE(IF(I130&gt;J130,"Democrat","Republican"),IF(F130,"*",""))</f>
        <v>Democrat</v>
      </c>
      <c r="I130" s="3">
        <v>4</v>
      </c>
      <c r="J130" s="3">
        <v>0</v>
      </c>
      <c r="K130" s="3">
        <v>0</v>
      </c>
      <c r="L130" s="3">
        <v>421923</v>
      </c>
      <c r="M130" s="3">
        <v>295273</v>
      </c>
      <c r="N130" s="3">
        <f t="shared" ref="N130:N193" si="32">IF(SUMIF($A$2:$A$511,A130,$I$2:$I$511)&gt;SUMIF($A$2:$A$511,A130,$J$2:$J$511),L130-M130,M130-L130)</f>
        <v>126650</v>
      </c>
      <c r="O130" s="3">
        <f t="shared" ref="O130:O193" si="33">IF(F130,N130,0)</f>
        <v>0</v>
      </c>
      <c r="P130" s="3">
        <f t="shared" si="27"/>
        <v>309240</v>
      </c>
      <c r="Q130" s="8">
        <f t="shared" ref="Q130:Q193" si="34">SUM(I130:K130)/N130</f>
        <v>3.158310303987367E-5</v>
      </c>
      <c r="R130" s="3">
        <v>13967</v>
      </c>
      <c r="S130" s="3">
        <v>731163</v>
      </c>
      <c r="T130" s="3">
        <v>744456</v>
      </c>
      <c r="U130" s="3">
        <v>731163</v>
      </c>
      <c r="V130" s="3">
        <v>1036242</v>
      </c>
      <c r="W130" s="3">
        <v>1049816</v>
      </c>
      <c r="X130" s="3">
        <f t="shared" ref="X130:X193" si="35">V130/SUM(I130:K130)</f>
        <v>259060.5</v>
      </c>
      <c r="Y130" s="8">
        <f t="shared" ref="Y130:Y193" si="36">ABS(SUM(I130:K130)/N130)</f>
        <v>3.158310303987367E-5</v>
      </c>
      <c r="Z130" s="10">
        <f t="shared" ref="Z130:Z193" si="37">COUNTIFS($A$2:$A$511,$A130,$Y$2:$Y$511,"&gt;="&amp;$Y130)</f>
        <v>27</v>
      </c>
      <c r="AA130" s="4">
        <f t="shared" ref="AA130:AA193" si="38">(1/V130)*(SUM(I130:K130)/538)*SUMIF($A$2:$A$511,A130,$V$2:$V$511)</f>
        <v>1.4968990644052236</v>
      </c>
      <c r="AB130" s="4">
        <f t="shared" ref="AB130:AB193" si="39">1/(1/SUMIF($A$2:$A$511,A130,$V$2:$V$511)*SUMIF($A$2:$A$511,1980,$V$2:$V$511))</f>
        <v>1.3212536896357765</v>
      </c>
      <c r="AC130" s="5">
        <f t="shared" ref="AC130:AC193" si="40">1/SUMIF($A$2:$A$511,A130,$V$2:$V$511)*SUMIF($A$2:$A$511,A130,$V$2:$V$511)</f>
        <v>1</v>
      </c>
    </row>
    <row r="131" spans="1:29" x14ac:dyDescent="0.25">
      <c r="A131">
        <v>2008</v>
      </c>
      <c r="B131" t="s">
        <v>41</v>
      </c>
      <c r="C131" s="6" t="str">
        <f t="shared" si="28"/>
        <v>Democrat</v>
      </c>
      <c r="D131" s="6">
        <f t="shared" si="29"/>
        <v>192</v>
      </c>
      <c r="E131" s="6">
        <f t="shared" si="30"/>
        <v>97</v>
      </c>
      <c r="F131" s="10" t="b">
        <v>0</v>
      </c>
      <c r="G131" s="10" t="s">
        <v>53</v>
      </c>
      <c r="H131" s="6" t="str">
        <f t="shared" si="31"/>
        <v>Democrat</v>
      </c>
      <c r="I131" s="3">
        <v>4</v>
      </c>
      <c r="J131" s="3">
        <v>0</v>
      </c>
      <c r="K131" s="3">
        <v>0</v>
      </c>
      <c r="L131" s="3">
        <v>296571</v>
      </c>
      <c r="M131" s="3">
        <v>165391</v>
      </c>
      <c r="N131" s="3">
        <f t="shared" si="32"/>
        <v>131180</v>
      </c>
      <c r="O131" s="3">
        <f t="shared" si="33"/>
        <v>0</v>
      </c>
      <c r="P131" s="3">
        <f t="shared" ref="P131:P194" si="41">U131-MAX(L131:M131)</f>
        <v>175195</v>
      </c>
      <c r="Q131" s="8">
        <f t="shared" si="34"/>
        <v>3.049245311785333E-5</v>
      </c>
      <c r="R131" s="3">
        <v>9804</v>
      </c>
      <c r="S131" s="3">
        <v>471766</v>
      </c>
      <c r="T131" s="3">
        <v>475428</v>
      </c>
      <c r="U131" s="3">
        <v>471766</v>
      </c>
      <c r="V131" s="3">
        <v>763608</v>
      </c>
      <c r="W131" s="3">
        <v>825786</v>
      </c>
      <c r="X131" s="3">
        <f t="shared" si="35"/>
        <v>190902</v>
      </c>
      <c r="Y131" s="8">
        <f t="shared" si="36"/>
        <v>3.049245311785333E-5</v>
      </c>
      <c r="Z131" s="10">
        <f t="shared" si="37"/>
        <v>28</v>
      </c>
      <c r="AA131" s="4">
        <f t="shared" si="38"/>
        <v>2.0313428883633984</v>
      </c>
      <c r="AB131" s="4">
        <f t="shared" si="39"/>
        <v>1.3212536896357765</v>
      </c>
      <c r="AC131" s="5">
        <f t="shared" si="40"/>
        <v>1</v>
      </c>
    </row>
    <row r="132" spans="1:29" x14ac:dyDescent="0.25">
      <c r="A132">
        <v>2008</v>
      </c>
      <c r="B132" t="s">
        <v>9</v>
      </c>
      <c r="C132" s="6" t="str">
        <f t="shared" si="28"/>
        <v>Democrat</v>
      </c>
      <c r="D132" s="6">
        <f t="shared" si="29"/>
        <v>192</v>
      </c>
      <c r="E132" s="6">
        <f t="shared" si="30"/>
        <v>97</v>
      </c>
      <c r="F132" s="10" t="b">
        <v>0</v>
      </c>
      <c r="G132" s="10" t="s">
        <v>53</v>
      </c>
      <c r="H132" s="6" t="str">
        <f t="shared" si="31"/>
        <v>Democrat</v>
      </c>
      <c r="I132" s="3">
        <v>3</v>
      </c>
      <c r="J132" s="3">
        <v>0</v>
      </c>
      <c r="K132" s="3">
        <v>0</v>
      </c>
      <c r="L132" s="3">
        <v>255459</v>
      </c>
      <c r="M132" s="3">
        <v>152374</v>
      </c>
      <c r="N132" s="3">
        <f t="shared" si="32"/>
        <v>103085</v>
      </c>
      <c r="O132" s="3">
        <f t="shared" si="33"/>
        <v>0</v>
      </c>
      <c r="P132" s="3">
        <f t="shared" si="41"/>
        <v>156939</v>
      </c>
      <c r="Q132" s="8">
        <f t="shared" si="34"/>
        <v>2.9102197215889798E-5</v>
      </c>
      <c r="R132" s="3">
        <v>4579</v>
      </c>
      <c r="S132" s="3">
        <v>412412</v>
      </c>
      <c r="T132" s="3">
        <v>413562</v>
      </c>
      <c r="U132" s="3">
        <v>412398</v>
      </c>
      <c r="V132" s="3">
        <v>628200</v>
      </c>
      <c r="W132" s="3">
        <v>680493</v>
      </c>
      <c r="X132" s="3">
        <f t="shared" si="35"/>
        <v>209400</v>
      </c>
      <c r="Y132" s="8">
        <f t="shared" si="36"/>
        <v>2.9102197215889798E-5</v>
      </c>
      <c r="Z132" s="10">
        <f t="shared" si="37"/>
        <v>29</v>
      </c>
      <c r="AA132" s="4">
        <f t="shared" si="38"/>
        <v>1.8518978991134165</v>
      </c>
      <c r="AB132" s="4">
        <f t="shared" si="39"/>
        <v>1.3212536896357765</v>
      </c>
      <c r="AC132" s="5">
        <f t="shared" si="40"/>
        <v>1</v>
      </c>
    </row>
    <row r="133" spans="1:29" x14ac:dyDescent="0.25">
      <c r="A133">
        <v>2008</v>
      </c>
      <c r="B133" t="s">
        <v>44</v>
      </c>
      <c r="C133" s="6" t="str">
        <f t="shared" si="28"/>
        <v>Democrat</v>
      </c>
      <c r="D133" s="6">
        <f t="shared" si="29"/>
        <v>192</v>
      </c>
      <c r="E133" s="6">
        <f t="shared" si="30"/>
        <v>97</v>
      </c>
      <c r="F133" s="10" t="b">
        <v>0</v>
      </c>
      <c r="G133" s="10" t="s">
        <v>54</v>
      </c>
      <c r="H133" s="6" t="str">
        <f t="shared" si="31"/>
        <v>Republican</v>
      </c>
      <c r="I133" s="3">
        <v>0</v>
      </c>
      <c r="J133" s="3">
        <v>11</v>
      </c>
      <c r="K133" s="3">
        <v>0</v>
      </c>
      <c r="L133" s="3">
        <v>1087437</v>
      </c>
      <c r="M133" s="3">
        <v>1479178</v>
      </c>
      <c r="N133" s="3">
        <f t="shared" si="32"/>
        <v>-391741</v>
      </c>
      <c r="O133" s="3">
        <f t="shared" si="33"/>
        <v>0</v>
      </c>
      <c r="P133" s="3">
        <f t="shared" si="41"/>
        <v>1120571</v>
      </c>
      <c r="Q133" s="8">
        <f t="shared" si="34"/>
        <v>-2.8079777199731455E-5</v>
      </c>
      <c r="R133" s="3">
        <v>33134</v>
      </c>
      <c r="S133" s="3">
        <v>2599749</v>
      </c>
      <c r="T133" s="3">
        <v>2618238</v>
      </c>
      <c r="U133" s="3">
        <v>2599749</v>
      </c>
      <c r="V133" s="3">
        <v>4563192</v>
      </c>
      <c r="W133" s="3">
        <v>4771926</v>
      </c>
      <c r="X133" s="3">
        <f t="shared" si="35"/>
        <v>414835.63636363635</v>
      </c>
      <c r="Y133" s="8">
        <f t="shared" si="36"/>
        <v>2.8079777199731455E-5</v>
      </c>
      <c r="Z133" s="10">
        <f t="shared" si="37"/>
        <v>30</v>
      </c>
      <c r="AA133" s="4">
        <f t="shared" si="38"/>
        <v>0.93479775140249266</v>
      </c>
      <c r="AB133" s="4">
        <f t="shared" si="39"/>
        <v>1.3212536896357765</v>
      </c>
      <c r="AC133" s="5">
        <f t="shared" si="40"/>
        <v>1</v>
      </c>
    </row>
    <row r="134" spans="1:29" x14ac:dyDescent="0.25">
      <c r="A134">
        <v>2008</v>
      </c>
      <c r="B134" t="s">
        <v>5</v>
      </c>
      <c r="C134" s="6" t="str">
        <f t="shared" si="28"/>
        <v>Democrat</v>
      </c>
      <c r="D134" s="6">
        <f t="shared" si="29"/>
        <v>192</v>
      </c>
      <c r="E134" s="6">
        <f t="shared" si="30"/>
        <v>97</v>
      </c>
      <c r="F134" s="10" t="b">
        <v>0</v>
      </c>
      <c r="G134" s="10" t="s">
        <v>54</v>
      </c>
      <c r="H134" s="6" t="str">
        <f t="shared" si="31"/>
        <v>Republican</v>
      </c>
      <c r="I134" s="3">
        <v>0</v>
      </c>
      <c r="J134" s="3">
        <v>6</v>
      </c>
      <c r="K134" s="3">
        <v>0</v>
      </c>
      <c r="L134" s="3">
        <v>422310</v>
      </c>
      <c r="M134" s="3">
        <v>638017</v>
      </c>
      <c r="N134" s="3">
        <f t="shared" si="32"/>
        <v>-215707</v>
      </c>
      <c r="O134" s="3">
        <f t="shared" si="33"/>
        <v>0</v>
      </c>
      <c r="P134" s="3">
        <f t="shared" si="41"/>
        <v>448600</v>
      </c>
      <c r="Q134" s="8">
        <f t="shared" si="34"/>
        <v>-2.7815509000635122E-5</v>
      </c>
      <c r="R134" s="3">
        <v>26290</v>
      </c>
      <c r="S134" s="3">
        <v>1086617</v>
      </c>
      <c r="T134" s="3">
        <v>1095958</v>
      </c>
      <c r="U134" s="3">
        <v>1086617</v>
      </c>
      <c r="V134" s="3">
        <v>2071563</v>
      </c>
      <c r="W134" s="3">
        <v>2174846</v>
      </c>
      <c r="X134" s="3">
        <f t="shared" si="35"/>
        <v>345260.5</v>
      </c>
      <c r="Y134" s="8">
        <f t="shared" si="36"/>
        <v>2.7815509000635122E-5</v>
      </c>
      <c r="Z134" s="10">
        <f t="shared" si="37"/>
        <v>31</v>
      </c>
      <c r="AA134" s="4">
        <f t="shared" si="38"/>
        <v>1.1231734301327532</v>
      </c>
      <c r="AB134" s="4">
        <f t="shared" si="39"/>
        <v>1.3212536896357765</v>
      </c>
      <c r="AC134" s="5">
        <f t="shared" si="40"/>
        <v>1</v>
      </c>
    </row>
    <row r="135" spans="1:29" x14ac:dyDescent="0.25">
      <c r="A135">
        <v>2008</v>
      </c>
      <c r="B135" t="s">
        <v>19</v>
      </c>
      <c r="C135" s="6" t="str">
        <f t="shared" si="28"/>
        <v>Democrat</v>
      </c>
      <c r="D135" s="6">
        <f t="shared" si="29"/>
        <v>192</v>
      </c>
      <c r="E135" s="6">
        <f t="shared" si="30"/>
        <v>97</v>
      </c>
      <c r="F135" s="10" t="b">
        <v>0</v>
      </c>
      <c r="G135" s="10" t="s">
        <v>54</v>
      </c>
      <c r="H135" s="6" t="str">
        <f t="shared" si="31"/>
        <v>Republican</v>
      </c>
      <c r="I135" s="3">
        <v>0</v>
      </c>
      <c r="J135" s="3">
        <v>8</v>
      </c>
      <c r="K135" s="3">
        <v>0</v>
      </c>
      <c r="L135" s="3">
        <v>751985</v>
      </c>
      <c r="M135" s="3">
        <v>1048462</v>
      </c>
      <c r="N135" s="3">
        <f t="shared" si="32"/>
        <v>-296477</v>
      </c>
      <c r="O135" s="3">
        <f t="shared" si="33"/>
        <v>0</v>
      </c>
      <c r="P135" s="3">
        <f t="shared" si="41"/>
        <v>778046</v>
      </c>
      <c r="Q135" s="8">
        <f t="shared" si="34"/>
        <v>-2.6983543411461935E-5</v>
      </c>
      <c r="R135" s="3">
        <v>26173</v>
      </c>
      <c r="S135" s="3">
        <v>1826620</v>
      </c>
      <c r="T135" s="3">
        <v>1858578</v>
      </c>
      <c r="U135" s="3">
        <v>1826508</v>
      </c>
      <c r="V135" s="3">
        <v>3152629</v>
      </c>
      <c r="W135" s="3">
        <v>3277617</v>
      </c>
      <c r="X135" s="3">
        <f t="shared" si="35"/>
        <v>394078.625</v>
      </c>
      <c r="Y135" s="8">
        <f t="shared" si="36"/>
        <v>2.6983543411461935E-5</v>
      </c>
      <c r="Z135" s="10">
        <f t="shared" si="37"/>
        <v>32</v>
      </c>
      <c r="AA135" s="4">
        <f t="shared" si="38"/>
        <v>0.98403566058511649</v>
      </c>
      <c r="AB135" s="4">
        <f t="shared" si="39"/>
        <v>1.3212536896357765</v>
      </c>
      <c r="AC135" s="5">
        <f t="shared" si="40"/>
        <v>1</v>
      </c>
    </row>
    <row r="136" spans="1:29" x14ac:dyDescent="0.25">
      <c r="A136">
        <v>2008</v>
      </c>
      <c r="B136" t="s">
        <v>47</v>
      </c>
      <c r="C136" s="6" t="str">
        <f t="shared" si="28"/>
        <v>Democrat</v>
      </c>
      <c r="D136" s="6">
        <f t="shared" si="29"/>
        <v>192</v>
      </c>
      <c r="E136" s="6">
        <f t="shared" si="30"/>
        <v>97</v>
      </c>
      <c r="F136" s="10" t="b">
        <v>0</v>
      </c>
      <c r="G136" s="10" t="s">
        <v>53</v>
      </c>
      <c r="H136" s="6" t="str">
        <f t="shared" si="31"/>
        <v>Democrat</v>
      </c>
      <c r="I136" s="3">
        <v>3</v>
      </c>
      <c r="J136" s="3">
        <v>0</v>
      </c>
      <c r="K136" s="3">
        <v>0</v>
      </c>
      <c r="L136" s="3">
        <v>219262</v>
      </c>
      <c r="M136" s="3">
        <v>98974</v>
      </c>
      <c r="N136" s="3">
        <f t="shared" si="32"/>
        <v>120288</v>
      </c>
      <c r="O136" s="3">
        <f t="shared" si="33"/>
        <v>0</v>
      </c>
      <c r="P136" s="3">
        <f t="shared" si="41"/>
        <v>105784</v>
      </c>
      <c r="Q136" s="8">
        <f t="shared" si="34"/>
        <v>2.4940143655227455E-5</v>
      </c>
      <c r="R136" s="3">
        <v>6810</v>
      </c>
      <c r="S136" s="3">
        <v>325046</v>
      </c>
      <c r="T136" s="3">
        <v>326822</v>
      </c>
      <c r="U136" s="3">
        <v>325046</v>
      </c>
      <c r="V136" s="3">
        <v>482677</v>
      </c>
      <c r="W136" s="3">
        <v>492610</v>
      </c>
      <c r="X136" s="3">
        <f t="shared" si="35"/>
        <v>160892.33333333334</v>
      </c>
      <c r="Y136" s="8">
        <f t="shared" si="36"/>
        <v>2.4940143655227455E-5</v>
      </c>
      <c r="Z136" s="10">
        <f t="shared" si="37"/>
        <v>33</v>
      </c>
      <c r="AA136" s="4">
        <f t="shared" si="38"/>
        <v>2.4102293256630176</v>
      </c>
      <c r="AB136" s="4">
        <f t="shared" si="39"/>
        <v>1.3212536896357765</v>
      </c>
      <c r="AC136" s="5">
        <f t="shared" si="40"/>
        <v>1</v>
      </c>
    </row>
    <row r="137" spans="1:29" x14ac:dyDescent="0.25">
      <c r="A137">
        <v>2008</v>
      </c>
      <c r="B137" t="s">
        <v>32</v>
      </c>
      <c r="C137" s="6" t="str">
        <f t="shared" si="28"/>
        <v>Democrat</v>
      </c>
      <c r="D137" s="6">
        <f t="shared" si="29"/>
        <v>192</v>
      </c>
      <c r="E137" s="6">
        <f t="shared" si="30"/>
        <v>97</v>
      </c>
      <c r="F137" s="10" t="b">
        <v>0</v>
      </c>
      <c r="G137" s="10" t="s">
        <v>53</v>
      </c>
      <c r="H137" s="6" t="str">
        <f t="shared" si="31"/>
        <v>Democrat</v>
      </c>
      <c r="I137" s="3">
        <v>15</v>
      </c>
      <c r="J137" s="3">
        <v>0</v>
      </c>
      <c r="K137" s="3">
        <v>0</v>
      </c>
      <c r="L137" s="3">
        <v>2215422</v>
      </c>
      <c r="M137" s="3">
        <v>1613207</v>
      </c>
      <c r="N137" s="3">
        <f t="shared" si="32"/>
        <v>602215</v>
      </c>
      <c r="O137" s="3">
        <f t="shared" si="33"/>
        <v>0</v>
      </c>
      <c r="P137" s="3">
        <f t="shared" si="41"/>
        <v>1652815</v>
      </c>
      <c r="Q137" s="8">
        <f t="shared" si="34"/>
        <v>2.4908047790241026E-5</v>
      </c>
      <c r="R137" s="3">
        <v>39608</v>
      </c>
      <c r="S137" s="3">
        <v>3868237</v>
      </c>
      <c r="T137" s="3">
        <v>3910220</v>
      </c>
      <c r="U137" s="3">
        <v>3868237</v>
      </c>
      <c r="V137" s="3">
        <v>5776527</v>
      </c>
      <c r="W137" s="3">
        <v>6651284</v>
      </c>
      <c r="X137" s="3">
        <f t="shared" si="35"/>
        <v>385101.8</v>
      </c>
      <c r="Y137" s="8">
        <f t="shared" si="36"/>
        <v>2.4908047790241026E-5</v>
      </c>
      <c r="Z137" s="10">
        <f t="shared" si="37"/>
        <v>34</v>
      </c>
      <c r="AA137" s="4">
        <f t="shared" si="38"/>
        <v>1.0069737925773119</v>
      </c>
      <c r="AB137" s="4">
        <f t="shared" si="39"/>
        <v>1.3212536896357765</v>
      </c>
      <c r="AC137" s="5">
        <f t="shared" si="40"/>
        <v>1</v>
      </c>
    </row>
    <row r="138" spans="1:29" x14ac:dyDescent="0.25">
      <c r="A138">
        <v>2008</v>
      </c>
      <c r="B138" t="s">
        <v>20</v>
      </c>
      <c r="C138" s="6" t="str">
        <f t="shared" si="28"/>
        <v>Democrat</v>
      </c>
      <c r="D138" s="6">
        <f t="shared" si="29"/>
        <v>192</v>
      </c>
      <c r="E138" s="6">
        <f t="shared" si="30"/>
        <v>97</v>
      </c>
      <c r="F138" s="10" t="b">
        <v>0</v>
      </c>
      <c r="G138" s="10" t="s">
        <v>54</v>
      </c>
      <c r="H138" s="6" t="str">
        <f t="shared" si="31"/>
        <v>Republican</v>
      </c>
      <c r="I138" s="3">
        <v>0</v>
      </c>
      <c r="J138" s="3">
        <v>9</v>
      </c>
      <c r="K138" s="3">
        <v>0</v>
      </c>
      <c r="L138" s="3">
        <v>782989</v>
      </c>
      <c r="M138" s="3">
        <v>1148275</v>
      </c>
      <c r="N138" s="3">
        <f t="shared" si="32"/>
        <v>-365286</v>
      </c>
      <c r="O138" s="3">
        <f t="shared" si="33"/>
        <v>0</v>
      </c>
      <c r="P138" s="3">
        <f t="shared" si="41"/>
        <v>812486</v>
      </c>
      <c r="Q138" s="8">
        <f t="shared" si="34"/>
        <v>-2.463822867561308E-5</v>
      </c>
      <c r="R138" s="3">
        <v>29497</v>
      </c>
      <c r="S138" s="3">
        <v>1960761</v>
      </c>
      <c r="T138" s="3">
        <v>1979852</v>
      </c>
      <c r="U138" s="3">
        <v>1960761</v>
      </c>
      <c r="V138" s="3">
        <v>3205794</v>
      </c>
      <c r="W138" s="3">
        <v>3342279</v>
      </c>
      <c r="X138" s="3">
        <f t="shared" si="35"/>
        <v>356199.33333333331</v>
      </c>
      <c r="Y138" s="8">
        <f t="shared" si="36"/>
        <v>2.463822867561308E-5</v>
      </c>
      <c r="Z138" s="10">
        <f t="shared" si="37"/>
        <v>35</v>
      </c>
      <c r="AA138" s="4">
        <f t="shared" si="38"/>
        <v>1.0886809260573651</v>
      </c>
      <c r="AB138" s="4">
        <f t="shared" si="39"/>
        <v>1.3212536896357765</v>
      </c>
      <c r="AC138" s="5">
        <f t="shared" si="40"/>
        <v>1</v>
      </c>
    </row>
    <row r="139" spans="1:29" x14ac:dyDescent="0.25">
      <c r="A139">
        <v>2008</v>
      </c>
      <c r="B139" t="s">
        <v>51</v>
      </c>
      <c r="C139" s="6" t="str">
        <f t="shared" si="28"/>
        <v>Democrat</v>
      </c>
      <c r="D139" s="6">
        <f t="shared" si="29"/>
        <v>192</v>
      </c>
      <c r="E139" s="6">
        <f t="shared" si="30"/>
        <v>97</v>
      </c>
      <c r="F139" s="10" t="b">
        <v>0</v>
      </c>
      <c r="G139" s="10" t="s">
        <v>53</v>
      </c>
      <c r="H139" s="6" t="str">
        <f t="shared" si="31"/>
        <v>Democrat</v>
      </c>
      <c r="I139" s="3">
        <v>10</v>
      </c>
      <c r="J139" s="3">
        <v>0</v>
      </c>
      <c r="K139" s="3">
        <v>0</v>
      </c>
      <c r="L139" s="3">
        <v>1677211</v>
      </c>
      <c r="M139" s="3">
        <v>1262393</v>
      </c>
      <c r="N139" s="3">
        <f t="shared" si="32"/>
        <v>414818</v>
      </c>
      <c r="O139" s="3">
        <f t="shared" si="33"/>
        <v>0</v>
      </c>
      <c r="P139" s="3">
        <f t="shared" si="41"/>
        <v>1306206</v>
      </c>
      <c r="Q139" s="8">
        <f t="shared" si="34"/>
        <v>2.4106957750145846E-5</v>
      </c>
      <c r="R139" s="3">
        <v>43813</v>
      </c>
      <c r="S139" s="3">
        <v>2983417</v>
      </c>
      <c r="T139" s="3">
        <v>2997086</v>
      </c>
      <c r="U139" s="3">
        <v>2983417</v>
      </c>
      <c r="V139" s="3">
        <v>4120694</v>
      </c>
      <c r="W139" s="3">
        <v>4306876</v>
      </c>
      <c r="X139" s="3">
        <f t="shared" si="35"/>
        <v>412069.4</v>
      </c>
      <c r="Y139" s="8">
        <f t="shared" si="36"/>
        <v>2.4106957750145846E-5</v>
      </c>
      <c r="Z139" s="10">
        <f t="shared" si="37"/>
        <v>36</v>
      </c>
      <c r="AA139" s="4">
        <f t="shared" si="38"/>
        <v>0.94107308155943981</v>
      </c>
      <c r="AB139" s="4">
        <f t="shared" si="39"/>
        <v>1.3212536896357765</v>
      </c>
      <c r="AC139" s="5">
        <f t="shared" si="40"/>
        <v>1</v>
      </c>
    </row>
    <row r="140" spans="1:29" x14ac:dyDescent="0.25">
      <c r="A140">
        <v>2008</v>
      </c>
      <c r="B140" t="s">
        <v>14</v>
      </c>
      <c r="C140" s="6" t="str">
        <f t="shared" si="28"/>
        <v>Democrat</v>
      </c>
      <c r="D140" s="6">
        <f t="shared" si="29"/>
        <v>192</v>
      </c>
      <c r="E140" s="6">
        <f t="shared" si="30"/>
        <v>97</v>
      </c>
      <c r="F140" s="10" t="b">
        <v>0</v>
      </c>
      <c r="G140" s="10" t="s">
        <v>54</v>
      </c>
      <c r="H140" s="6" t="str">
        <f t="shared" si="31"/>
        <v>Republican</v>
      </c>
      <c r="I140" s="3">
        <v>0</v>
      </c>
      <c r="J140" s="3">
        <v>4</v>
      </c>
      <c r="K140" s="3">
        <v>0</v>
      </c>
      <c r="L140" s="3">
        <v>236440</v>
      </c>
      <c r="M140" s="3">
        <v>403012</v>
      </c>
      <c r="N140" s="3">
        <f t="shared" si="32"/>
        <v>-166572</v>
      </c>
      <c r="O140" s="3">
        <f t="shared" si="33"/>
        <v>0</v>
      </c>
      <c r="P140" s="3">
        <f t="shared" si="41"/>
        <v>252020</v>
      </c>
      <c r="Q140" s="8">
        <f t="shared" si="34"/>
        <v>-2.4013639747376509E-5</v>
      </c>
      <c r="R140" s="3">
        <v>15670</v>
      </c>
      <c r="S140" s="3">
        <v>655122</v>
      </c>
      <c r="T140" s="3">
        <v>667506</v>
      </c>
      <c r="U140" s="3">
        <v>655032</v>
      </c>
      <c r="V140" s="3">
        <v>1029416</v>
      </c>
      <c r="W140" s="3">
        <v>1117842</v>
      </c>
      <c r="X140" s="3">
        <f t="shared" si="35"/>
        <v>257354</v>
      </c>
      <c r="Y140" s="8">
        <f t="shared" si="36"/>
        <v>2.4013639747376509E-5</v>
      </c>
      <c r="Z140" s="10">
        <f t="shared" si="37"/>
        <v>37</v>
      </c>
      <c r="AA140" s="4">
        <f t="shared" si="38"/>
        <v>1.50682491849495</v>
      </c>
      <c r="AB140" s="4">
        <f t="shared" si="39"/>
        <v>1.3212536896357765</v>
      </c>
      <c r="AC140" s="5">
        <f t="shared" si="40"/>
        <v>1</v>
      </c>
    </row>
    <row r="141" spans="1:29" x14ac:dyDescent="0.25">
      <c r="A141">
        <v>2008</v>
      </c>
      <c r="B141" t="s">
        <v>39</v>
      </c>
      <c r="C141" s="6" t="str">
        <f t="shared" si="28"/>
        <v>Democrat</v>
      </c>
      <c r="D141" s="6">
        <f t="shared" si="29"/>
        <v>192</v>
      </c>
      <c r="E141" s="6">
        <f t="shared" si="30"/>
        <v>97</v>
      </c>
      <c r="F141" s="10" t="b">
        <v>0</v>
      </c>
      <c r="G141" s="10" t="s">
        <v>53</v>
      </c>
      <c r="H141" s="6" t="str">
        <f t="shared" si="31"/>
        <v>Democrat</v>
      </c>
      <c r="I141" s="3">
        <v>7</v>
      </c>
      <c r="J141" s="3">
        <v>0</v>
      </c>
      <c r="K141" s="3">
        <v>0</v>
      </c>
      <c r="L141" s="3">
        <v>1037291</v>
      </c>
      <c r="M141" s="3">
        <v>738475</v>
      </c>
      <c r="N141" s="3">
        <f t="shared" si="32"/>
        <v>298816</v>
      </c>
      <c r="O141" s="3">
        <f t="shared" si="33"/>
        <v>0</v>
      </c>
      <c r="P141" s="3">
        <f t="shared" si="41"/>
        <v>790573</v>
      </c>
      <c r="Q141" s="8">
        <f t="shared" si="34"/>
        <v>2.3425787106446776E-5</v>
      </c>
      <c r="R141" s="3">
        <v>52098</v>
      </c>
      <c r="S141" s="3">
        <v>1827864</v>
      </c>
      <c r="T141" s="3">
        <v>1845251</v>
      </c>
      <c r="U141" s="3">
        <v>1827864</v>
      </c>
      <c r="V141" s="3">
        <v>2700327</v>
      </c>
      <c r="W141" s="3">
        <v>2916246</v>
      </c>
      <c r="X141" s="3">
        <f t="shared" si="35"/>
        <v>385761</v>
      </c>
      <c r="Y141" s="8">
        <f t="shared" si="36"/>
        <v>2.3425787106446776E-5</v>
      </c>
      <c r="Z141" s="10">
        <f t="shared" si="37"/>
        <v>38</v>
      </c>
      <c r="AA141" s="4">
        <f t="shared" si="38"/>
        <v>1.0052530454720654</v>
      </c>
      <c r="AB141" s="4">
        <f t="shared" si="39"/>
        <v>1.3212536896357765</v>
      </c>
      <c r="AC141" s="5">
        <f t="shared" si="40"/>
        <v>1</v>
      </c>
    </row>
    <row r="142" spans="1:29" x14ac:dyDescent="0.25">
      <c r="A142">
        <v>2008</v>
      </c>
      <c r="B142" t="s">
        <v>49</v>
      </c>
      <c r="C142" s="6" t="str">
        <f t="shared" si="28"/>
        <v>Democrat</v>
      </c>
      <c r="D142" s="6">
        <f t="shared" si="29"/>
        <v>192</v>
      </c>
      <c r="E142" s="6">
        <f t="shared" si="30"/>
        <v>97</v>
      </c>
      <c r="F142" s="10" t="b">
        <v>0</v>
      </c>
      <c r="G142" s="10" t="s">
        <v>53</v>
      </c>
      <c r="H142" s="6" t="str">
        <f t="shared" si="31"/>
        <v>Democrat</v>
      </c>
      <c r="I142" s="3">
        <v>11</v>
      </c>
      <c r="J142" s="3">
        <v>0</v>
      </c>
      <c r="K142" s="3">
        <v>0</v>
      </c>
      <c r="L142" s="3">
        <v>1750848</v>
      </c>
      <c r="M142" s="3">
        <v>1229216</v>
      </c>
      <c r="N142" s="3">
        <f t="shared" si="32"/>
        <v>521632</v>
      </c>
      <c r="O142" s="3">
        <f t="shared" si="33"/>
        <v>0</v>
      </c>
      <c r="P142" s="3">
        <f t="shared" si="41"/>
        <v>1286030</v>
      </c>
      <c r="Q142" s="8">
        <f t="shared" si="34"/>
        <v>2.1087663333537821E-5</v>
      </c>
      <c r="R142" s="3">
        <v>56814</v>
      </c>
      <c r="S142" s="3">
        <v>3036878</v>
      </c>
      <c r="T142" s="3">
        <v>3071587</v>
      </c>
      <c r="U142" s="3">
        <v>3036878</v>
      </c>
      <c r="V142" s="3">
        <v>4561163</v>
      </c>
      <c r="W142" s="3">
        <v>5032960</v>
      </c>
      <c r="X142" s="3">
        <f t="shared" si="35"/>
        <v>414651.18181818182</v>
      </c>
      <c r="Y142" s="8">
        <f t="shared" si="36"/>
        <v>2.1087663333537821E-5</v>
      </c>
      <c r="Z142" s="10">
        <f t="shared" si="37"/>
        <v>39</v>
      </c>
      <c r="AA142" s="4">
        <f t="shared" si="38"/>
        <v>0.9352135893450515</v>
      </c>
      <c r="AB142" s="4">
        <f t="shared" si="39"/>
        <v>1.3212536896357765</v>
      </c>
      <c r="AC142" s="5">
        <f t="shared" si="40"/>
        <v>1</v>
      </c>
    </row>
    <row r="143" spans="1:29" x14ac:dyDescent="0.25">
      <c r="A143">
        <v>2008</v>
      </c>
      <c r="B143" t="s">
        <v>24</v>
      </c>
      <c r="C143" s="6" t="str">
        <f t="shared" si="28"/>
        <v>Democrat</v>
      </c>
      <c r="D143" s="6">
        <f t="shared" si="29"/>
        <v>192</v>
      </c>
      <c r="E143" s="6">
        <f t="shared" si="30"/>
        <v>97</v>
      </c>
      <c r="F143" s="10" t="b">
        <v>0</v>
      </c>
      <c r="G143" s="10" t="s">
        <v>53</v>
      </c>
      <c r="H143" s="6" t="str">
        <f t="shared" si="31"/>
        <v>Democrat</v>
      </c>
      <c r="I143" s="3">
        <v>17</v>
      </c>
      <c r="J143" s="3">
        <v>0</v>
      </c>
      <c r="K143" s="3">
        <v>0</v>
      </c>
      <c r="L143" s="3">
        <v>2872579</v>
      </c>
      <c r="M143" s="3">
        <v>2048639</v>
      </c>
      <c r="N143" s="3">
        <f t="shared" si="32"/>
        <v>823940</v>
      </c>
      <c r="O143" s="3">
        <f t="shared" si="33"/>
        <v>0</v>
      </c>
      <c r="P143" s="3">
        <f t="shared" si="41"/>
        <v>2129187</v>
      </c>
      <c r="Q143" s="8">
        <f t="shared" si="34"/>
        <v>2.0632570332791223E-5</v>
      </c>
      <c r="R143" s="3">
        <v>80548</v>
      </c>
      <c r="S143" s="3">
        <v>5001766</v>
      </c>
      <c r="T143" s="3">
        <v>5039080</v>
      </c>
      <c r="U143" s="3">
        <v>5001766</v>
      </c>
      <c r="V143" s="3">
        <v>7229512</v>
      </c>
      <c r="W143" s="3">
        <v>7528460</v>
      </c>
      <c r="X143" s="3">
        <f t="shared" si="35"/>
        <v>425265.4117647059</v>
      </c>
      <c r="Y143" s="8">
        <f t="shared" si="36"/>
        <v>2.0632570332791223E-5</v>
      </c>
      <c r="Z143" s="10">
        <f t="shared" si="37"/>
        <v>40</v>
      </c>
      <c r="AA143" s="4">
        <f t="shared" si="38"/>
        <v>0.9118715262197421</v>
      </c>
      <c r="AB143" s="4">
        <f t="shared" si="39"/>
        <v>1.3212536896357765</v>
      </c>
      <c r="AC143" s="5">
        <f t="shared" si="40"/>
        <v>1</v>
      </c>
    </row>
    <row r="144" spans="1:29" x14ac:dyDescent="0.25">
      <c r="A144">
        <v>2008</v>
      </c>
      <c r="B144" t="s">
        <v>2</v>
      </c>
      <c r="C144" s="6" t="str">
        <f t="shared" si="28"/>
        <v>Democrat</v>
      </c>
      <c r="D144" s="6">
        <f t="shared" si="29"/>
        <v>192</v>
      </c>
      <c r="E144" s="6">
        <f t="shared" si="30"/>
        <v>97</v>
      </c>
      <c r="F144" s="10" t="b">
        <v>0</v>
      </c>
      <c r="G144" s="10" t="s">
        <v>54</v>
      </c>
      <c r="H144" s="6" t="str">
        <f t="shared" si="31"/>
        <v>Republican</v>
      </c>
      <c r="I144" s="3">
        <v>0</v>
      </c>
      <c r="J144" s="3">
        <v>9</v>
      </c>
      <c r="K144" s="3">
        <v>0</v>
      </c>
      <c r="L144" s="3">
        <v>813479</v>
      </c>
      <c r="M144" s="3">
        <v>1266546</v>
      </c>
      <c r="N144" s="3">
        <f t="shared" si="32"/>
        <v>-453067</v>
      </c>
      <c r="O144" s="3">
        <f t="shared" si="33"/>
        <v>0</v>
      </c>
      <c r="P144" s="3">
        <f t="shared" si="41"/>
        <v>833273</v>
      </c>
      <c r="Q144" s="8">
        <f t="shared" si="34"/>
        <v>-1.9864611635806623E-5</v>
      </c>
      <c r="R144" s="3">
        <v>19794</v>
      </c>
      <c r="S144" s="3">
        <v>2099819</v>
      </c>
      <c r="T144" s="3">
        <v>2105622</v>
      </c>
      <c r="U144" s="3">
        <v>2099819</v>
      </c>
      <c r="V144" s="3">
        <v>3454510</v>
      </c>
      <c r="W144" s="3">
        <v>3595708</v>
      </c>
      <c r="X144" s="3">
        <f t="shared" si="35"/>
        <v>383834.44444444444</v>
      </c>
      <c r="Y144" s="8">
        <f t="shared" si="36"/>
        <v>1.9864611635806623E-5</v>
      </c>
      <c r="Z144" s="10">
        <f t="shared" si="37"/>
        <v>41</v>
      </c>
      <c r="AA144" s="4">
        <f t="shared" si="38"/>
        <v>1.0102986474692921</v>
      </c>
      <c r="AB144" s="4">
        <f t="shared" si="39"/>
        <v>1.3212536896357765</v>
      </c>
      <c r="AC144" s="5">
        <f t="shared" si="40"/>
        <v>1</v>
      </c>
    </row>
    <row r="145" spans="1:29" x14ac:dyDescent="0.25">
      <c r="A145">
        <v>2008</v>
      </c>
      <c r="B145" t="s">
        <v>13</v>
      </c>
      <c r="C145" s="6" t="str">
        <f t="shared" si="28"/>
        <v>Democrat</v>
      </c>
      <c r="D145" s="6">
        <f t="shared" si="29"/>
        <v>192</v>
      </c>
      <c r="E145" s="6">
        <f t="shared" si="30"/>
        <v>97</v>
      </c>
      <c r="F145" s="10" t="b">
        <v>0</v>
      </c>
      <c r="G145" s="10" t="s">
        <v>53</v>
      </c>
      <c r="H145" s="6" t="str">
        <f t="shared" si="31"/>
        <v>Democrat</v>
      </c>
      <c r="I145" s="3">
        <v>4</v>
      </c>
      <c r="J145" s="3">
        <v>0</v>
      </c>
      <c r="K145" s="3">
        <v>0</v>
      </c>
      <c r="L145" s="3">
        <v>325871</v>
      </c>
      <c r="M145" s="3">
        <v>120566</v>
      </c>
      <c r="N145" s="3">
        <f t="shared" si="32"/>
        <v>205305</v>
      </c>
      <c r="O145" s="3">
        <f t="shared" si="33"/>
        <v>0</v>
      </c>
      <c r="P145" s="3">
        <f t="shared" si="41"/>
        <v>127697</v>
      </c>
      <c r="Q145" s="8">
        <f t="shared" si="34"/>
        <v>1.948320791018241E-5</v>
      </c>
      <c r="R145" s="3">
        <v>7131</v>
      </c>
      <c r="S145" s="3">
        <v>453568</v>
      </c>
      <c r="T145" s="3">
        <v>456064</v>
      </c>
      <c r="U145" s="3">
        <v>453568</v>
      </c>
      <c r="V145" s="3">
        <v>930067</v>
      </c>
      <c r="W145" s="3">
        <v>1036088</v>
      </c>
      <c r="X145" s="3">
        <f t="shared" si="35"/>
        <v>232516.75</v>
      </c>
      <c r="Y145" s="8">
        <f t="shared" si="36"/>
        <v>1.948320791018241E-5</v>
      </c>
      <c r="Z145" s="10">
        <f t="shared" si="37"/>
        <v>42</v>
      </c>
      <c r="AA145" s="4">
        <f t="shared" si="38"/>
        <v>1.6677827299510655</v>
      </c>
      <c r="AB145" s="4">
        <f t="shared" si="39"/>
        <v>1.3212536896357765</v>
      </c>
      <c r="AC145" s="5">
        <f t="shared" si="40"/>
        <v>1</v>
      </c>
    </row>
    <row r="146" spans="1:29" x14ac:dyDescent="0.25">
      <c r="A146">
        <v>2008</v>
      </c>
      <c r="B146" t="s">
        <v>8</v>
      </c>
      <c r="C146" s="6" t="str">
        <f t="shared" si="28"/>
        <v>Democrat</v>
      </c>
      <c r="D146" s="6">
        <f t="shared" si="29"/>
        <v>192</v>
      </c>
      <c r="E146" s="6">
        <f t="shared" si="30"/>
        <v>97</v>
      </c>
      <c r="F146" s="10" t="b">
        <v>0</v>
      </c>
      <c r="G146" s="10" t="s">
        <v>53</v>
      </c>
      <c r="H146" s="6" t="str">
        <f t="shared" si="31"/>
        <v>Democrat</v>
      </c>
      <c r="I146" s="3">
        <v>7</v>
      </c>
      <c r="J146" s="3">
        <v>0</v>
      </c>
      <c r="K146" s="3">
        <v>0</v>
      </c>
      <c r="L146" s="3">
        <v>997772</v>
      </c>
      <c r="M146" s="3">
        <v>629428</v>
      </c>
      <c r="N146" s="3">
        <f t="shared" si="32"/>
        <v>368344</v>
      </c>
      <c r="O146" s="3">
        <f t="shared" si="33"/>
        <v>0</v>
      </c>
      <c r="P146" s="3">
        <f t="shared" si="41"/>
        <v>649020</v>
      </c>
      <c r="Q146" s="8">
        <f t="shared" si="34"/>
        <v>1.9003974545533523E-5</v>
      </c>
      <c r="R146" s="3">
        <v>19597</v>
      </c>
      <c r="S146" s="3">
        <v>1646797</v>
      </c>
      <c r="T146" s="3"/>
      <c r="U146" s="3">
        <v>1646792</v>
      </c>
      <c r="V146" s="3">
        <v>2471082</v>
      </c>
      <c r="W146" s="3">
        <v>2725917</v>
      </c>
      <c r="X146" s="3">
        <f t="shared" si="35"/>
        <v>353011.71428571426</v>
      </c>
      <c r="Y146" s="8">
        <f t="shared" si="36"/>
        <v>1.9003974545533523E-5</v>
      </c>
      <c r="Z146" s="10">
        <f t="shared" si="37"/>
        <v>43</v>
      </c>
      <c r="AA146" s="4">
        <f t="shared" si="38"/>
        <v>1.0985114781785654</v>
      </c>
      <c r="AB146" s="4">
        <f t="shared" si="39"/>
        <v>1.3212536896357765</v>
      </c>
      <c r="AC146" s="5">
        <f t="shared" si="40"/>
        <v>1</v>
      </c>
    </row>
    <row r="147" spans="1:29" x14ac:dyDescent="0.25">
      <c r="A147">
        <v>2008</v>
      </c>
      <c r="B147" t="s">
        <v>46</v>
      </c>
      <c r="C147" s="6" t="str">
        <f t="shared" si="28"/>
        <v>Democrat</v>
      </c>
      <c r="D147" s="6">
        <f t="shared" si="29"/>
        <v>192</v>
      </c>
      <c r="E147" s="6">
        <f t="shared" si="30"/>
        <v>97</v>
      </c>
      <c r="F147" s="10" t="b">
        <v>0</v>
      </c>
      <c r="G147" s="10" t="s">
        <v>54</v>
      </c>
      <c r="H147" s="6" t="str">
        <f t="shared" si="31"/>
        <v>Republican</v>
      </c>
      <c r="I147" s="3">
        <v>0</v>
      </c>
      <c r="J147" s="3">
        <v>5</v>
      </c>
      <c r="K147" s="3">
        <v>0</v>
      </c>
      <c r="L147" s="3">
        <v>327670</v>
      </c>
      <c r="M147" s="3">
        <v>596030</v>
      </c>
      <c r="N147" s="3">
        <f t="shared" si="32"/>
        <v>-268360</v>
      </c>
      <c r="O147" s="3">
        <f t="shared" si="33"/>
        <v>0</v>
      </c>
      <c r="P147" s="3">
        <f t="shared" si="41"/>
        <v>356340</v>
      </c>
      <c r="Q147" s="8">
        <f t="shared" si="34"/>
        <v>-1.863168877627068E-5</v>
      </c>
      <c r="R147" s="3">
        <v>28670</v>
      </c>
      <c r="S147" s="3">
        <v>952370</v>
      </c>
      <c r="T147" s="3">
        <v>971185</v>
      </c>
      <c r="U147" s="3">
        <v>952370</v>
      </c>
      <c r="V147" s="3">
        <v>1700286</v>
      </c>
      <c r="W147" s="3">
        <v>1840087</v>
      </c>
      <c r="X147" s="3">
        <f t="shared" si="35"/>
        <v>340057.2</v>
      </c>
      <c r="Y147" s="8">
        <f t="shared" si="36"/>
        <v>1.863168877627068E-5</v>
      </c>
      <c r="Z147" s="10">
        <f t="shared" si="37"/>
        <v>44</v>
      </c>
      <c r="AA147" s="4">
        <f t="shared" si="38"/>
        <v>1.1403593868159516</v>
      </c>
      <c r="AB147" s="4">
        <f t="shared" si="39"/>
        <v>1.3212536896357765</v>
      </c>
      <c r="AC147" s="5">
        <f t="shared" si="40"/>
        <v>1</v>
      </c>
    </row>
    <row r="148" spans="1:29" x14ac:dyDescent="0.25">
      <c r="A148">
        <v>2008</v>
      </c>
      <c r="B148" t="s">
        <v>6</v>
      </c>
      <c r="C148" s="6" t="str">
        <f t="shared" si="28"/>
        <v>Democrat</v>
      </c>
      <c r="D148" s="6">
        <f t="shared" si="29"/>
        <v>192</v>
      </c>
      <c r="E148" s="6">
        <f t="shared" si="30"/>
        <v>97</v>
      </c>
      <c r="F148" s="10" t="b">
        <v>0</v>
      </c>
      <c r="G148" s="10" t="s">
        <v>53</v>
      </c>
      <c r="H148" s="6" t="str">
        <f t="shared" si="31"/>
        <v>Democrat</v>
      </c>
      <c r="I148" s="3">
        <v>55</v>
      </c>
      <c r="J148" s="3">
        <v>0</v>
      </c>
      <c r="K148" s="3">
        <v>0</v>
      </c>
      <c r="L148" s="3">
        <v>8274473</v>
      </c>
      <c r="M148" s="3">
        <v>5011781</v>
      </c>
      <c r="N148" s="3">
        <f t="shared" si="32"/>
        <v>3262692</v>
      </c>
      <c r="O148" s="3">
        <f t="shared" si="33"/>
        <v>0</v>
      </c>
      <c r="P148" s="3">
        <f t="shared" si="41"/>
        <v>5287427</v>
      </c>
      <c r="Q148" s="8">
        <f t="shared" si="34"/>
        <v>1.6857245489307601E-5</v>
      </c>
      <c r="R148" s="3">
        <v>275646</v>
      </c>
      <c r="S148" s="3">
        <v>13561900</v>
      </c>
      <c r="T148" s="3">
        <v>13743177</v>
      </c>
      <c r="U148" s="3">
        <v>13561900</v>
      </c>
      <c r="V148" s="3">
        <v>22261504</v>
      </c>
      <c r="W148" s="3">
        <v>27411094</v>
      </c>
      <c r="X148" s="3">
        <f t="shared" si="35"/>
        <v>404754.61818181816</v>
      </c>
      <c r="Y148" s="8">
        <f t="shared" si="36"/>
        <v>1.6857245489307601E-5</v>
      </c>
      <c r="Z148" s="10">
        <f t="shared" si="37"/>
        <v>45</v>
      </c>
      <c r="AA148" s="4">
        <f t="shared" si="38"/>
        <v>0.95808028532525102</v>
      </c>
      <c r="AB148" s="4">
        <f t="shared" si="39"/>
        <v>1.3212536896357765</v>
      </c>
      <c r="AC148" s="5">
        <f t="shared" si="40"/>
        <v>1</v>
      </c>
    </row>
    <row r="149" spans="1:29" x14ac:dyDescent="0.25">
      <c r="A149">
        <v>2008</v>
      </c>
      <c r="B149" t="s">
        <v>38</v>
      </c>
      <c r="C149" s="6" t="str">
        <f t="shared" si="28"/>
        <v>Democrat</v>
      </c>
      <c r="D149" s="6">
        <f t="shared" si="29"/>
        <v>192</v>
      </c>
      <c r="E149" s="6">
        <f t="shared" si="30"/>
        <v>97</v>
      </c>
      <c r="F149" s="10" t="b">
        <v>0</v>
      </c>
      <c r="G149" s="10" t="s">
        <v>54</v>
      </c>
      <c r="H149" s="6" t="str">
        <f t="shared" si="31"/>
        <v>Republican</v>
      </c>
      <c r="I149" s="3">
        <v>0</v>
      </c>
      <c r="J149" s="3">
        <v>7</v>
      </c>
      <c r="K149" s="3">
        <v>0</v>
      </c>
      <c r="L149" s="3">
        <v>502496</v>
      </c>
      <c r="M149" s="3">
        <v>960165</v>
      </c>
      <c r="N149" s="3">
        <f t="shared" si="32"/>
        <v>-457669</v>
      </c>
      <c r="O149" s="3">
        <f t="shared" si="33"/>
        <v>0</v>
      </c>
      <c r="P149" s="3">
        <f t="shared" si="41"/>
        <v>502496</v>
      </c>
      <c r="Q149" s="8">
        <f t="shared" si="34"/>
        <v>-1.5294896530024975E-5</v>
      </c>
      <c r="R149" s="3">
        <v>0</v>
      </c>
      <c r="S149" s="3">
        <v>1462661</v>
      </c>
      <c r="T149" s="3">
        <v>1474694</v>
      </c>
      <c r="U149" s="3">
        <v>1462661</v>
      </c>
      <c r="V149" s="3">
        <v>2619121</v>
      </c>
      <c r="W149" s="3">
        <v>2770219</v>
      </c>
      <c r="X149" s="3">
        <f t="shared" si="35"/>
        <v>374160.14285714284</v>
      </c>
      <c r="Y149" s="8">
        <f t="shared" si="36"/>
        <v>1.5294896530024975E-5</v>
      </c>
      <c r="Z149" s="10">
        <f t="shared" si="37"/>
        <v>46</v>
      </c>
      <c r="AA149" s="4">
        <f t="shared" si="38"/>
        <v>1.0364209750219429</v>
      </c>
      <c r="AB149" s="4">
        <f t="shared" si="39"/>
        <v>1.3212536896357765</v>
      </c>
      <c r="AC149" s="5">
        <f t="shared" si="40"/>
        <v>1</v>
      </c>
    </row>
    <row r="150" spans="1:29" x14ac:dyDescent="0.25">
      <c r="A150">
        <v>2008</v>
      </c>
      <c r="B150" t="s">
        <v>15</v>
      </c>
      <c r="C150" s="6" t="str">
        <f t="shared" si="28"/>
        <v>Democrat</v>
      </c>
      <c r="D150" s="6">
        <f t="shared" si="29"/>
        <v>192</v>
      </c>
      <c r="E150" s="6">
        <f t="shared" si="30"/>
        <v>97</v>
      </c>
      <c r="F150" s="10" t="b">
        <v>0</v>
      </c>
      <c r="G150" s="10" t="s">
        <v>53</v>
      </c>
      <c r="H150" s="6" t="str">
        <f t="shared" si="31"/>
        <v>Democrat</v>
      </c>
      <c r="I150" s="3">
        <v>21</v>
      </c>
      <c r="J150" s="3">
        <v>0</v>
      </c>
      <c r="K150" s="3">
        <v>0</v>
      </c>
      <c r="L150" s="3">
        <v>3419348</v>
      </c>
      <c r="M150" s="3">
        <v>2031179</v>
      </c>
      <c r="N150" s="3">
        <f t="shared" si="32"/>
        <v>1388169</v>
      </c>
      <c r="O150" s="3">
        <f t="shared" si="33"/>
        <v>0</v>
      </c>
      <c r="P150" s="3">
        <f t="shared" si="41"/>
        <v>2103703</v>
      </c>
      <c r="Q150" s="8">
        <f t="shared" si="34"/>
        <v>1.5127841062579556E-5</v>
      </c>
      <c r="R150" s="3">
        <v>71844</v>
      </c>
      <c r="S150" s="3">
        <v>5522371</v>
      </c>
      <c r="T150" s="3">
        <v>5578195</v>
      </c>
      <c r="U150" s="3">
        <v>5523051</v>
      </c>
      <c r="V150" s="3">
        <v>8681138</v>
      </c>
      <c r="W150" s="3">
        <v>9615700</v>
      </c>
      <c r="X150" s="3">
        <f t="shared" si="35"/>
        <v>413387.52380952379</v>
      </c>
      <c r="Y150" s="8">
        <f t="shared" si="36"/>
        <v>1.5127841062579556E-5</v>
      </c>
      <c r="Z150" s="10">
        <f t="shared" si="37"/>
        <v>47</v>
      </c>
      <c r="AA150" s="4">
        <f t="shared" si="38"/>
        <v>0.93807238423825756</v>
      </c>
      <c r="AB150" s="4">
        <f t="shared" si="39"/>
        <v>1.3212536896357765</v>
      </c>
      <c r="AC150" s="5">
        <f t="shared" si="40"/>
        <v>1</v>
      </c>
    </row>
    <row r="151" spans="1:29" x14ac:dyDescent="0.25">
      <c r="A151">
        <v>2008</v>
      </c>
      <c r="B151" t="s">
        <v>34</v>
      </c>
      <c r="C151" s="6" t="str">
        <f t="shared" si="28"/>
        <v>Democrat</v>
      </c>
      <c r="D151" s="6">
        <f t="shared" si="29"/>
        <v>192</v>
      </c>
      <c r="E151" s="6">
        <f t="shared" si="30"/>
        <v>97</v>
      </c>
      <c r="F151" s="10" t="b">
        <v>0</v>
      </c>
      <c r="G151" s="10" t="s">
        <v>53</v>
      </c>
      <c r="H151" s="6" t="str">
        <f t="shared" si="31"/>
        <v>Democrat</v>
      </c>
      <c r="I151" s="3">
        <v>31</v>
      </c>
      <c r="J151" s="3">
        <v>0</v>
      </c>
      <c r="K151" s="3">
        <v>0</v>
      </c>
      <c r="L151" s="3">
        <v>4804945</v>
      </c>
      <c r="M151" s="3">
        <v>2752771</v>
      </c>
      <c r="N151" s="3">
        <f t="shared" si="32"/>
        <v>2052174</v>
      </c>
      <c r="O151" s="3">
        <f t="shared" si="33"/>
        <v>0</v>
      </c>
      <c r="P151" s="3">
        <f t="shared" si="41"/>
        <v>2835695</v>
      </c>
      <c r="Q151" s="8">
        <f t="shared" si="34"/>
        <v>1.5105931563307984E-5</v>
      </c>
      <c r="R151" s="3">
        <v>83215</v>
      </c>
      <c r="S151" s="3">
        <v>7640931</v>
      </c>
      <c r="T151" s="3">
        <v>7721718</v>
      </c>
      <c r="U151" s="3">
        <v>7640640</v>
      </c>
      <c r="V151" s="3">
        <v>12948969</v>
      </c>
      <c r="W151" s="3">
        <v>14876971</v>
      </c>
      <c r="X151" s="3">
        <f t="shared" si="35"/>
        <v>417708.67741935485</v>
      </c>
      <c r="Y151" s="8">
        <f t="shared" si="36"/>
        <v>1.5105931563307984E-5</v>
      </c>
      <c r="Z151" s="10">
        <f t="shared" si="37"/>
        <v>48</v>
      </c>
      <c r="AA151" s="4">
        <f t="shared" si="38"/>
        <v>0.92836812122299706</v>
      </c>
      <c r="AB151" s="4">
        <f t="shared" si="39"/>
        <v>1.3212536896357765</v>
      </c>
      <c r="AC151" s="5">
        <f t="shared" si="40"/>
        <v>1</v>
      </c>
    </row>
    <row r="152" spans="1:29" x14ac:dyDescent="0.25">
      <c r="A152">
        <v>2008</v>
      </c>
      <c r="B152" t="s">
        <v>23</v>
      </c>
      <c r="C152" s="6" t="str">
        <f t="shared" si="28"/>
        <v>Democrat</v>
      </c>
      <c r="D152" s="6">
        <f t="shared" si="29"/>
        <v>192</v>
      </c>
      <c r="E152" s="6">
        <f t="shared" si="30"/>
        <v>97</v>
      </c>
      <c r="F152" s="10" t="b">
        <v>0</v>
      </c>
      <c r="G152" s="10" t="s">
        <v>53</v>
      </c>
      <c r="H152" s="6" t="str">
        <f t="shared" si="31"/>
        <v>Democrat</v>
      </c>
      <c r="I152" s="3">
        <v>12</v>
      </c>
      <c r="J152" s="3">
        <v>0</v>
      </c>
      <c r="K152" s="3">
        <v>0</v>
      </c>
      <c r="L152" s="3">
        <v>1904097</v>
      </c>
      <c r="M152" s="3">
        <v>1108854</v>
      </c>
      <c r="N152" s="3">
        <f t="shared" si="32"/>
        <v>795243</v>
      </c>
      <c r="O152" s="3">
        <f t="shared" si="33"/>
        <v>0</v>
      </c>
      <c r="P152" s="3">
        <f t="shared" si="41"/>
        <v>1176888</v>
      </c>
      <c r="Q152" s="8">
        <f t="shared" si="34"/>
        <v>1.5089727290903535E-5</v>
      </c>
      <c r="R152" s="3">
        <v>68034</v>
      </c>
      <c r="S152" s="3">
        <v>3080985</v>
      </c>
      <c r="T152" s="3">
        <v>3102995</v>
      </c>
      <c r="U152" s="3">
        <v>3080985</v>
      </c>
      <c r="V152" s="3">
        <v>4612550</v>
      </c>
      <c r="W152" s="3">
        <v>5058035</v>
      </c>
      <c r="X152" s="3">
        <f t="shared" si="35"/>
        <v>384379.16666666669</v>
      </c>
      <c r="Y152" s="8">
        <f t="shared" si="36"/>
        <v>1.5089727290903535E-5</v>
      </c>
      <c r="Z152" s="10">
        <f t="shared" si="37"/>
        <v>49</v>
      </c>
      <c r="AA152" s="4">
        <f t="shared" si="38"/>
        <v>1.0088669046172276</v>
      </c>
      <c r="AB152" s="4">
        <f t="shared" si="39"/>
        <v>1.3212536896357765</v>
      </c>
      <c r="AC152" s="5">
        <f t="shared" si="40"/>
        <v>1</v>
      </c>
    </row>
    <row r="153" spans="1:29" x14ac:dyDescent="0.25">
      <c r="A153">
        <v>2008</v>
      </c>
      <c r="B153" t="s">
        <v>22</v>
      </c>
      <c r="C153" s="6" t="str">
        <f t="shared" si="28"/>
        <v>Democrat</v>
      </c>
      <c r="D153" s="6">
        <f t="shared" si="29"/>
        <v>192</v>
      </c>
      <c r="E153" s="6">
        <f t="shared" si="30"/>
        <v>97</v>
      </c>
      <c r="F153" s="10" t="b">
        <v>0</v>
      </c>
      <c r="G153" s="10" t="s">
        <v>53</v>
      </c>
      <c r="H153" s="6" t="str">
        <f t="shared" si="31"/>
        <v>Democrat</v>
      </c>
      <c r="I153" s="3">
        <v>10</v>
      </c>
      <c r="J153" s="3">
        <v>0</v>
      </c>
      <c r="K153" s="3">
        <v>0</v>
      </c>
      <c r="L153" s="3">
        <v>1629467</v>
      </c>
      <c r="M153" s="3">
        <v>959862</v>
      </c>
      <c r="N153" s="3">
        <f t="shared" si="32"/>
        <v>669605</v>
      </c>
      <c r="O153" s="3">
        <f t="shared" si="33"/>
        <v>0</v>
      </c>
      <c r="P153" s="3">
        <f t="shared" si="41"/>
        <v>1002129</v>
      </c>
      <c r="Q153" s="8">
        <f t="shared" si="34"/>
        <v>1.4934177612174342E-5</v>
      </c>
      <c r="R153" s="3">
        <v>42267</v>
      </c>
      <c r="S153" s="3">
        <v>2631596</v>
      </c>
      <c r="T153" s="3">
        <v>2661905</v>
      </c>
      <c r="U153" s="3">
        <v>2631596</v>
      </c>
      <c r="V153" s="3">
        <v>3925117</v>
      </c>
      <c r="W153" s="3">
        <v>4342850</v>
      </c>
      <c r="X153" s="3">
        <f t="shared" si="35"/>
        <v>392511.7</v>
      </c>
      <c r="Y153" s="8">
        <f t="shared" si="36"/>
        <v>1.4934177612174342E-5</v>
      </c>
      <c r="Z153" s="10">
        <f t="shared" si="37"/>
        <v>50</v>
      </c>
      <c r="AA153" s="4">
        <f t="shared" si="38"/>
        <v>0.9879639768046391</v>
      </c>
      <c r="AB153" s="4">
        <f t="shared" si="39"/>
        <v>1.3212536896357765</v>
      </c>
      <c r="AC153" s="5">
        <f t="shared" si="40"/>
        <v>1</v>
      </c>
    </row>
    <row r="154" spans="1:29" x14ac:dyDescent="0.25">
      <c r="A154">
        <v>2008</v>
      </c>
      <c r="B154" t="s">
        <v>10</v>
      </c>
      <c r="C154" s="6" t="str">
        <f t="shared" si="28"/>
        <v>Democrat</v>
      </c>
      <c r="D154" s="6">
        <f t="shared" si="29"/>
        <v>192</v>
      </c>
      <c r="E154" s="6">
        <f t="shared" si="30"/>
        <v>97</v>
      </c>
      <c r="F154" s="10" t="b">
        <v>0</v>
      </c>
      <c r="G154" s="10" t="s">
        <v>53</v>
      </c>
      <c r="H154" s="6" t="str">
        <f t="shared" si="31"/>
        <v>Democrat</v>
      </c>
      <c r="I154" s="3">
        <v>3</v>
      </c>
      <c r="J154" s="3">
        <v>0</v>
      </c>
      <c r="K154" s="3">
        <v>0</v>
      </c>
      <c r="L154" s="3">
        <v>245800</v>
      </c>
      <c r="M154" s="3">
        <v>17367</v>
      </c>
      <c r="N154" s="3">
        <f t="shared" si="32"/>
        <v>228433</v>
      </c>
      <c r="O154" s="3">
        <f t="shared" si="33"/>
        <v>0</v>
      </c>
      <c r="P154" s="3">
        <f t="shared" si="41"/>
        <v>20053</v>
      </c>
      <c r="Q154" s="8">
        <f t="shared" si="34"/>
        <v>1.3132953645051284E-5</v>
      </c>
      <c r="R154" s="3">
        <v>2686</v>
      </c>
      <c r="S154" s="3">
        <v>265853</v>
      </c>
      <c r="T154" s="3">
        <v>266871</v>
      </c>
      <c r="U154" s="3">
        <v>265853</v>
      </c>
      <c r="V154" s="3">
        <v>432566</v>
      </c>
      <c r="W154" s="3">
        <v>481971</v>
      </c>
      <c r="X154" s="3">
        <f t="shared" si="35"/>
        <v>144188.66666666666</v>
      </c>
      <c r="Y154" s="8">
        <f t="shared" si="36"/>
        <v>1.3132953645051284E-5</v>
      </c>
      <c r="Z154" s="10">
        <f t="shared" si="37"/>
        <v>51</v>
      </c>
      <c r="AA154" s="4">
        <f t="shared" si="38"/>
        <v>2.689444524588267</v>
      </c>
      <c r="AB154" s="4">
        <f t="shared" si="39"/>
        <v>1.3212536896357765</v>
      </c>
      <c r="AC154" s="5">
        <f t="shared" si="40"/>
        <v>1</v>
      </c>
    </row>
    <row r="155" spans="1:29" x14ac:dyDescent="0.25">
      <c r="A155">
        <v>2004</v>
      </c>
      <c r="B155" t="s">
        <v>51</v>
      </c>
      <c r="C155" s="6" t="str">
        <f t="shared" si="28"/>
        <v>Republican</v>
      </c>
      <c r="D155" s="6">
        <f t="shared" si="29"/>
        <v>35</v>
      </c>
      <c r="E155" s="6">
        <f t="shared" si="30"/>
        <v>18</v>
      </c>
      <c r="F155" s="10" t="b">
        <v>0</v>
      </c>
      <c r="G155" s="10" t="s">
        <v>53</v>
      </c>
      <c r="H155" s="6" t="str">
        <f t="shared" si="31"/>
        <v>Democrat</v>
      </c>
      <c r="I155" s="3">
        <v>10</v>
      </c>
      <c r="J155" s="3">
        <v>0</v>
      </c>
      <c r="K155" s="3">
        <v>0</v>
      </c>
      <c r="L155" s="3">
        <v>1489504</v>
      </c>
      <c r="M155" s="3">
        <v>1478120</v>
      </c>
      <c r="N155" s="3">
        <f t="shared" si="32"/>
        <v>-11384</v>
      </c>
      <c r="O155" s="3">
        <f t="shared" si="33"/>
        <v>0</v>
      </c>
      <c r="P155" s="3">
        <f t="shared" si="41"/>
        <v>1507503</v>
      </c>
      <c r="Q155" s="8">
        <f t="shared" si="34"/>
        <v>-8.7842586085734359E-4</v>
      </c>
      <c r="R155" s="3">
        <v>29383</v>
      </c>
      <c r="S155" s="3">
        <v>2997007</v>
      </c>
      <c r="T155" s="3">
        <v>3016288</v>
      </c>
      <c r="U155" s="3">
        <v>2997007</v>
      </c>
      <c r="V155" s="3">
        <v>4006948</v>
      </c>
      <c r="W155" s="3">
        <v>4172068</v>
      </c>
      <c r="X155" s="3">
        <f t="shared" si="35"/>
        <v>400694.8</v>
      </c>
      <c r="Y155" s="8">
        <f t="shared" si="36"/>
        <v>8.7842586085734359E-4</v>
      </c>
      <c r="Z155" s="10">
        <f t="shared" si="37"/>
        <v>1</v>
      </c>
      <c r="AA155" s="4">
        <f t="shared" si="38"/>
        <v>0.92669882321470809</v>
      </c>
      <c r="AB155" s="4">
        <f t="shared" si="39"/>
        <v>1.2651581418315869</v>
      </c>
      <c r="AC155" s="5">
        <f t="shared" si="40"/>
        <v>1</v>
      </c>
    </row>
    <row r="156" spans="1:29" x14ac:dyDescent="0.25">
      <c r="A156">
        <v>2004</v>
      </c>
      <c r="B156" t="s">
        <v>33</v>
      </c>
      <c r="C156" s="6" t="str">
        <f t="shared" si="28"/>
        <v>Republican</v>
      </c>
      <c r="D156" s="6">
        <f t="shared" si="29"/>
        <v>35</v>
      </c>
      <c r="E156" s="6">
        <f t="shared" si="30"/>
        <v>18</v>
      </c>
      <c r="F156" s="10" t="b">
        <v>0</v>
      </c>
      <c r="G156" s="10" t="s">
        <v>54</v>
      </c>
      <c r="H156" s="6" t="str">
        <f t="shared" si="31"/>
        <v>Republican</v>
      </c>
      <c r="I156" s="3">
        <v>0</v>
      </c>
      <c r="J156" s="3">
        <v>5</v>
      </c>
      <c r="K156" s="3">
        <v>0</v>
      </c>
      <c r="L156" s="3">
        <v>370942</v>
      </c>
      <c r="M156" s="3">
        <v>376930</v>
      </c>
      <c r="N156" s="3">
        <f t="shared" si="32"/>
        <v>5988</v>
      </c>
      <c r="O156" s="3">
        <f t="shared" si="33"/>
        <v>0</v>
      </c>
      <c r="P156" s="3">
        <f t="shared" si="41"/>
        <v>379374</v>
      </c>
      <c r="Q156" s="8">
        <f t="shared" si="34"/>
        <v>8.3500334001336009E-4</v>
      </c>
      <c r="R156" s="3">
        <v>8432</v>
      </c>
      <c r="S156" s="3">
        <v>756304</v>
      </c>
      <c r="T156" s="3">
        <v>775301</v>
      </c>
      <c r="U156" s="3">
        <v>756304</v>
      </c>
      <c r="V156" s="3">
        <v>1282767</v>
      </c>
      <c r="W156" s="3">
        <v>1411419</v>
      </c>
      <c r="X156" s="3">
        <f t="shared" si="35"/>
        <v>256553.4</v>
      </c>
      <c r="Y156" s="8">
        <f t="shared" si="36"/>
        <v>8.3500334001336009E-4</v>
      </c>
      <c r="Z156" s="10">
        <f t="shared" si="37"/>
        <v>2</v>
      </c>
      <c r="AA156" s="4">
        <f t="shared" si="38"/>
        <v>1.4473532591197498</v>
      </c>
      <c r="AB156" s="4">
        <f t="shared" si="39"/>
        <v>1.2651581418315869</v>
      </c>
      <c r="AC156" s="5">
        <f t="shared" si="40"/>
        <v>1</v>
      </c>
    </row>
    <row r="157" spans="1:29" x14ac:dyDescent="0.25">
      <c r="A157">
        <v>2004</v>
      </c>
      <c r="B157" t="s">
        <v>17</v>
      </c>
      <c r="C157" s="6" t="str">
        <f t="shared" si="28"/>
        <v>Republican</v>
      </c>
      <c r="D157" s="6">
        <f t="shared" si="29"/>
        <v>35</v>
      </c>
      <c r="E157" s="6">
        <f t="shared" si="30"/>
        <v>18</v>
      </c>
      <c r="F157" s="10" t="b">
        <v>0</v>
      </c>
      <c r="G157" s="10" t="s">
        <v>54</v>
      </c>
      <c r="H157" s="6" t="str">
        <f t="shared" si="31"/>
        <v>Republican</v>
      </c>
      <c r="I157" s="3">
        <v>0</v>
      </c>
      <c r="J157" s="3">
        <v>7</v>
      </c>
      <c r="K157" s="3">
        <v>0</v>
      </c>
      <c r="L157" s="3">
        <v>741898</v>
      </c>
      <c r="M157" s="3">
        <v>751957</v>
      </c>
      <c r="N157" s="3">
        <f t="shared" si="32"/>
        <v>10059</v>
      </c>
      <c r="O157" s="3">
        <f t="shared" si="33"/>
        <v>0</v>
      </c>
      <c r="P157" s="3">
        <f t="shared" si="41"/>
        <v>754951</v>
      </c>
      <c r="Q157" s="8">
        <f t="shared" si="34"/>
        <v>6.9589422407794019E-4</v>
      </c>
      <c r="R157" s="3">
        <v>13053</v>
      </c>
      <c r="S157" s="3">
        <v>1506908</v>
      </c>
      <c r="T157" s="3">
        <v>1521966</v>
      </c>
      <c r="U157" s="3">
        <v>1506908</v>
      </c>
      <c r="V157" s="3">
        <v>2156389</v>
      </c>
      <c r="W157" s="3">
        <v>2239979</v>
      </c>
      <c r="X157" s="3">
        <f t="shared" si="35"/>
        <v>308055.57142857142</v>
      </c>
      <c r="Y157" s="8">
        <f t="shared" si="36"/>
        <v>6.9589422407794019E-4</v>
      </c>
      <c r="Z157" s="10">
        <f t="shared" si="37"/>
        <v>3</v>
      </c>
      <c r="AA157" s="4">
        <f t="shared" si="38"/>
        <v>1.2053779709494761</v>
      </c>
      <c r="AB157" s="4">
        <f t="shared" si="39"/>
        <v>1.2651581418315869</v>
      </c>
      <c r="AC157" s="5">
        <f t="shared" si="40"/>
        <v>1</v>
      </c>
    </row>
    <row r="158" spans="1:29" x14ac:dyDescent="0.25">
      <c r="A158">
        <v>2004</v>
      </c>
      <c r="B158" t="s">
        <v>31</v>
      </c>
      <c r="C158" s="6" t="str">
        <f t="shared" si="28"/>
        <v>Republican</v>
      </c>
      <c r="D158" s="6">
        <f t="shared" si="29"/>
        <v>35</v>
      </c>
      <c r="E158" s="6">
        <f t="shared" si="30"/>
        <v>18</v>
      </c>
      <c r="F158" s="10" t="b">
        <v>0</v>
      </c>
      <c r="G158" s="10" t="s">
        <v>53</v>
      </c>
      <c r="H158" s="6" t="str">
        <f t="shared" si="31"/>
        <v>Democrat</v>
      </c>
      <c r="I158" s="3">
        <v>4</v>
      </c>
      <c r="J158" s="3">
        <v>0</v>
      </c>
      <c r="K158" s="3">
        <v>0</v>
      </c>
      <c r="L158" s="3">
        <v>340511</v>
      </c>
      <c r="M158" s="3">
        <v>331237</v>
      </c>
      <c r="N158" s="3">
        <f t="shared" si="32"/>
        <v>-9274</v>
      </c>
      <c r="O158" s="3">
        <f t="shared" si="33"/>
        <v>0</v>
      </c>
      <c r="P158" s="3">
        <f t="shared" si="41"/>
        <v>337227</v>
      </c>
      <c r="Q158" s="8">
        <f t="shared" si="34"/>
        <v>-4.3131334914815614E-4</v>
      </c>
      <c r="R158" s="3">
        <v>5990</v>
      </c>
      <c r="S158" s="3">
        <v>677738</v>
      </c>
      <c r="T158" s="3">
        <v>683672</v>
      </c>
      <c r="U158" s="3">
        <v>677738</v>
      </c>
      <c r="V158" s="3">
        <v>956422</v>
      </c>
      <c r="W158" s="3">
        <v>984422</v>
      </c>
      <c r="X158" s="3">
        <f t="shared" si="35"/>
        <v>239105.5</v>
      </c>
      <c r="Y158" s="8">
        <f t="shared" si="36"/>
        <v>4.3131334914815614E-4</v>
      </c>
      <c r="Z158" s="10">
        <f t="shared" si="37"/>
        <v>4</v>
      </c>
      <c r="AA158" s="4">
        <f t="shared" si="38"/>
        <v>1.5529688762000571</v>
      </c>
      <c r="AB158" s="4">
        <f t="shared" si="39"/>
        <v>1.2651581418315869</v>
      </c>
      <c r="AC158" s="5">
        <f t="shared" si="40"/>
        <v>1</v>
      </c>
    </row>
    <row r="159" spans="1:29" x14ac:dyDescent="0.25">
      <c r="A159">
        <v>2004</v>
      </c>
      <c r="B159" t="s">
        <v>30</v>
      </c>
      <c r="C159" s="6" t="str">
        <f t="shared" si="28"/>
        <v>Republican</v>
      </c>
      <c r="D159" s="6">
        <f t="shared" si="29"/>
        <v>35</v>
      </c>
      <c r="E159" s="6">
        <f t="shared" si="30"/>
        <v>18</v>
      </c>
      <c r="F159" s="10" t="b">
        <v>0</v>
      </c>
      <c r="G159" s="10" t="s">
        <v>54</v>
      </c>
      <c r="H159" s="6" t="str">
        <f t="shared" si="31"/>
        <v>Republican</v>
      </c>
      <c r="I159" s="3">
        <v>0</v>
      </c>
      <c r="J159" s="3">
        <v>5</v>
      </c>
      <c r="K159" s="3">
        <v>0</v>
      </c>
      <c r="L159" s="3">
        <v>397190</v>
      </c>
      <c r="M159" s="3">
        <v>418690</v>
      </c>
      <c r="N159" s="3">
        <f t="shared" si="32"/>
        <v>21500</v>
      </c>
      <c r="O159" s="3">
        <f t="shared" si="33"/>
        <v>0</v>
      </c>
      <c r="P159" s="3">
        <f t="shared" si="41"/>
        <v>410897</v>
      </c>
      <c r="Q159" s="8">
        <f t="shared" si="34"/>
        <v>2.3255813953488373E-4</v>
      </c>
      <c r="R159" s="3">
        <v>13707</v>
      </c>
      <c r="S159" s="3">
        <v>829587</v>
      </c>
      <c r="T159" s="3">
        <v>831563</v>
      </c>
      <c r="U159" s="3">
        <v>829587</v>
      </c>
      <c r="V159" s="3">
        <v>1501437</v>
      </c>
      <c r="W159" s="3">
        <v>1776962</v>
      </c>
      <c r="X159" s="3">
        <f t="shared" si="35"/>
        <v>300287.40000000002</v>
      </c>
      <c r="Y159" s="8">
        <f t="shared" si="36"/>
        <v>2.3255813953488373E-4</v>
      </c>
      <c r="Z159" s="10">
        <f t="shared" si="37"/>
        <v>5</v>
      </c>
      <c r="AA159" s="4">
        <f t="shared" si="38"/>
        <v>1.2365600409083193</v>
      </c>
      <c r="AB159" s="4">
        <f t="shared" si="39"/>
        <v>1.2651581418315869</v>
      </c>
      <c r="AC159" s="5">
        <f t="shared" si="40"/>
        <v>1</v>
      </c>
    </row>
    <row r="160" spans="1:29" x14ac:dyDescent="0.25">
      <c r="A160">
        <v>2004</v>
      </c>
      <c r="B160" t="s">
        <v>37</v>
      </c>
      <c r="C160" s="6" t="str">
        <f t="shared" si="28"/>
        <v>Republican</v>
      </c>
      <c r="D160" s="6">
        <f t="shared" si="29"/>
        <v>35</v>
      </c>
      <c r="E160" s="6">
        <f t="shared" si="30"/>
        <v>18</v>
      </c>
      <c r="F160" s="10" t="b">
        <v>1</v>
      </c>
      <c r="G160" s="10" t="s">
        <v>54</v>
      </c>
      <c r="H160" s="6" t="str">
        <f t="shared" si="31"/>
        <v>Republican*</v>
      </c>
      <c r="I160" s="3">
        <v>0</v>
      </c>
      <c r="J160" s="3">
        <v>20</v>
      </c>
      <c r="K160" s="3">
        <v>0</v>
      </c>
      <c r="L160" s="3">
        <v>2741167</v>
      </c>
      <c r="M160" s="3">
        <v>2859768</v>
      </c>
      <c r="N160" s="3">
        <f t="shared" si="32"/>
        <v>118601</v>
      </c>
      <c r="O160" s="3">
        <f t="shared" si="33"/>
        <v>118601</v>
      </c>
      <c r="P160" s="3">
        <f t="shared" si="41"/>
        <v>2768140</v>
      </c>
      <c r="Q160" s="8">
        <f t="shared" si="34"/>
        <v>1.6863264222055464E-4</v>
      </c>
      <c r="R160" s="3">
        <v>26973</v>
      </c>
      <c r="S160" s="3">
        <v>5627908</v>
      </c>
      <c r="T160" s="3">
        <v>5722443</v>
      </c>
      <c r="U160" s="3">
        <v>5627908</v>
      </c>
      <c r="V160" s="3">
        <v>8427696</v>
      </c>
      <c r="W160" s="3">
        <v>8624277</v>
      </c>
      <c r="X160" s="3">
        <f t="shared" si="35"/>
        <v>421384.8</v>
      </c>
      <c r="Y160" s="8">
        <f t="shared" si="36"/>
        <v>1.6863264222055464E-4</v>
      </c>
      <c r="Z160" s="10">
        <f t="shared" si="37"/>
        <v>6</v>
      </c>
      <c r="AA160" s="4">
        <f t="shared" si="38"/>
        <v>0.88119789709608132</v>
      </c>
      <c r="AB160" s="4">
        <f t="shared" si="39"/>
        <v>1.2651581418315869</v>
      </c>
      <c r="AC160" s="5">
        <f t="shared" si="40"/>
        <v>1</v>
      </c>
    </row>
    <row r="161" spans="1:29" x14ac:dyDescent="0.25">
      <c r="A161">
        <v>2004</v>
      </c>
      <c r="B161" t="s">
        <v>40</v>
      </c>
      <c r="C161" s="6" t="str">
        <f t="shared" si="28"/>
        <v>Republican</v>
      </c>
      <c r="D161" s="6">
        <f t="shared" si="29"/>
        <v>35</v>
      </c>
      <c r="E161" s="6">
        <f t="shared" si="30"/>
        <v>18</v>
      </c>
      <c r="F161" s="10" t="b">
        <v>0</v>
      </c>
      <c r="G161" s="10" t="s">
        <v>53</v>
      </c>
      <c r="H161" s="6" t="str">
        <f t="shared" si="31"/>
        <v>Democrat</v>
      </c>
      <c r="I161" s="3">
        <v>21</v>
      </c>
      <c r="J161" s="3">
        <v>0</v>
      </c>
      <c r="K161" s="3">
        <v>0</v>
      </c>
      <c r="L161" s="3">
        <v>2938095</v>
      </c>
      <c r="M161" s="3">
        <v>2793847</v>
      </c>
      <c r="N161" s="3">
        <f t="shared" si="32"/>
        <v>-144248</v>
      </c>
      <c r="O161" s="3">
        <f t="shared" si="33"/>
        <v>0</v>
      </c>
      <c r="P161" s="3">
        <f t="shared" si="41"/>
        <v>2831495</v>
      </c>
      <c r="Q161" s="8">
        <f t="shared" si="34"/>
        <v>-1.4558260773112972E-4</v>
      </c>
      <c r="R161" s="3">
        <v>37648</v>
      </c>
      <c r="S161" s="3">
        <v>5769590</v>
      </c>
      <c r="T161" s="3"/>
      <c r="U161" s="3">
        <v>5769590</v>
      </c>
      <c r="V161" s="3">
        <v>9221962</v>
      </c>
      <c r="W161" s="3">
        <v>9554349</v>
      </c>
      <c r="X161" s="3">
        <f t="shared" si="35"/>
        <v>439141.04761904763</v>
      </c>
      <c r="Y161" s="8">
        <f t="shared" si="36"/>
        <v>1.4558260773112972E-4</v>
      </c>
      <c r="Z161" s="10">
        <f t="shared" si="37"/>
        <v>7</v>
      </c>
      <c r="AA161" s="4">
        <f t="shared" si="38"/>
        <v>0.84556750420282689</v>
      </c>
      <c r="AB161" s="4">
        <f t="shared" si="39"/>
        <v>1.2651581418315869</v>
      </c>
      <c r="AC161" s="5">
        <f t="shared" si="40"/>
        <v>1</v>
      </c>
    </row>
    <row r="162" spans="1:29" x14ac:dyDescent="0.25">
      <c r="A162">
        <v>2004</v>
      </c>
      <c r="B162" t="s">
        <v>13</v>
      </c>
      <c r="C162" s="6" t="str">
        <f t="shared" si="28"/>
        <v>Republican</v>
      </c>
      <c r="D162" s="6">
        <f t="shared" si="29"/>
        <v>35</v>
      </c>
      <c r="E162" s="6">
        <f t="shared" si="30"/>
        <v>18</v>
      </c>
      <c r="F162" s="10" t="b">
        <v>0</v>
      </c>
      <c r="G162" s="10" t="s">
        <v>53</v>
      </c>
      <c r="H162" s="6" t="str">
        <f t="shared" si="31"/>
        <v>Democrat</v>
      </c>
      <c r="I162" s="3">
        <v>4</v>
      </c>
      <c r="J162" s="3">
        <v>0</v>
      </c>
      <c r="K162" s="3">
        <v>0</v>
      </c>
      <c r="L162" s="3">
        <v>231708</v>
      </c>
      <c r="M162" s="3">
        <v>194191</v>
      </c>
      <c r="N162" s="3">
        <f t="shared" si="32"/>
        <v>-37517</v>
      </c>
      <c r="O162" s="3">
        <f t="shared" si="33"/>
        <v>0</v>
      </c>
      <c r="P162" s="3">
        <f t="shared" si="41"/>
        <v>197305</v>
      </c>
      <c r="Q162" s="8">
        <f t="shared" si="34"/>
        <v>-1.066183330223632E-4</v>
      </c>
      <c r="R162" s="3">
        <v>3114</v>
      </c>
      <c r="S162" s="3">
        <v>429013</v>
      </c>
      <c r="T162" s="3">
        <v>431662</v>
      </c>
      <c r="U162" s="3">
        <v>429013</v>
      </c>
      <c r="V162" s="3">
        <v>889540</v>
      </c>
      <c r="W162" s="3">
        <v>982882</v>
      </c>
      <c r="X162" s="3">
        <f t="shared" si="35"/>
        <v>222385</v>
      </c>
      <c r="Y162" s="8">
        <f t="shared" si="36"/>
        <v>1.066183330223632E-4</v>
      </c>
      <c r="Z162" s="10">
        <f t="shared" si="37"/>
        <v>8</v>
      </c>
      <c r="AA162" s="4">
        <f t="shared" si="38"/>
        <v>1.6697322194763711</v>
      </c>
      <c r="AB162" s="4">
        <f t="shared" si="39"/>
        <v>1.2651581418315869</v>
      </c>
      <c r="AC162" s="5">
        <f t="shared" si="40"/>
        <v>1</v>
      </c>
    </row>
    <row r="163" spans="1:29" x14ac:dyDescent="0.25">
      <c r="A163">
        <v>2004</v>
      </c>
      <c r="B163" t="s">
        <v>9</v>
      </c>
      <c r="C163" s="6" t="str">
        <f t="shared" si="28"/>
        <v>Republican</v>
      </c>
      <c r="D163" s="6">
        <f t="shared" si="29"/>
        <v>35</v>
      </c>
      <c r="E163" s="6">
        <f t="shared" si="30"/>
        <v>18</v>
      </c>
      <c r="F163" s="10" t="b">
        <v>0</v>
      </c>
      <c r="G163" s="10" t="s">
        <v>53</v>
      </c>
      <c r="H163" s="6" t="str">
        <f t="shared" si="31"/>
        <v>Democrat</v>
      </c>
      <c r="I163" s="3">
        <v>3</v>
      </c>
      <c r="J163" s="3">
        <v>0</v>
      </c>
      <c r="K163" s="3">
        <v>0</v>
      </c>
      <c r="L163" s="3">
        <v>200152</v>
      </c>
      <c r="M163" s="3">
        <v>171660</v>
      </c>
      <c r="N163" s="3">
        <f t="shared" si="32"/>
        <v>-28492</v>
      </c>
      <c r="O163" s="3">
        <f t="shared" si="33"/>
        <v>0</v>
      </c>
      <c r="P163" s="3">
        <f t="shared" si="41"/>
        <v>175038</v>
      </c>
      <c r="Q163" s="8">
        <f t="shared" si="34"/>
        <v>-1.052927137442089E-4</v>
      </c>
      <c r="R163" s="3">
        <v>3378</v>
      </c>
      <c r="S163" s="3">
        <v>375190</v>
      </c>
      <c r="T163" s="3">
        <v>377407</v>
      </c>
      <c r="U163" s="3">
        <v>375190</v>
      </c>
      <c r="V163" s="3">
        <v>584817</v>
      </c>
      <c r="W163" s="3">
        <v>635370</v>
      </c>
      <c r="X163" s="3">
        <f t="shared" si="35"/>
        <v>194939</v>
      </c>
      <c r="Y163" s="8">
        <f t="shared" si="36"/>
        <v>1.052927137442089E-4</v>
      </c>
      <c r="Z163" s="10">
        <f t="shared" si="37"/>
        <v>9</v>
      </c>
      <c r="AA163" s="4">
        <f t="shared" si="38"/>
        <v>1.9048184284737935</v>
      </c>
      <c r="AB163" s="4">
        <f t="shared" si="39"/>
        <v>1.2651581418315869</v>
      </c>
      <c r="AC163" s="5">
        <f t="shared" si="40"/>
        <v>1</v>
      </c>
    </row>
    <row r="164" spans="1:29" x14ac:dyDescent="0.25">
      <c r="A164">
        <v>2004</v>
      </c>
      <c r="B164" t="s">
        <v>24</v>
      </c>
      <c r="C164" s="6" t="str">
        <f t="shared" si="28"/>
        <v>Republican</v>
      </c>
      <c r="D164" s="6">
        <f t="shared" si="29"/>
        <v>35</v>
      </c>
      <c r="E164" s="6">
        <f t="shared" si="30"/>
        <v>18</v>
      </c>
      <c r="F164" s="10" t="b">
        <v>0</v>
      </c>
      <c r="G164" s="10" t="s">
        <v>53</v>
      </c>
      <c r="H164" s="6" t="str">
        <f t="shared" si="31"/>
        <v>Democrat</v>
      </c>
      <c r="I164" s="3">
        <v>17</v>
      </c>
      <c r="J164" s="3">
        <v>0</v>
      </c>
      <c r="K164" s="3">
        <v>0</v>
      </c>
      <c r="L164" s="3">
        <v>2479183</v>
      </c>
      <c r="M164" s="3">
        <v>2313746</v>
      </c>
      <c r="N164" s="3">
        <f t="shared" si="32"/>
        <v>-165437</v>
      </c>
      <c r="O164" s="3">
        <f t="shared" si="33"/>
        <v>0</v>
      </c>
      <c r="P164" s="3">
        <f t="shared" si="41"/>
        <v>2360069</v>
      </c>
      <c r="Q164" s="8">
        <f t="shared" si="34"/>
        <v>-1.0275814962795505E-4</v>
      </c>
      <c r="R164" s="3">
        <v>46323</v>
      </c>
      <c r="S164" s="3">
        <v>4839252</v>
      </c>
      <c r="T164" s="3">
        <v>4875692</v>
      </c>
      <c r="U164" s="3">
        <v>4839252</v>
      </c>
      <c r="V164" s="3">
        <v>7263024</v>
      </c>
      <c r="W164" s="3">
        <v>7508568</v>
      </c>
      <c r="X164" s="3">
        <f t="shared" si="35"/>
        <v>427236.70588235295</v>
      </c>
      <c r="Y164" s="8">
        <f t="shared" si="36"/>
        <v>1.0275814962795505E-4</v>
      </c>
      <c r="Z164" s="10">
        <f t="shared" si="37"/>
        <v>10</v>
      </c>
      <c r="AA164" s="4">
        <f t="shared" si="38"/>
        <v>0.86912803725835086</v>
      </c>
      <c r="AB164" s="4">
        <f t="shared" si="39"/>
        <v>1.2651581418315869</v>
      </c>
      <c r="AC164" s="5">
        <f t="shared" si="40"/>
        <v>1</v>
      </c>
    </row>
    <row r="165" spans="1:29" x14ac:dyDescent="0.25">
      <c r="A165">
        <v>2004</v>
      </c>
      <c r="B165" t="s">
        <v>25</v>
      </c>
      <c r="C165" s="6" t="str">
        <f t="shared" si="28"/>
        <v>Republican</v>
      </c>
      <c r="D165" s="6">
        <f t="shared" si="29"/>
        <v>35</v>
      </c>
      <c r="E165" s="6">
        <f t="shared" si="30"/>
        <v>18</v>
      </c>
      <c r="F165" s="10" t="b">
        <v>0</v>
      </c>
      <c r="G165" s="10" t="s">
        <v>53</v>
      </c>
      <c r="H165" s="6" t="str">
        <f t="shared" si="31"/>
        <v>Democrat</v>
      </c>
      <c r="I165" s="3">
        <v>9</v>
      </c>
      <c r="J165" s="3">
        <v>0</v>
      </c>
      <c r="K165" s="3">
        <v>1</v>
      </c>
      <c r="L165" s="3">
        <v>1445014</v>
      </c>
      <c r="M165" s="3">
        <v>1346695</v>
      </c>
      <c r="N165" s="3">
        <f t="shared" si="32"/>
        <v>-98319</v>
      </c>
      <c r="O165" s="3">
        <f t="shared" si="33"/>
        <v>0</v>
      </c>
      <c r="P165" s="3">
        <f t="shared" si="41"/>
        <v>1383373</v>
      </c>
      <c r="Q165" s="8">
        <f t="shared" si="34"/>
        <v>-1.0170974074187085E-4</v>
      </c>
      <c r="R165" s="3">
        <v>36678</v>
      </c>
      <c r="S165" s="3">
        <v>2828387</v>
      </c>
      <c r="T165" s="3">
        <v>2842912</v>
      </c>
      <c r="U165" s="3">
        <v>2828387</v>
      </c>
      <c r="V165" s="3">
        <v>3609185</v>
      </c>
      <c r="W165" s="3">
        <v>3819020</v>
      </c>
      <c r="X165" s="3">
        <f t="shared" si="35"/>
        <v>360918.5</v>
      </c>
      <c r="Y165" s="8">
        <f t="shared" si="36"/>
        <v>1.0170974074187085E-4</v>
      </c>
      <c r="Z165" s="10">
        <f t="shared" si="37"/>
        <v>11</v>
      </c>
      <c r="AA165" s="4">
        <f t="shared" si="38"/>
        <v>1.0288289451171189</v>
      </c>
      <c r="AB165" s="4">
        <f t="shared" si="39"/>
        <v>1.2651581418315869</v>
      </c>
      <c r="AC165" s="5">
        <f t="shared" si="40"/>
        <v>1</v>
      </c>
    </row>
    <row r="166" spans="1:29" x14ac:dyDescent="0.25">
      <c r="A166">
        <v>2004</v>
      </c>
      <c r="B166" t="s">
        <v>39</v>
      </c>
      <c r="C166" s="6" t="str">
        <f t="shared" si="28"/>
        <v>Republican</v>
      </c>
      <c r="D166" s="6">
        <f t="shared" si="29"/>
        <v>35</v>
      </c>
      <c r="E166" s="6">
        <f t="shared" si="30"/>
        <v>18</v>
      </c>
      <c r="F166" s="10" t="b">
        <v>0</v>
      </c>
      <c r="G166" s="10" t="s">
        <v>53</v>
      </c>
      <c r="H166" s="6" t="str">
        <f t="shared" si="31"/>
        <v>Democrat</v>
      </c>
      <c r="I166" s="3">
        <v>7</v>
      </c>
      <c r="J166" s="3">
        <v>0</v>
      </c>
      <c r="K166" s="3">
        <v>0</v>
      </c>
      <c r="L166" s="3">
        <v>943163</v>
      </c>
      <c r="M166" s="3">
        <v>866831</v>
      </c>
      <c r="N166" s="3">
        <f t="shared" si="32"/>
        <v>-76332</v>
      </c>
      <c r="O166" s="3">
        <f t="shared" si="33"/>
        <v>0</v>
      </c>
      <c r="P166" s="3">
        <f t="shared" si="41"/>
        <v>893619</v>
      </c>
      <c r="Q166" s="8">
        <f t="shared" si="34"/>
        <v>-9.1704658596656704E-5</v>
      </c>
      <c r="R166" s="3">
        <v>26788</v>
      </c>
      <c r="S166" s="3">
        <v>1836782</v>
      </c>
      <c r="T166" s="3">
        <v>1851671</v>
      </c>
      <c r="U166" s="3">
        <v>1836782</v>
      </c>
      <c r="V166" s="3">
        <v>2550887</v>
      </c>
      <c r="W166" s="3">
        <v>2736472</v>
      </c>
      <c r="X166" s="3">
        <f t="shared" si="35"/>
        <v>364412.42857142858</v>
      </c>
      <c r="Y166" s="8">
        <f t="shared" si="36"/>
        <v>9.1704658596656704E-5</v>
      </c>
      <c r="Z166" s="10">
        <f t="shared" si="37"/>
        <v>12</v>
      </c>
      <c r="AA166" s="4">
        <f t="shared" si="38"/>
        <v>1.0189646963576864</v>
      </c>
      <c r="AB166" s="4">
        <f t="shared" si="39"/>
        <v>1.2651581418315869</v>
      </c>
      <c r="AC166" s="5">
        <f t="shared" si="40"/>
        <v>1</v>
      </c>
    </row>
    <row r="167" spans="1:29" x14ac:dyDescent="0.25">
      <c r="A167">
        <v>2004</v>
      </c>
      <c r="B167" t="s">
        <v>7</v>
      </c>
      <c r="C167" s="6" t="str">
        <f t="shared" si="28"/>
        <v>Republican</v>
      </c>
      <c r="D167" s="6">
        <f t="shared" si="29"/>
        <v>35</v>
      </c>
      <c r="E167" s="6">
        <f t="shared" si="30"/>
        <v>18</v>
      </c>
      <c r="F167" s="10" t="b">
        <v>0</v>
      </c>
      <c r="G167" s="10" t="s">
        <v>54</v>
      </c>
      <c r="H167" s="6" t="str">
        <f t="shared" si="31"/>
        <v>Republican</v>
      </c>
      <c r="I167" s="3">
        <v>0</v>
      </c>
      <c r="J167" s="3">
        <v>9</v>
      </c>
      <c r="K167" s="3">
        <v>0</v>
      </c>
      <c r="L167" s="3">
        <v>1001732</v>
      </c>
      <c r="M167" s="3">
        <v>1101255</v>
      </c>
      <c r="N167" s="3">
        <f t="shared" si="32"/>
        <v>99523</v>
      </c>
      <c r="O167" s="3">
        <f t="shared" si="33"/>
        <v>0</v>
      </c>
      <c r="P167" s="3">
        <f t="shared" si="41"/>
        <v>1028375</v>
      </c>
      <c r="Q167" s="8">
        <f t="shared" si="34"/>
        <v>9.0431357575635783E-5</v>
      </c>
      <c r="R167" s="3">
        <v>27343</v>
      </c>
      <c r="S167" s="3">
        <v>2130330</v>
      </c>
      <c r="T167" s="3">
        <v>2148036</v>
      </c>
      <c r="U167" s="3">
        <v>2129630</v>
      </c>
      <c r="V167" s="3">
        <v>3192647</v>
      </c>
      <c r="W167" s="3">
        <v>3443164</v>
      </c>
      <c r="X167" s="3">
        <f t="shared" si="35"/>
        <v>354738.55555555556</v>
      </c>
      <c r="Y167" s="8">
        <f t="shared" si="36"/>
        <v>9.0431357575635783E-5</v>
      </c>
      <c r="Z167" s="10">
        <f t="shared" si="37"/>
        <v>13</v>
      </c>
      <c r="AA167" s="4">
        <f t="shared" si="38"/>
        <v>1.0467523019783505</v>
      </c>
      <c r="AB167" s="4">
        <f t="shared" si="39"/>
        <v>1.2651581418315869</v>
      </c>
      <c r="AC167" s="5">
        <f t="shared" si="40"/>
        <v>1</v>
      </c>
    </row>
    <row r="168" spans="1:29" x14ac:dyDescent="0.25">
      <c r="A168">
        <v>2004</v>
      </c>
      <c r="B168" t="s">
        <v>11</v>
      </c>
      <c r="C168" s="6" t="str">
        <f t="shared" si="28"/>
        <v>Republican</v>
      </c>
      <c r="D168" s="6">
        <f t="shared" si="29"/>
        <v>35</v>
      </c>
      <c r="E168" s="6">
        <f t="shared" si="30"/>
        <v>18</v>
      </c>
      <c r="F168" s="10" t="b">
        <v>0</v>
      </c>
      <c r="G168" s="10" t="s">
        <v>54</v>
      </c>
      <c r="H168" s="6" t="str">
        <f t="shared" si="31"/>
        <v>Republican</v>
      </c>
      <c r="I168" s="3">
        <v>0</v>
      </c>
      <c r="J168" s="3">
        <v>27</v>
      </c>
      <c r="K168" s="3">
        <v>0</v>
      </c>
      <c r="L168" s="3">
        <v>3583544</v>
      </c>
      <c r="M168" s="3">
        <v>3964522</v>
      </c>
      <c r="N168" s="3">
        <f t="shared" si="32"/>
        <v>380978</v>
      </c>
      <c r="O168" s="3">
        <f t="shared" si="33"/>
        <v>0</v>
      </c>
      <c r="P168" s="3">
        <f t="shared" si="41"/>
        <v>3645288</v>
      </c>
      <c r="Q168" s="8">
        <f t="shared" si="34"/>
        <v>7.0870233976765064E-5</v>
      </c>
      <c r="R168" s="3">
        <v>61744</v>
      </c>
      <c r="S168" s="3">
        <v>7609810</v>
      </c>
      <c r="T168" s="3">
        <v>7640319</v>
      </c>
      <c r="U168" s="3">
        <v>7609810</v>
      </c>
      <c r="V168" s="3">
        <v>11811921</v>
      </c>
      <c r="W168" s="3">
        <v>13643828</v>
      </c>
      <c r="X168" s="3">
        <f t="shared" si="35"/>
        <v>437478.55555555556</v>
      </c>
      <c r="Y168" s="8">
        <f t="shared" si="36"/>
        <v>7.0870233976765064E-5</v>
      </c>
      <c r="Z168" s="10">
        <f t="shared" si="37"/>
        <v>14</v>
      </c>
      <c r="AA168" s="4">
        <f t="shared" si="38"/>
        <v>0.84878080288234448</v>
      </c>
      <c r="AB168" s="4">
        <f t="shared" si="39"/>
        <v>1.2651581418315869</v>
      </c>
      <c r="AC168" s="5">
        <f t="shared" si="40"/>
        <v>1</v>
      </c>
    </row>
    <row r="169" spans="1:29" x14ac:dyDescent="0.25">
      <c r="A169">
        <v>2004</v>
      </c>
      <c r="B169" t="s">
        <v>32</v>
      </c>
      <c r="C169" s="6" t="str">
        <f t="shared" si="28"/>
        <v>Republican</v>
      </c>
      <c r="D169" s="6">
        <f t="shared" si="29"/>
        <v>35</v>
      </c>
      <c r="E169" s="6">
        <f t="shared" si="30"/>
        <v>18</v>
      </c>
      <c r="F169" s="10" t="b">
        <v>0</v>
      </c>
      <c r="G169" s="10" t="s">
        <v>53</v>
      </c>
      <c r="H169" s="6" t="str">
        <f t="shared" si="31"/>
        <v>Democrat</v>
      </c>
      <c r="I169" s="3">
        <v>15</v>
      </c>
      <c r="J169" s="3">
        <v>0</v>
      </c>
      <c r="K169" s="3">
        <v>0</v>
      </c>
      <c r="L169" s="3">
        <v>1911430</v>
      </c>
      <c r="M169" s="3">
        <v>1670003</v>
      </c>
      <c r="N169" s="3">
        <f t="shared" si="32"/>
        <v>-241427</v>
      </c>
      <c r="O169" s="3">
        <f t="shared" si="33"/>
        <v>0</v>
      </c>
      <c r="P169" s="3">
        <f t="shared" si="41"/>
        <v>1700261</v>
      </c>
      <c r="Q169" s="8">
        <f t="shared" si="34"/>
        <v>-6.2130581915030217E-5</v>
      </c>
      <c r="R169" s="3">
        <v>30258</v>
      </c>
      <c r="S169" s="3">
        <v>3611691</v>
      </c>
      <c r="T169" s="3">
        <v>3638153</v>
      </c>
      <c r="U169" s="3">
        <v>3611691</v>
      </c>
      <c r="V169" s="3">
        <v>5663201</v>
      </c>
      <c r="W169" s="3">
        <v>6513394</v>
      </c>
      <c r="X169" s="3">
        <f t="shared" si="35"/>
        <v>377546.73333333334</v>
      </c>
      <c r="Y169" s="8">
        <f t="shared" si="36"/>
        <v>6.2130581915030217E-5</v>
      </c>
      <c r="Z169" s="10">
        <f t="shared" si="37"/>
        <v>15</v>
      </c>
      <c r="AA169" s="4">
        <f t="shared" si="38"/>
        <v>0.98351638842128197</v>
      </c>
      <c r="AB169" s="4">
        <f t="shared" si="39"/>
        <v>1.2651581418315869</v>
      </c>
      <c r="AC169" s="5">
        <f t="shared" si="40"/>
        <v>1</v>
      </c>
    </row>
    <row r="170" spans="1:29" x14ac:dyDescent="0.25">
      <c r="A170">
        <v>2004</v>
      </c>
      <c r="B170" t="s">
        <v>21</v>
      </c>
      <c r="C170" s="6" t="str">
        <f t="shared" si="28"/>
        <v>Republican</v>
      </c>
      <c r="D170" s="6">
        <f t="shared" si="29"/>
        <v>35</v>
      </c>
      <c r="E170" s="6">
        <f t="shared" si="30"/>
        <v>18</v>
      </c>
      <c r="F170" s="10" t="b">
        <v>0</v>
      </c>
      <c r="G170" s="10" t="s">
        <v>53</v>
      </c>
      <c r="H170" s="6" t="str">
        <f t="shared" si="31"/>
        <v>Democrat</v>
      </c>
      <c r="I170" s="3">
        <v>4</v>
      </c>
      <c r="J170" s="3">
        <v>0</v>
      </c>
      <c r="K170" s="3">
        <v>0</v>
      </c>
      <c r="L170" s="3">
        <v>396842</v>
      </c>
      <c r="M170" s="3">
        <v>330201</v>
      </c>
      <c r="N170" s="3">
        <f t="shared" si="32"/>
        <v>-66641</v>
      </c>
      <c r="O170" s="3">
        <f t="shared" si="33"/>
        <v>0</v>
      </c>
      <c r="P170" s="3">
        <f t="shared" si="41"/>
        <v>343910</v>
      </c>
      <c r="Q170" s="8">
        <f t="shared" si="34"/>
        <v>-6.0023108896925315E-5</v>
      </c>
      <c r="R170" s="3">
        <v>13709</v>
      </c>
      <c r="S170" s="3">
        <v>740752</v>
      </c>
      <c r="T170" s="3">
        <v>751519</v>
      </c>
      <c r="U170" s="3">
        <v>740752</v>
      </c>
      <c r="V170" s="3">
        <v>1003792</v>
      </c>
      <c r="W170" s="3">
        <v>1022043</v>
      </c>
      <c r="X170" s="3">
        <f t="shared" si="35"/>
        <v>250948</v>
      </c>
      <c r="Y170" s="8">
        <f t="shared" si="36"/>
        <v>6.0023108896925315E-5</v>
      </c>
      <c r="Z170" s="10">
        <f t="shared" si="37"/>
        <v>16</v>
      </c>
      <c r="AA170" s="4">
        <f t="shared" si="38"/>
        <v>1.4796826419347944</v>
      </c>
      <c r="AB170" s="4">
        <f t="shared" si="39"/>
        <v>1.2651581418315869</v>
      </c>
      <c r="AC170" s="5">
        <f t="shared" si="40"/>
        <v>1</v>
      </c>
    </row>
    <row r="171" spans="1:29" x14ac:dyDescent="0.25">
      <c r="A171">
        <v>2004</v>
      </c>
      <c r="B171" t="s">
        <v>5</v>
      </c>
      <c r="C171" s="6" t="str">
        <f t="shared" si="28"/>
        <v>Republican</v>
      </c>
      <c r="D171" s="6">
        <f t="shared" si="29"/>
        <v>35</v>
      </c>
      <c r="E171" s="6">
        <f t="shared" si="30"/>
        <v>18</v>
      </c>
      <c r="F171" s="10" t="b">
        <v>0</v>
      </c>
      <c r="G171" s="10" t="s">
        <v>54</v>
      </c>
      <c r="H171" s="6" t="str">
        <f t="shared" si="31"/>
        <v>Republican</v>
      </c>
      <c r="I171" s="3">
        <v>0</v>
      </c>
      <c r="J171" s="3">
        <v>6</v>
      </c>
      <c r="K171" s="3">
        <v>0</v>
      </c>
      <c r="L171" s="3">
        <v>469953</v>
      </c>
      <c r="M171" s="3">
        <v>572898</v>
      </c>
      <c r="N171" s="3">
        <f t="shared" si="32"/>
        <v>102945</v>
      </c>
      <c r="O171" s="3">
        <f t="shared" si="33"/>
        <v>0</v>
      </c>
      <c r="P171" s="3">
        <f t="shared" si="41"/>
        <v>482047</v>
      </c>
      <c r="Q171" s="8">
        <f t="shared" si="34"/>
        <v>5.8283549468162611E-5</v>
      </c>
      <c r="R171" s="3">
        <v>12094</v>
      </c>
      <c r="S171" s="3">
        <v>1054945</v>
      </c>
      <c r="T171" s="3">
        <v>1070573</v>
      </c>
      <c r="U171" s="3">
        <v>1054945</v>
      </c>
      <c r="V171" s="3">
        <v>1969208</v>
      </c>
      <c r="W171" s="3">
        <v>2072986</v>
      </c>
      <c r="X171" s="3">
        <f t="shared" si="35"/>
        <v>328201.33333333331</v>
      </c>
      <c r="Y171" s="8">
        <f t="shared" si="36"/>
        <v>5.8283549468162611E-5</v>
      </c>
      <c r="Z171" s="10">
        <f t="shared" si="37"/>
        <v>17</v>
      </c>
      <c r="AA171" s="4">
        <f t="shared" si="38"/>
        <v>1.131389064928396</v>
      </c>
      <c r="AB171" s="4">
        <f t="shared" si="39"/>
        <v>1.2651581418315869</v>
      </c>
      <c r="AC171" s="5">
        <f t="shared" si="40"/>
        <v>1</v>
      </c>
    </row>
    <row r="172" spans="1:29" x14ac:dyDescent="0.25">
      <c r="A172">
        <v>2004</v>
      </c>
      <c r="B172" t="s">
        <v>27</v>
      </c>
      <c r="C172" s="6" t="str">
        <f t="shared" si="28"/>
        <v>Republican</v>
      </c>
      <c r="D172" s="6">
        <f t="shared" si="29"/>
        <v>35</v>
      </c>
      <c r="E172" s="6">
        <f t="shared" si="30"/>
        <v>18</v>
      </c>
      <c r="F172" s="10" t="b">
        <v>0</v>
      </c>
      <c r="G172" s="10" t="s">
        <v>54</v>
      </c>
      <c r="H172" s="6" t="str">
        <f t="shared" si="31"/>
        <v>Republican</v>
      </c>
      <c r="I172" s="3">
        <v>0</v>
      </c>
      <c r="J172" s="3">
        <v>11</v>
      </c>
      <c r="K172" s="3">
        <v>0</v>
      </c>
      <c r="L172" s="3">
        <v>1259171</v>
      </c>
      <c r="M172" s="3">
        <v>1455713</v>
      </c>
      <c r="N172" s="3">
        <f t="shared" si="32"/>
        <v>196542</v>
      </c>
      <c r="O172" s="3">
        <f t="shared" si="33"/>
        <v>0</v>
      </c>
      <c r="P172" s="3">
        <f t="shared" si="41"/>
        <v>1275651</v>
      </c>
      <c r="Q172" s="8">
        <f t="shared" si="34"/>
        <v>5.5967681208087837E-5</v>
      </c>
      <c r="R172" s="3">
        <v>16480</v>
      </c>
      <c r="S172" s="3">
        <v>2731364</v>
      </c>
      <c r="T172" s="3">
        <v>2764635</v>
      </c>
      <c r="U172" s="3">
        <v>2731364</v>
      </c>
      <c r="V172" s="3">
        <v>4180960</v>
      </c>
      <c r="W172" s="3">
        <v>4339414</v>
      </c>
      <c r="X172" s="3">
        <f t="shared" si="35"/>
        <v>380087.27272727271</v>
      </c>
      <c r="Y172" s="8">
        <f t="shared" si="36"/>
        <v>5.5967681208087837E-5</v>
      </c>
      <c r="Z172" s="10">
        <f t="shared" si="37"/>
        <v>18</v>
      </c>
      <c r="AA172" s="4">
        <f t="shared" si="38"/>
        <v>0.97694247156413372</v>
      </c>
      <c r="AB172" s="4">
        <f t="shared" si="39"/>
        <v>1.2651581418315869</v>
      </c>
      <c r="AC172" s="5">
        <f t="shared" si="40"/>
        <v>1</v>
      </c>
    </row>
    <row r="173" spans="1:29" x14ac:dyDescent="0.25">
      <c r="A173">
        <v>2004</v>
      </c>
      <c r="B173" t="s">
        <v>49</v>
      </c>
      <c r="C173" s="6" t="str">
        <f t="shared" si="28"/>
        <v>Republican</v>
      </c>
      <c r="D173" s="6">
        <f t="shared" si="29"/>
        <v>35</v>
      </c>
      <c r="E173" s="6">
        <f t="shared" si="30"/>
        <v>18</v>
      </c>
      <c r="F173" s="10" t="b">
        <v>0</v>
      </c>
      <c r="G173" s="10" t="s">
        <v>53</v>
      </c>
      <c r="H173" s="6" t="str">
        <f t="shared" si="31"/>
        <v>Democrat</v>
      </c>
      <c r="I173" s="3">
        <v>11</v>
      </c>
      <c r="J173" s="3">
        <v>0</v>
      </c>
      <c r="K173" s="3">
        <v>0</v>
      </c>
      <c r="L173" s="3">
        <v>1510201</v>
      </c>
      <c r="M173" s="3">
        <v>1304894</v>
      </c>
      <c r="N173" s="3">
        <f t="shared" si="32"/>
        <v>-205307</v>
      </c>
      <c r="O173" s="3">
        <f t="shared" si="33"/>
        <v>0</v>
      </c>
      <c r="P173" s="3">
        <f t="shared" si="41"/>
        <v>1348883</v>
      </c>
      <c r="Q173" s="8">
        <f t="shared" si="34"/>
        <v>-5.3578299814424251E-5</v>
      </c>
      <c r="R173" s="3">
        <v>43989</v>
      </c>
      <c r="S173" s="3">
        <v>2859084</v>
      </c>
      <c r="T173" s="3">
        <v>2883499</v>
      </c>
      <c r="U173" s="3">
        <v>2859084</v>
      </c>
      <c r="V173" s="3">
        <v>4272914</v>
      </c>
      <c r="W173" s="3">
        <v>4683829</v>
      </c>
      <c r="X173" s="3">
        <f t="shared" si="35"/>
        <v>388446.72727272729</v>
      </c>
      <c r="Y173" s="8">
        <f t="shared" si="36"/>
        <v>5.3578299814424251E-5</v>
      </c>
      <c r="Z173" s="10">
        <f t="shared" si="37"/>
        <v>19</v>
      </c>
      <c r="AA173" s="4">
        <f t="shared" si="38"/>
        <v>0.95591846592531005</v>
      </c>
      <c r="AB173" s="4">
        <f t="shared" si="39"/>
        <v>1.2651581418315869</v>
      </c>
      <c r="AC173" s="5">
        <f t="shared" si="40"/>
        <v>1</v>
      </c>
    </row>
    <row r="174" spans="1:29" x14ac:dyDescent="0.25">
      <c r="A174">
        <v>2004</v>
      </c>
      <c r="B174" t="s">
        <v>50</v>
      </c>
      <c r="C174" s="6" t="str">
        <f t="shared" si="28"/>
        <v>Republican</v>
      </c>
      <c r="D174" s="6">
        <f t="shared" si="29"/>
        <v>35</v>
      </c>
      <c r="E174" s="6">
        <f t="shared" si="30"/>
        <v>18</v>
      </c>
      <c r="F174" s="10" t="b">
        <v>0</v>
      </c>
      <c r="G174" s="10" t="s">
        <v>54</v>
      </c>
      <c r="H174" s="6" t="str">
        <f t="shared" si="31"/>
        <v>Republican</v>
      </c>
      <c r="I174" s="3">
        <v>0</v>
      </c>
      <c r="J174" s="3">
        <v>5</v>
      </c>
      <c r="K174" s="3">
        <v>0</v>
      </c>
      <c r="L174" s="3">
        <v>326541</v>
      </c>
      <c r="M174" s="3">
        <v>423778</v>
      </c>
      <c r="N174" s="3">
        <f t="shared" si="32"/>
        <v>97237</v>
      </c>
      <c r="O174" s="3">
        <f t="shared" si="33"/>
        <v>0</v>
      </c>
      <c r="P174" s="3">
        <f t="shared" si="41"/>
        <v>332109</v>
      </c>
      <c r="Q174" s="8">
        <f t="shared" si="34"/>
        <v>5.142075547373942E-5</v>
      </c>
      <c r="R174" s="3">
        <v>5568</v>
      </c>
      <c r="S174" s="3">
        <v>755887</v>
      </c>
      <c r="T174" s="3">
        <v>769645</v>
      </c>
      <c r="U174" s="3">
        <v>755887</v>
      </c>
      <c r="V174" s="3">
        <v>1396545</v>
      </c>
      <c r="W174" s="3">
        <v>1425689</v>
      </c>
      <c r="X174" s="3">
        <f t="shared" si="35"/>
        <v>279309</v>
      </c>
      <c r="Y174" s="8">
        <f t="shared" si="36"/>
        <v>5.142075547373942E-5</v>
      </c>
      <c r="Z174" s="10">
        <f t="shared" si="37"/>
        <v>20</v>
      </c>
      <c r="AA174" s="4">
        <f t="shared" si="38"/>
        <v>1.3294358564466338</v>
      </c>
      <c r="AB174" s="4">
        <f t="shared" si="39"/>
        <v>1.2651581418315869</v>
      </c>
      <c r="AC174" s="5">
        <f t="shared" si="40"/>
        <v>1</v>
      </c>
    </row>
    <row r="175" spans="1:29" x14ac:dyDescent="0.25">
      <c r="A175">
        <v>2004</v>
      </c>
      <c r="B175" t="s">
        <v>48</v>
      </c>
      <c r="C175" s="6" t="str">
        <f t="shared" si="28"/>
        <v>Republican</v>
      </c>
      <c r="D175" s="6">
        <f t="shared" si="29"/>
        <v>35</v>
      </c>
      <c r="E175" s="6">
        <f t="shared" si="30"/>
        <v>18</v>
      </c>
      <c r="F175" s="10" t="b">
        <v>0</v>
      </c>
      <c r="G175" s="10" t="s">
        <v>54</v>
      </c>
      <c r="H175" s="6" t="str">
        <f t="shared" si="31"/>
        <v>Republican</v>
      </c>
      <c r="I175" s="3">
        <v>0</v>
      </c>
      <c r="J175" s="3">
        <v>13</v>
      </c>
      <c r="K175" s="3">
        <v>0</v>
      </c>
      <c r="L175" s="3">
        <v>1454742</v>
      </c>
      <c r="M175" s="3">
        <v>1716959</v>
      </c>
      <c r="N175" s="3">
        <f t="shared" si="32"/>
        <v>262217</v>
      </c>
      <c r="O175" s="3">
        <f t="shared" si="33"/>
        <v>0</v>
      </c>
      <c r="P175" s="3">
        <f t="shared" si="41"/>
        <v>1481408</v>
      </c>
      <c r="Q175" s="8">
        <f t="shared" si="34"/>
        <v>4.9577258530148695E-5</v>
      </c>
      <c r="R175" s="3">
        <v>26666</v>
      </c>
      <c r="S175" s="3">
        <v>3198367</v>
      </c>
      <c r="T175" s="3">
        <v>3223156</v>
      </c>
      <c r="U175" s="3">
        <v>3198367</v>
      </c>
      <c r="V175" s="3">
        <v>5277156</v>
      </c>
      <c r="W175" s="3">
        <v>5699175</v>
      </c>
      <c r="X175" s="3">
        <f t="shared" si="35"/>
        <v>405935.07692307694</v>
      </c>
      <c r="Y175" s="8">
        <f t="shared" si="36"/>
        <v>4.9577258530148695E-5</v>
      </c>
      <c r="Z175" s="10">
        <f t="shared" si="37"/>
        <v>21</v>
      </c>
      <c r="AA175" s="4">
        <f t="shared" si="38"/>
        <v>0.91473592881606802</v>
      </c>
      <c r="AB175" s="4">
        <f t="shared" si="39"/>
        <v>1.2651581418315869</v>
      </c>
      <c r="AC175" s="5">
        <f t="shared" si="40"/>
        <v>1</v>
      </c>
    </row>
    <row r="176" spans="1:29" x14ac:dyDescent="0.25">
      <c r="A176">
        <v>2004</v>
      </c>
      <c r="B176" t="s">
        <v>47</v>
      </c>
      <c r="C176" s="6" t="str">
        <f t="shared" si="28"/>
        <v>Republican</v>
      </c>
      <c r="D176" s="6">
        <f t="shared" si="29"/>
        <v>35</v>
      </c>
      <c r="E176" s="6">
        <f t="shared" si="30"/>
        <v>18</v>
      </c>
      <c r="F176" s="10" t="b">
        <v>0</v>
      </c>
      <c r="G176" s="10" t="s">
        <v>53</v>
      </c>
      <c r="H176" s="6" t="str">
        <f t="shared" si="31"/>
        <v>Democrat</v>
      </c>
      <c r="I176" s="3">
        <v>3</v>
      </c>
      <c r="J176" s="3">
        <v>0</v>
      </c>
      <c r="K176" s="3">
        <v>0</v>
      </c>
      <c r="L176" s="3">
        <v>184067</v>
      </c>
      <c r="M176" s="3">
        <v>121180</v>
      </c>
      <c r="N176" s="3">
        <f t="shared" si="32"/>
        <v>-62887</v>
      </c>
      <c r="O176" s="3">
        <f t="shared" si="33"/>
        <v>0</v>
      </c>
      <c r="P176" s="3">
        <f t="shared" si="41"/>
        <v>128242</v>
      </c>
      <c r="Q176" s="8">
        <f t="shared" si="34"/>
        <v>-4.7704613036080588E-5</v>
      </c>
      <c r="R176" s="3">
        <v>7062</v>
      </c>
      <c r="S176" s="3">
        <v>312309</v>
      </c>
      <c r="T176" s="3">
        <v>314220</v>
      </c>
      <c r="U176" s="3">
        <v>312309</v>
      </c>
      <c r="V176" s="3">
        <v>470754</v>
      </c>
      <c r="W176" s="3">
        <v>480053</v>
      </c>
      <c r="X176" s="3">
        <f t="shared" si="35"/>
        <v>156918</v>
      </c>
      <c r="Y176" s="8">
        <f t="shared" si="36"/>
        <v>4.7704613036080588E-5</v>
      </c>
      <c r="Z176" s="10">
        <f t="shared" si="37"/>
        <v>22</v>
      </c>
      <c r="AA176" s="4">
        <f t="shared" si="38"/>
        <v>2.3663531247419209</v>
      </c>
      <c r="AB176" s="4">
        <f t="shared" si="39"/>
        <v>1.2651581418315869</v>
      </c>
      <c r="AC176" s="5">
        <f t="shared" si="40"/>
        <v>1</v>
      </c>
    </row>
    <row r="177" spans="1:29" x14ac:dyDescent="0.25">
      <c r="A177">
        <v>2004</v>
      </c>
      <c r="B177" t="s">
        <v>4</v>
      </c>
      <c r="C177" s="6" t="str">
        <f t="shared" si="28"/>
        <v>Republican</v>
      </c>
      <c r="D177" s="6">
        <f t="shared" si="29"/>
        <v>35</v>
      </c>
      <c r="E177" s="6">
        <f t="shared" si="30"/>
        <v>18</v>
      </c>
      <c r="F177" s="10" t="b">
        <v>0</v>
      </c>
      <c r="G177" s="10" t="s">
        <v>54</v>
      </c>
      <c r="H177" s="6" t="str">
        <f t="shared" si="31"/>
        <v>Republican</v>
      </c>
      <c r="I177" s="3">
        <v>0</v>
      </c>
      <c r="J177" s="3">
        <v>10</v>
      </c>
      <c r="K177" s="3">
        <v>0</v>
      </c>
      <c r="L177" s="3">
        <v>893524</v>
      </c>
      <c r="M177" s="3">
        <v>1104294</v>
      </c>
      <c r="N177" s="3">
        <f t="shared" si="32"/>
        <v>210770</v>
      </c>
      <c r="O177" s="3">
        <f t="shared" si="33"/>
        <v>0</v>
      </c>
      <c r="P177" s="3">
        <f t="shared" si="41"/>
        <v>908291</v>
      </c>
      <c r="Q177" s="8">
        <f t="shared" si="34"/>
        <v>4.7445082317217818E-5</v>
      </c>
      <c r="R177" s="3">
        <v>14767</v>
      </c>
      <c r="S177" s="3">
        <v>2012585</v>
      </c>
      <c r="T177" s="3">
        <v>2038069</v>
      </c>
      <c r="U177" s="3">
        <v>2012585</v>
      </c>
      <c r="V177" s="3">
        <v>3717055</v>
      </c>
      <c r="W177" s="3">
        <v>4215706</v>
      </c>
      <c r="X177" s="3">
        <f t="shared" si="35"/>
        <v>371705.5</v>
      </c>
      <c r="Y177" s="8">
        <f t="shared" si="36"/>
        <v>4.7445082317217818E-5</v>
      </c>
      <c r="Z177" s="10">
        <f t="shared" si="37"/>
        <v>23</v>
      </c>
      <c r="AA177" s="4">
        <f t="shared" si="38"/>
        <v>0.9989720346571489</v>
      </c>
      <c r="AB177" s="4">
        <f t="shared" si="39"/>
        <v>1.2651581418315869</v>
      </c>
      <c r="AC177" s="5">
        <f t="shared" si="40"/>
        <v>1</v>
      </c>
    </row>
    <row r="178" spans="1:29" x14ac:dyDescent="0.25">
      <c r="A178">
        <v>2004</v>
      </c>
      <c r="B178" t="s">
        <v>6</v>
      </c>
      <c r="C178" s="6" t="str">
        <f t="shared" si="28"/>
        <v>Republican</v>
      </c>
      <c r="D178" s="6">
        <f t="shared" si="29"/>
        <v>35</v>
      </c>
      <c r="E178" s="6">
        <f t="shared" si="30"/>
        <v>18</v>
      </c>
      <c r="F178" s="10" t="b">
        <v>0</v>
      </c>
      <c r="G178" s="10" t="s">
        <v>53</v>
      </c>
      <c r="H178" s="6" t="str">
        <f t="shared" si="31"/>
        <v>Democrat</v>
      </c>
      <c r="I178" s="3">
        <v>55</v>
      </c>
      <c r="J178" s="3">
        <v>0</v>
      </c>
      <c r="K178" s="3">
        <v>0</v>
      </c>
      <c r="L178" s="3">
        <v>6745485</v>
      </c>
      <c r="M178" s="3">
        <v>5509826</v>
      </c>
      <c r="N178" s="3">
        <f t="shared" si="32"/>
        <v>-1235659</v>
      </c>
      <c r="O178" s="3">
        <f t="shared" si="33"/>
        <v>0</v>
      </c>
      <c r="P178" s="3">
        <f t="shared" si="41"/>
        <v>5676367</v>
      </c>
      <c r="Q178" s="8">
        <f t="shared" si="34"/>
        <v>-4.4510661922099867E-5</v>
      </c>
      <c r="R178" s="3">
        <v>166541</v>
      </c>
      <c r="S178" s="3">
        <v>12421852</v>
      </c>
      <c r="T178" s="3">
        <v>12589367</v>
      </c>
      <c r="U178" s="3">
        <v>12421852</v>
      </c>
      <c r="V178" s="3">
        <v>21132533</v>
      </c>
      <c r="W178" s="3">
        <v>26246548</v>
      </c>
      <c r="X178" s="3">
        <f t="shared" si="35"/>
        <v>384227.87272727274</v>
      </c>
      <c r="Y178" s="8">
        <f t="shared" si="36"/>
        <v>4.4510661922099867E-5</v>
      </c>
      <c r="Z178" s="10">
        <f t="shared" si="37"/>
        <v>24</v>
      </c>
      <c r="AA178" s="4">
        <f t="shared" si="38"/>
        <v>0.96641453154498347</v>
      </c>
      <c r="AB178" s="4">
        <f t="shared" si="39"/>
        <v>1.2651581418315869</v>
      </c>
      <c r="AC178" s="5">
        <f t="shared" si="40"/>
        <v>1</v>
      </c>
    </row>
    <row r="179" spans="1:29" x14ac:dyDescent="0.25">
      <c r="A179">
        <v>2004</v>
      </c>
      <c r="B179" t="s">
        <v>41</v>
      </c>
      <c r="C179" s="6" t="str">
        <f t="shared" si="28"/>
        <v>Republican</v>
      </c>
      <c r="D179" s="6">
        <f t="shared" si="29"/>
        <v>35</v>
      </c>
      <c r="E179" s="6">
        <f t="shared" si="30"/>
        <v>18</v>
      </c>
      <c r="F179" s="10" t="b">
        <v>0</v>
      </c>
      <c r="G179" s="10" t="s">
        <v>53</v>
      </c>
      <c r="H179" s="6" t="str">
        <f t="shared" si="31"/>
        <v>Democrat</v>
      </c>
      <c r="I179" s="3">
        <v>4</v>
      </c>
      <c r="J179" s="3">
        <v>0</v>
      </c>
      <c r="K179" s="3">
        <v>0</v>
      </c>
      <c r="L179" s="3">
        <v>259765</v>
      </c>
      <c r="M179" s="3">
        <v>169046</v>
      </c>
      <c r="N179" s="3">
        <f t="shared" si="32"/>
        <v>-90719</v>
      </c>
      <c r="O179" s="3">
        <f t="shared" si="33"/>
        <v>0</v>
      </c>
      <c r="P179" s="3">
        <f t="shared" si="41"/>
        <v>177369</v>
      </c>
      <c r="Q179" s="8">
        <f t="shared" si="34"/>
        <v>-4.4092196783474245E-5</v>
      </c>
      <c r="R179" s="3">
        <v>8323</v>
      </c>
      <c r="S179" s="3">
        <v>437134</v>
      </c>
      <c r="T179" s="3">
        <v>440228</v>
      </c>
      <c r="U179" s="3">
        <v>437134</v>
      </c>
      <c r="V179" s="3">
        <v>747046</v>
      </c>
      <c r="W179" s="3">
        <v>827513</v>
      </c>
      <c r="X179" s="3">
        <f t="shared" si="35"/>
        <v>186761.5</v>
      </c>
      <c r="Y179" s="8">
        <f t="shared" si="36"/>
        <v>4.4092196783474245E-5</v>
      </c>
      <c r="Z179" s="10">
        <f t="shared" si="37"/>
        <v>25</v>
      </c>
      <c r="AA179" s="4">
        <f t="shared" si="38"/>
        <v>1.9882224100162653</v>
      </c>
      <c r="AB179" s="4">
        <f t="shared" si="39"/>
        <v>1.2651581418315869</v>
      </c>
      <c r="AC179" s="5">
        <f t="shared" si="40"/>
        <v>1</v>
      </c>
    </row>
    <row r="180" spans="1:29" x14ac:dyDescent="0.25">
      <c r="A180">
        <v>2004</v>
      </c>
      <c r="B180" t="s">
        <v>8</v>
      </c>
      <c r="C180" s="6" t="str">
        <f t="shared" si="28"/>
        <v>Republican</v>
      </c>
      <c r="D180" s="6">
        <f t="shared" si="29"/>
        <v>35</v>
      </c>
      <c r="E180" s="6">
        <f t="shared" si="30"/>
        <v>18</v>
      </c>
      <c r="F180" s="10" t="b">
        <v>0</v>
      </c>
      <c r="G180" s="10" t="s">
        <v>53</v>
      </c>
      <c r="H180" s="6" t="str">
        <f t="shared" si="31"/>
        <v>Democrat</v>
      </c>
      <c r="I180" s="3">
        <v>7</v>
      </c>
      <c r="J180" s="3">
        <v>0</v>
      </c>
      <c r="K180" s="3">
        <v>0</v>
      </c>
      <c r="L180" s="3">
        <v>857488</v>
      </c>
      <c r="M180" s="3">
        <v>693826</v>
      </c>
      <c r="N180" s="3">
        <f t="shared" si="32"/>
        <v>-163662</v>
      </c>
      <c r="O180" s="3">
        <f t="shared" si="33"/>
        <v>0</v>
      </c>
      <c r="P180" s="3">
        <f t="shared" si="41"/>
        <v>721281</v>
      </c>
      <c r="Q180" s="8">
        <f t="shared" si="34"/>
        <v>-4.2771076975718247E-5</v>
      </c>
      <c r="R180" s="3">
        <v>27455</v>
      </c>
      <c r="S180" s="3">
        <v>1578769</v>
      </c>
      <c r="T180" s="3">
        <v>1607808</v>
      </c>
      <c r="U180" s="3">
        <v>1578769</v>
      </c>
      <c r="V180" s="3">
        <v>2429634</v>
      </c>
      <c r="W180" s="3">
        <v>2652587</v>
      </c>
      <c r="X180" s="3">
        <f t="shared" si="35"/>
        <v>347090.57142857142</v>
      </c>
      <c r="Y180" s="8">
        <f t="shared" si="36"/>
        <v>4.2771076975718247E-5</v>
      </c>
      <c r="Z180" s="10">
        <f t="shared" si="37"/>
        <v>26</v>
      </c>
      <c r="AA180" s="4">
        <f t="shared" si="38"/>
        <v>1.0698170166361558</v>
      </c>
      <c r="AB180" s="4">
        <f t="shared" si="39"/>
        <v>1.2651581418315869</v>
      </c>
      <c r="AC180" s="5">
        <f t="shared" si="40"/>
        <v>1</v>
      </c>
    </row>
    <row r="181" spans="1:29" x14ac:dyDescent="0.25">
      <c r="A181">
        <v>2004</v>
      </c>
      <c r="B181" t="s">
        <v>15</v>
      </c>
      <c r="C181" s="6" t="str">
        <f t="shared" si="28"/>
        <v>Republican</v>
      </c>
      <c r="D181" s="6">
        <f t="shared" si="29"/>
        <v>35</v>
      </c>
      <c r="E181" s="6">
        <f t="shared" si="30"/>
        <v>18</v>
      </c>
      <c r="F181" s="10" t="b">
        <v>0</v>
      </c>
      <c r="G181" s="10" t="s">
        <v>53</v>
      </c>
      <c r="H181" s="6" t="str">
        <f t="shared" si="31"/>
        <v>Democrat</v>
      </c>
      <c r="I181" s="3">
        <v>21</v>
      </c>
      <c r="J181" s="3">
        <v>0</v>
      </c>
      <c r="K181" s="3">
        <v>0</v>
      </c>
      <c r="L181" s="3">
        <v>2891550</v>
      </c>
      <c r="M181" s="3">
        <v>2345946</v>
      </c>
      <c r="N181" s="3">
        <f t="shared" si="32"/>
        <v>-545604</v>
      </c>
      <c r="O181" s="3">
        <f t="shared" si="33"/>
        <v>0</v>
      </c>
      <c r="P181" s="3">
        <f t="shared" si="41"/>
        <v>2382772</v>
      </c>
      <c r="Q181" s="8">
        <f t="shared" si="34"/>
        <v>-3.8489453889634242E-5</v>
      </c>
      <c r="R181" s="3">
        <v>36826</v>
      </c>
      <c r="S181" s="3">
        <v>5274322</v>
      </c>
      <c r="T181" s="3">
        <v>5350493</v>
      </c>
      <c r="U181" s="3">
        <v>5274322</v>
      </c>
      <c r="V181" s="3">
        <v>8576696</v>
      </c>
      <c r="W181" s="3">
        <v>9391420</v>
      </c>
      <c r="X181" s="3">
        <f t="shared" si="35"/>
        <v>408414.09523809527</v>
      </c>
      <c r="Y181" s="8">
        <f t="shared" si="36"/>
        <v>3.8489453889634242E-5</v>
      </c>
      <c r="Z181" s="10">
        <f t="shared" si="37"/>
        <v>27</v>
      </c>
      <c r="AA181" s="4">
        <f t="shared" si="38"/>
        <v>0.90918360545754562</v>
      </c>
      <c r="AB181" s="4">
        <f t="shared" si="39"/>
        <v>1.2651581418315869</v>
      </c>
      <c r="AC181" s="5">
        <f t="shared" si="40"/>
        <v>1</v>
      </c>
    </row>
    <row r="182" spans="1:29" x14ac:dyDescent="0.25">
      <c r="A182">
        <v>2004</v>
      </c>
      <c r="B182" t="s">
        <v>3</v>
      </c>
      <c r="C182" s="6" t="str">
        <f t="shared" si="28"/>
        <v>Republican</v>
      </c>
      <c r="D182" s="6">
        <f t="shared" si="29"/>
        <v>35</v>
      </c>
      <c r="E182" s="6">
        <f t="shared" si="30"/>
        <v>18</v>
      </c>
      <c r="F182" s="10" t="b">
        <v>0</v>
      </c>
      <c r="G182" s="10" t="s">
        <v>54</v>
      </c>
      <c r="H182" s="6" t="str">
        <f t="shared" si="31"/>
        <v>Republican</v>
      </c>
      <c r="I182" s="3">
        <v>0</v>
      </c>
      <c r="J182" s="3">
        <v>3</v>
      </c>
      <c r="K182" s="3">
        <v>0</v>
      </c>
      <c r="L182" s="3">
        <v>111025</v>
      </c>
      <c r="M182" s="3">
        <v>190889</v>
      </c>
      <c r="N182" s="3">
        <f t="shared" si="32"/>
        <v>79864</v>
      </c>
      <c r="O182" s="3">
        <f t="shared" si="33"/>
        <v>0</v>
      </c>
      <c r="P182" s="3">
        <f t="shared" si="41"/>
        <v>121709</v>
      </c>
      <c r="Q182" s="8">
        <f t="shared" si="34"/>
        <v>3.7563858559551239E-5</v>
      </c>
      <c r="R182" s="3">
        <v>10684</v>
      </c>
      <c r="S182" s="3">
        <v>312598</v>
      </c>
      <c r="T182" s="3">
        <v>314502</v>
      </c>
      <c r="U182" s="3">
        <v>312598</v>
      </c>
      <c r="V182" s="3">
        <v>452124</v>
      </c>
      <c r="W182" s="3">
        <v>476378</v>
      </c>
      <c r="X182" s="3">
        <f t="shared" si="35"/>
        <v>150708</v>
      </c>
      <c r="Y182" s="8">
        <f t="shared" si="36"/>
        <v>3.7563858559551239E-5</v>
      </c>
      <c r="Z182" s="10">
        <f t="shared" si="37"/>
        <v>28</v>
      </c>
      <c r="AA182" s="4">
        <f t="shared" si="38"/>
        <v>2.4638599120700477</v>
      </c>
      <c r="AB182" s="4">
        <f t="shared" si="39"/>
        <v>1.2651581418315869</v>
      </c>
      <c r="AC182" s="5">
        <f t="shared" si="40"/>
        <v>1</v>
      </c>
    </row>
    <row r="183" spans="1:29" x14ac:dyDescent="0.25">
      <c r="A183">
        <v>2004</v>
      </c>
      <c r="B183" t="s">
        <v>43</v>
      </c>
      <c r="C183" s="6" t="str">
        <f t="shared" si="28"/>
        <v>Republican</v>
      </c>
      <c r="D183" s="6">
        <f t="shared" si="29"/>
        <v>35</v>
      </c>
      <c r="E183" s="6">
        <f t="shared" si="30"/>
        <v>18</v>
      </c>
      <c r="F183" s="10" t="b">
        <v>0</v>
      </c>
      <c r="G183" s="10" t="s">
        <v>54</v>
      </c>
      <c r="H183" s="6" t="str">
        <f t="shared" si="31"/>
        <v>Republican</v>
      </c>
      <c r="I183" s="3">
        <v>0</v>
      </c>
      <c r="J183" s="3">
        <v>3</v>
      </c>
      <c r="K183" s="3">
        <v>0</v>
      </c>
      <c r="L183" s="3">
        <v>149244</v>
      </c>
      <c r="M183" s="3">
        <v>232584</v>
      </c>
      <c r="N183" s="3">
        <f t="shared" si="32"/>
        <v>83340</v>
      </c>
      <c r="O183" s="3">
        <f t="shared" si="33"/>
        <v>0</v>
      </c>
      <c r="P183" s="3">
        <f t="shared" si="41"/>
        <v>155631</v>
      </c>
      <c r="Q183" s="8">
        <f t="shared" si="34"/>
        <v>3.5997120230381567E-5</v>
      </c>
      <c r="R183" s="3">
        <v>6387</v>
      </c>
      <c r="S183" s="3">
        <v>388215</v>
      </c>
      <c r="T183" s="3">
        <v>394930</v>
      </c>
      <c r="U183" s="3">
        <v>388215</v>
      </c>
      <c r="V183" s="3">
        <v>569161</v>
      </c>
      <c r="W183" s="3">
        <v>576472</v>
      </c>
      <c r="X183" s="3">
        <f t="shared" si="35"/>
        <v>189720.33333333334</v>
      </c>
      <c r="Y183" s="8">
        <f t="shared" si="36"/>
        <v>3.5997120230381567E-5</v>
      </c>
      <c r="Z183" s="10">
        <f t="shared" si="37"/>
        <v>29</v>
      </c>
      <c r="AA183" s="4">
        <f t="shared" si="38"/>
        <v>1.957214564744876</v>
      </c>
      <c r="AB183" s="4">
        <f t="shared" si="39"/>
        <v>1.2651581418315869</v>
      </c>
      <c r="AC183" s="5">
        <f t="shared" si="40"/>
        <v>1</v>
      </c>
    </row>
    <row r="184" spans="1:29" x14ac:dyDescent="0.25">
      <c r="A184">
        <v>2004</v>
      </c>
      <c r="B184" t="s">
        <v>36</v>
      </c>
      <c r="C184" s="6" t="str">
        <f t="shared" si="28"/>
        <v>Republican</v>
      </c>
      <c r="D184" s="6">
        <f t="shared" si="29"/>
        <v>35</v>
      </c>
      <c r="E184" s="6">
        <f t="shared" si="30"/>
        <v>18</v>
      </c>
      <c r="F184" s="10" t="b">
        <v>0</v>
      </c>
      <c r="G184" s="10" t="s">
        <v>54</v>
      </c>
      <c r="H184" s="6" t="str">
        <f t="shared" si="31"/>
        <v>Republican</v>
      </c>
      <c r="I184" s="3">
        <v>0</v>
      </c>
      <c r="J184" s="3">
        <v>3</v>
      </c>
      <c r="K184" s="3">
        <v>0</v>
      </c>
      <c r="L184" s="3">
        <v>111052</v>
      </c>
      <c r="M184" s="3">
        <v>196651</v>
      </c>
      <c r="N184" s="3">
        <f t="shared" si="32"/>
        <v>85599</v>
      </c>
      <c r="O184" s="3">
        <f t="shared" si="33"/>
        <v>0</v>
      </c>
      <c r="P184" s="3">
        <f t="shared" si="41"/>
        <v>116182</v>
      </c>
      <c r="Q184" s="8">
        <f t="shared" si="34"/>
        <v>3.5047138401149548E-5</v>
      </c>
      <c r="R184" s="3">
        <v>5130</v>
      </c>
      <c r="S184" s="3">
        <v>312833</v>
      </c>
      <c r="T184" s="3">
        <v>316049</v>
      </c>
      <c r="U184" s="3">
        <v>312833</v>
      </c>
      <c r="V184" s="3">
        <v>482722</v>
      </c>
      <c r="W184" s="3">
        <v>496479</v>
      </c>
      <c r="X184" s="3">
        <f t="shared" si="35"/>
        <v>160907.33333333334</v>
      </c>
      <c r="Y184" s="8">
        <f t="shared" si="36"/>
        <v>3.5047138401149548E-5</v>
      </c>
      <c r="Z184" s="10">
        <f t="shared" si="37"/>
        <v>30</v>
      </c>
      <c r="AA184" s="4">
        <f t="shared" si="38"/>
        <v>2.3076847520617632</v>
      </c>
      <c r="AB184" s="4">
        <f t="shared" si="39"/>
        <v>1.2651581418315869</v>
      </c>
      <c r="AC184" s="5">
        <f t="shared" si="40"/>
        <v>1</v>
      </c>
    </row>
    <row r="185" spans="1:29" x14ac:dyDescent="0.25">
      <c r="A185">
        <v>2004</v>
      </c>
      <c r="B185" t="s">
        <v>35</v>
      </c>
      <c r="C185" s="6" t="str">
        <f t="shared" si="28"/>
        <v>Republican</v>
      </c>
      <c r="D185" s="6">
        <f t="shared" si="29"/>
        <v>35</v>
      </c>
      <c r="E185" s="6">
        <f t="shared" si="30"/>
        <v>18</v>
      </c>
      <c r="F185" s="10" t="b">
        <v>0</v>
      </c>
      <c r="G185" s="10" t="s">
        <v>54</v>
      </c>
      <c r="H185" s="6" t="str">
        <f t="shared" si="31"/>
        <v>Republican</v>
      </c>
      <c r="I185" s="3">
        <v>0</v>
      </c>
      <c r="J185" s="3">
        <v>15</v>
      </c>
      <c r="K185" s="3">
        <v>0</v>
      </c>
      <c r="L185" s="3">
        <v>1525849</v>
      </c>
      <c r="M185" s="3">
        <v>1961166</v>
      </c>
      <c r="N185" s="3">
        <f t="shared" si="32"/>
        <v>435317</v>
      </c>
      <c r="O185" s="3">
        <f t="shared" si="33"/>
        <v>0</v>
      </c>
      <c r="P185" s="3">
        <f t="shared" si="41"/>
        <v>1539841</v>
      </c>
      <c r="Q185" s="8">
        <f t="shared" si="34"/>
        <v>3.4457648104714494E-5</v>
      </c>
      <c r="R185" s="3">
        <v>13992</v>
      </c>
      <c r="S185" s="3">
        <v>3501007</v>
      </c>
      <c r="T185" s="3">
        <v>3552449</v>
      </c>
      <c r="U185" s="3">
        <v>3501007</v>
      </c>
      <c r="V185" s="3">
        <v>6055771</v>
      </c>
      <c r="W185" s="3">
        <v>6505150</v>
      </c>
      <c r="X185" s="3">
        <f t="shared" si="35"/>
        <v>403718.06666666665</v>
      </c>
      <c r="Y185" s="8">
        <f t="shared" si="36"/>
        <v>3.4457648104714494E-5</v>
      </c>
      <c r="Z185" s="10">
        <f t="shared" si="37"/>
        <v>31</v>
      </c>
      <c r="AA185" s="4">
        <f t="shared" si="38"/>
        <v>0.91975918416066127</v>
      </c>
      <c r="AB185" s="4">
        <f t="shared" si="39"/>
        <v>1.2651581418315869</v>
      </c>
      <c r="AC185" s="5">
        <f t="shared" si="40"/>
        <v>1</v>
      </c>
    </row>
    <row r="186" spans="1:29" x14ac:dyDescent="0.25">
      <c r="A186">
        <v>2004</v>
      </c>
      <c r="B186" t="s">
        <v>28</v>
      </c>
      <c r="C186" s="6" t="str">
        <f t="shared" si="28"/>
        <v>Republican</v>
      </c>
      <c r="D186" s="6">
        <f t="shared" si="29"/>
        <v>35</v>
      </c>
      <c r="E186" s="6">
        <f t="shared" si="30"/>
        <v>18</v>
      </c>
      <c r="F186" s="10" t="b">
        <v>0</v>
      </c>
      <c r="G186" s="10" t="s">
        <v>54</v>
      </c>
      <c r="H186" s="6" t="str">
        <f t="shared" si="31"/>
        <v>Republican</v>
      </c>
      <c r="I186" s="3">
        <v>0</v>
      </c>
      <c r="J186" s="3">
        <v>3</v>
      </c>
      <c r="K186" s="3">
        <v>0</v>
      </c>
      <c r="L186" s="3">
        <v>173710</v>
      </c>
      <c r="M186" s="3">
        <v>266063</v>
      </c>
      <c r="N186" s="3">
        <f t="shared" si="32"/>
        <v>92353</v>
      </c>
      <c r="O186" s="3">
        <f t="shared" si="33"/>
        <v>0</v>
      </c>
      <c r="P186" s="3">
        <f t="shared" si="41"/>
        <v>184382</v>
      </c>
      <c r="Q186" s="8">
        <f t="shared" si="34"/>
        <v>3.2484055742639653E-5</v>
      </c>
      <c r="R186" s="3">
        <v>10672</v>
      </c>
      <c r="S186" s="3">
        <v>450445</v>
      </c>
      <c r="T186" s="3">
        <v>456096</v>
      </c>
      <c r="U186" s="3">
        <v>450445</v>
      </c>
      <c r="V186" s="3">
        <v>699114</v>
      </c>
      <c r="W186" s="3">
        <v>711858</v>
      </c>
      <c r="X186" s="3">
        <f t="shared" si="35"/>
        <v>233038</v>
      </c>
      <c r="Y186" s="8">
        <f t="shared" si="36"/>
        <v>3.2484055742639653E-5</v>
      </c>
      <c r="Z186" s="10">
        <f t="shared" si="37"/>
        <v>32</v>
      </c>
      <c r="AA186" s="4">
        <f t="shared" si="38"/>
        <v>1.5934027910823676</v>
      </c>
      <c r="AB186" s="4">
        <f t="shared" si="39"/>
        <v>1.2651581418315869</v>
      </c>
      <c r="AC186" s="5">
        <f t="shared" si="40"/>
        <v>1</v>
      </c>
    </row>
    <row r="187" spans="1:29" x14ac:dyDescent="0.25">
      <c r="A187">
        <v>2004</v>
      </c>
      <c r="B187" t="s">
        <v>22</v>
      </c>
      <c r="C187" s="6" t="str">
        <f t="shared" si="28"/>
        <v>Republican</v>
      </c>
      <c r="D187" s="6">
        <f t="shared" si="29"/>
        <v>35</v>
      </c>
      <c r="E187" s="6">
        <f t="shared" si="30"/>
        <v>18</v>
      </c>
      <c r="F187" s="10" t="b">
        <v>0</v>
      </c>
      <c r="G187" s="10" t="s">
        <v>53</v>
      </c>
      <c r="H187" s="6" t="str">
        <f t="shared" si="31"/>
        <v>Democrat</v>
      </c>
      <c r="I187" s="3">
        <v>10</v>
      </c>
      <c r="J187" s="3">
        <v>0</v>
      </c>
      <c r="K187" s="3">
        <v>0</v>
      </c>
      <c r="L187" s="3">
        <v>1334493</v>
      </c>
      <c r="M187" s="3">
        <v>1024703</v>
      </c>
      <c r="N187" s="3">
        <f t="shared" si="32"/>
        <v>-309790</v>
      </c>
      <c r="O187" s="3">
        <f t="shared" si="33"/>
        <v>0</v>
      </c>
      <c r="P187" s="3">
        <f t="shared" si="41"/>
        <v>1052212</v>
      </c>
      <c r="Q187" s="8">
        <f t="shared" si="34"/>
        <v>-3.2279931566545082E-5</v>
      </c>
      <c r="R187" s="3">
        <v>27482</v>
      </c>
      <c r="S187" s="3">
        <v>2386678</v>
      </c>
      <c r="T187" s="3">
        <v>2395791</v>
      </c>
      <c r="U187" s="3">
        <v>2386705</v>
      </c>
      <c r="V187" s="3">
        <v>3797264</v>
      </c>
      <c r="W187" s="3">
        <v>4179376</v>
      </c>
      <c r="X187" s="3">
        <f t="shared" si="35"/>
        <v>379726.4</v>
      </c>
      <c r="Y187" s="8">
        <f t="shared" si="36"/>
        <v>3.2279931566545082E-5</v>
      </c>
      <c r="Z187" s="10">
        <f t="shared" si="37"/>
        <v>33</v>
      </c>
      <c r="AA187" s="4">
        <f t="shared" si="38"/>
        <v>0.9778709081808713</v>
      </c>
      <c r="AB187" s="4">
        <f t="shared" si="39"/>
        <v>1.2651581418315869</v>
      </c>
      <c r="AC187" s="5">
        <f t="shared" si="40"/>
        <v>1</v>
      </c>
    </row>
    <row r="188" spans="1:29" x14ac:dyDescent="0.25">
      <c r="A188">
        <v>2004</v>
      </c>
      <c r="B188" t="s">
        <v>20</v>
      </c>
      <c r="C188" s="6" t="str">
        <f t="shared" si="28"/>
        <v>Republican</v>
      </c>
      <c r="D188" s="6">
        <f t="shared" si="29"/>
        <v>35</v>
      </c>
      <c r="E188" s="6">
        <f t="shared" si="30"/>
        <v>18</v>
      </c>
      <c r="F188" s="10" t="b">
        <v>0</v>
      </c>
      <c r="G188" s="10" t="s">
        <v>54</v>
      </c>
      <c r="H188" s="6" t="str">
        <f t="shared" si="31"/>
        <v>Republican</v>
      </c>
      <c r="I188" s="3">
        <v>0</v>
      </c>
      <c r="J188" s="3">
        <v>9</v>
      </c>
      <c r="K188" s="3">
        <v>0</v>
      </c>
      <c r="L188" s="3">
        <v>820299</v>
      </c>
      <c r="M188" s="3">
        <v>1102169</v>
      </c>
      <c r="N188" s="3">
        <f t="shared" si="32"/>
        <v>281870</v>
      </c>
      <c r="O188" s="3">
        <f t="shared" si="33"/>
        <v>0</v>
      </c>
      <c r="P188" s="3">
        <f t="shared" si="41"/>
        <v>840937</v>
      </c>
      <c r="Q188" s="8">
        <f t="shared" si="34"/>
        <v>3.1929612942136444E-5</v>
      </c>
      <c r="R188" s="3">
        <v>20638</v>
      </c>
      <c r="S188" s="3">
        <v>1943106</v>
      </c>
      <c r="T188" s="3">
        <v>1956590</v>
      </c>
      <c r="U188" s="3">
        <v>1943106</v>
      </c>
      <c r="V188" s="3">
        <v>3182762</v>
      </c>
      <c r="W188" s="3">
        <v>3379937</v>
      </c>
      <c r="X188" s="3">
        <f t="shared" si="35"/>
        <v>353640.22222222225</v>
      </c>
      <c r="Y188" s="8">
        <f t="shared" si="36"/>
        <v>3.1929612942136444E-5</v>
      </c>
      <c r="Z188" s="10">
        <f t="shared" si="37"/>
        <v>34</v>
      </c>
      <c r="AA188" s="4">
        <f t="shared" si="38"/>
        <v>1.0500032979702141</v>
      </c>
      <c r="AB188" s="4">
        <f t="shared" si="39"/>
        <v>1.2651581418315869</v>
      </c>
      <c r="AC188" s="5">
        <f t="shared" si="40"/>
        <v>1</v>
      </c>
    </row>
    <row r="189" spans="1:29" x14ac:dyDescent="0.25">
      <c r="A189">
        <v>2004</v>
      </c>
      <c r="B189" t="s">
        <v>44</v>
      </c>
      <c r="C189" s="6" t="str">
        <f t="shared" si="28"/>
        <v>Republican</v>
      </c>
      <c r="D189" s="6">
        <f t="shared" si="29"/>
        <v>35</v>
      </c>
      <c r="E189" s="6">
        <f t="shared" si="30"/>
        <v>18</v>
      </c>
      <c r="F189" s="10" t="b">
        <v>0</v>
      </c>
      <c r="G189" s="10" t="s">
        <v>54</v>
      </c>
      <c r="H189" s="6" t="str">
        <f t="shared" si="31"/>
        <v>Republican</v>
      </c>
      <c r="I189" s="3">
        <v>0</v>
      </c>
      <c r="J189" s="3">
        <v>11</v>
      </c>
      <c r="K189" s="3">
        <v>0</v>
      </c>
      <c r="L189" s="3">
        <v>1036477</v>
      </c>
      <c r="M189" s="3">
        <v>1384375</v>
      </c>
      <c r="N189" s="3">
        <f t="shared" si="32"/>
        <v>347898</v>
      </c>
      <c r="O189" s="3">
        <f t="shared" si="33"/>
        <v>0</v>
      </c>
      <c r="P189" s="3">
        <f t="shared" si="41"/>
        <v>1052944</v>
      </c>
      <c r="Q189" s="8">
        <f t="shared" si="34"/>
        <v>3.1618462882798979E-5</v>
      </c>
      <c r="R189" s="3">
        <v>16467</v>
      </c>
      <c r="S189" s="3">
        <v>2437319</v>
      </c>
      <c r="T189" s="3">
        <v>2456610</v>
      </c>
      <c r="U189" s="3">
        <v>2437319</v>
      </c>
      <c r="V189" s="3">
        <v>4328446</v>
      </c>
      <c r="W189" s="3">
        <v>4496929</v>
      </c>
      <c r="X189" s="3">
        <f t="shared" si="35"/>
        <v>393495.09090909088</v>
      </c>
      <c r="Y189" s="8">
        <f t="shared" si="36"/>
        <v>3.1618462882798979E-5</v>
      </c>
      <c r="Z189" s="10">
        <f t="shared" si="37"/>
        <v>35</v>
      </c>
      <c r="AA189" s="4">
        <f t="shared" si="38"/>
        <v>0.94365446534640396</v>
      </c>
      <c r="AB189" s="4">
        <f t="shared" si="39"/>
        <v>1.2651581418315869</v>
      </c>
      <c r="AC189" s="5">
        <f t="shared" si="40"/>
        <v>1</v>
      </c>
    </row>
    <row r="190" spans="1:29" x14ac:dyDescent="0.25">
      <c r="A190">
        <v>2004</v>
      </c>
      <c r="B190" t="s">
        <v>52</v>
      </c>
      <c r="C190" s="6" t="str">
        <f t="shared" si="28"/>
        <v>Republican</v>
      </c>
      <c r="D190" s="6">
        <f t="shared" si="29"/>
        <v>35</v>
      </c>
      <c r="E190" s="6">
        <f t="shared" si="30"/>
        <v>18</v>
      </c>
      <c r="F190" s="10" t="b">
        <v>0</v>
      </c>
      <c r="G190" s="10" t="s">
        <v>54</v>
      </c>
      <c r="H190" s="6" t="str">
        <f t="shared" si="31"/>
        <v>Republican</v>
      </c>
      <c r="I190" s="3">
        <v>0</v>
      </c>
      <c r="J190" s="3">
        <v>3</v>
      </c>
      <c r="K190" s="3">
        <v>0</v>
      </c>
      <c r="L190" s="3">
        <v>70776</v>
      </c>
      <c r="M190" s="3">
        <v>167629</v>
      </c>
      <c r="N190" s="3">
        <f t="shared" si="32"/>
        <v>96853</v>
      </c>
      <c r="O190" s="3">
        <f t="shared" si="33"/>
        <v>0</v>
      </c>
      <c r="P190" s="3">
        <f t="shared" si="41"/>
        <v>75799</v>
      </c>
      <c r="Q190" s="8">
        <f t="shared" si="34"/>
        <v>3.0974776207241906E-5</v>
      </c>
      <c r="R190" s="3">
        <v>5023</v>
      </c>
      <c r="S190" s="3">
        <v>243428</v>
      </c>
      <c r="T190" s="3">
        <v>245789</v>
      </c>
      <c r="U190" s="3">
        <v>243428</v>
      </c>
      <c r="V190" s="3">
        <v>370785</v>
      </c>
      <c r="W190" s="3">
        <v>386796</v>
      </c>
      <c r="X190" s="3">
        <f t="shared" si="35"/>
        <v>123595</v>
      </c>
      <c r="Y190" s="8">
        <f t="shared" si="36"/>
        <v>3.0974776207241906E-5</v>
      </c>
      <c r="Z190" s="10">
        <f t="shared" si="37"/>
        <v>36</v>
      </c>
      <c r="AA190" s="4">
        <f t="shared" si="38"/>
        <v>3.0043561602674278</v>
      </c>
      <c r="AB190" s="4">
        <f t="shared" si="39"/>
        <v>1.2651581418315869</v>
      </c>
      <c r="AC190" s="5">
        <f t="shared" si="40"/>
        <v>1</v>
      </c>
    </row>
    <row r="191" spans="1:29" x14ac:dyDescent="0.25">
      <c r="A191">
        <v>2004</v>
      </c>
      <c r="B191" t="s">
        <v>42</v>
      </c>
      <c r="C191" s="6" t="str">
        <f t="shared" si="28"/>
        <v>Republican</v>
      </c>
      <c r="D191" s="6">
        <f t="shared" si="29"/>
        <v>35</v>
      </c>
      <c r="E191" s="6">
        <f t="shared" si="30"/>
        <v>18</v>
      </c>
      <c r="F191" s="10" t="b">
        <v>0</v>
      </c>
      <c r="G191" s="10" t="s">
        <v>54</v>
      </c>
      <c r="H191" s="6" t="str">
        <f t="shared" si="31"/>
        <v>Republican</v>
      </c>
      <c r="I191" s="3">
        <v>0</v>
      </c>
      <c r="J191" s="3">
        <v>8</v>
      </c>
      <c r="K191" s="3">
        <v>0</v>
      </c>
      <c r="L191" s="3">
        <v>661699</v>
      </c>
      <c r="M191" s="3">
        <v>937974</v>
      </c>
      <c r="N191" s="3">
        <f t="shared" si="32"/>
        <v>276275</v>
      </c>
      <c r="O191" s="3">
        <f t="shared" si="33"/>
        <v>0</v>
      </c>
      <c r="P191" s="3">
        <f t="shared" si="41"/>
        <v>679756</v>
      </c>
      <c r="Q191" s="8">
        <f t="shared" si="34"/>
        <v>2.8956655506289025E-5</v>
      </c>
      <c r="R191" s="3">
        <v>18057</v>
      </c>
      <c r="S191" s="3">
        <v>1617730</v>
      </c>
      <c r="T191" s="3">
        <v>1626720</v>
      </c>
      <c r="U191" s="3">
        <v>1617730</v>
      </c>
      <c r="V191" s="3">
        <v>3055098</v>
      </c>
      <c r="W191" s="3">
        <v>3198733</v>
      </c>
      <c r="X191" s="3">
        <f t="shared" si="35"/>
        <v>381887.25</v>
      </c>
      <c r="Y191" s="8">
        <f t="shared" si="36"/>
        <v>2.8956655506289025E-5</v>
      </c>
      <c r="Z191" s="10">
        <f t="shared" si="37"/>
        <v>37</v>
      </c>
      <c r="AA191" s="4">
        <f t="shared" si="38"/>
        <v>0.9723377767345015</v>
      </c>
      <c r="AB191" s="4">
        <f t="shared" si="39"/>
        <v>1.2651581418315869</v>
      </c>
      <c r="AC191" s="5">
        <f t="shared" si="40"/>
        <v>1</v>
      </c>
    </row>
    <row r="192" spans="1:29" x14ac:dyDescent="0.25">
      <c r="A192">
        <v>2004</v>
      </c>
      <c r="B192" t="s">
        <v>12</v>
      </c>
      <c r="C192" s="6" t="str">
        <f t="shared" si="28"/>
        <v>Republican</v>
      </c>
      <c r="D192" s="6">
        <f t="shared" si="29"/>
        <v>35</v>
      </c>
      <c r="E192" s="6">
        <f t="shared" si="30"/>
        <v>18</v>
      </c>
      <c r="F192" s="10" t="b">
        <v>0</v>
      </c>
      <c r="G192" s="10" t="s">
        <v>54</v>
      </c>
      <c r="H192" s="6" t="str">
        <f t="shared" si="31"/>
        <v>Republican</v>
      </c>
      <c r="I192" s="3">
        <v>0</v>
      </c>
      <c r="J192" s="3">
        <v>15</v>
      </c>
      <c r="K192" s="3">
        <v>0</v>
      </c>
      <c r="L192" s="3">
        <v>1366149</v>
      </c>
      <c r="M192" s="3">
        <v>1914254</v>
      </c>
      <c r="N192" s="3">
        <f t="shared" si="32"/>
        <v>548105</v>
      </c>
      <c r="O192" s="3">
        <f t="shared" si="33"/>
        <v>0</v>
      </c>
      <c r="P192" s="3">
        <f t="shared" si="41"/>
        <v>1387621</v>
      </c>
      <c r="Q192" s="8">
        <f t="shared" si="34"/>
        <v>2.7367019093056987E-5</v>
      </c>
      <c r="R192" s="3">
        <v>21472</v>
      </c>
      <c r="S192" s="3">
        <v>3301875</v>
      </c>
      <c r="T192" s="3">
        <v>3317336</v>
      </c>
      <c r="U192" s="3">
        <v>3301875</v>
      </c>
      <c r="V192" s="3">
        <v>5878186</v>
      </c>
      <c r="W192" s="3">
        <v>6499325</v>
      </c>
      <c r="X192" s="3">
        <f t="shared" si="35"/>
        <v>391879.06666666665</v>
      </c>
      <c r="Y192" s="8">
        <f t="shared" si="36"/>
        <v>2.7367019093056987E-5</v>
      </c>
      <c r="Z192" s="10">
        <f t="shared" si="37"/>
        <v>38</v>
      </c>
      <c r="AA192" s="4">
        <f t="shared" si="38"/>
        <v>0.94754589161074387</v>
      </c>
      <c r="AB192" s="4">
        <f t="shared" si="39"/>
        <v>1.2651581418315869</v>
      </c>
      <c r="AC192" s="5">
        <f t="shared" si="40"/>
        <v>1</v>
      </c>
    </row>
    <row r="193" spans="1:29" x14ac:dyDescent="0.25">
      <c r="A193">
        <v>2004</v>
      </c>
      <c r="B193" t="s">
        <v>26</v>
      </c>
      <c r="C193" s="6" t="str">
        <f t="shared" si="28"/>
        <v>Republican</v>
      </c>
      <c r="D193" s="6">
        <f t="shared" si="29"/>
        <v>35</v>
      </c>
      <c r="E193" s="6">
        <f t="shared" si="30"/>
        <v>18</v>
      </c>
      <c r="F193" s="10" t="b">
        <v>0</v>
      </c>
      <c r="G193" s="10" t="s">
        <v>54</v>
      </c>
      <c r="H193" s="6" t="str">
        <f t="shared" si="31"/>
        <v>Republican</v>
      </c>
      <c r="I193" s="3">
        <v>0</v>
      </c>
      <c r="J193" s="3">
        <v>6</v>
      </c>
      <c r="K193" s="3">
        <v>0</v>
      </c>
      <c r="L193" s="3">
        <v>458094</v>
      </c>
      <c r="M193" s="3">
        <v>684981</v>
      </c>
      <c r="N193" s="3">
        <f t="shared" si="32"/>
        <v>226887</v>
      </c>
      <c r="O193" s="3">
        <f t="shared" si="33"/>
        <v>0</v>
      </c>
      <c r="P193" s="3">
        <f t="shared" si="41"/>
        <v>467384</v>
      </c>
      <c r="Q193" s="8">
        <f t="shared" si="34"/>
        <v>2.6444882254161762E-5</v>
      </c>
      <c r="R193" s="3">
        <v>9070</v>
      </c>
      <c r="S193" s="3">
        <v>1152145</v>
      </c>
      <c r="T193" s="3"/>
      <c r="U193" s="3">
        <v>1152365</v>
      </c>
      <c r="V193" s="3">
        <v>2068766</v>
      </c>
      <c r="W193" s="3">
        <v>2133681</v>
      </c>
      <c r="X193" s="3">
        <f t="shared" si="35"/>
        <v>344794.33333333331</v>
      </c>
      <c r="Y193" s="8">
        <f t="shared" si="36"/>
        <v>2.6444882254161762E-5</v>
      </c>
      <c r="Z193" s="10">
        <f t="shared" si="37"/>
        <v>39</v>
      </c>
      <c r="AA193" s="4">
        <f t="shared" si="38"/>
        <v>1.0769417120010272</v>
      </c>
      <c r="AB193" s="4">
        <f t="shared" si="39"/>
        <v>1.2651581418315869</v>
      </c>
      <c r="AC193" s="5">
        <f t="shared" si="40"/>
        <v>1</v>
      </c>
    </row>
    <row r="194" spans="1:29" x14ac:dyDescent="0.25">
      <c r="A194">
        <v>2004</v>
      </c>
      <c r="B194" t="s">
        <v>34</v>
      </c>
      <c r="C194" s="6" t="str">
        <f t="shared" ref="C194:C257" si="42">IF(SUMIF($A$2:$A$511,A194,$I$2:$I$511)&gt;SUMIF($A$2:$A$511,A194,$J$2:$J$511),"Democrat","Republican")</f>
        <v>Republican</v>
      </c>
      <c r="D194" s="6">
        <f t="shared" ref="D194:D257" si="43">ABS(SUMIF($A$2:$A$511,A194,$I$2:$I$511)-SUMIF($A$2:$A$511,A194,$J$2:$J$511))</f>
        <v>35</v>
      </c>
      <c r="E194" s="6">
        <f t="shared" ref="E194:E257" si="44">ROUNDDOWN(D194/2 + 1,0)</f>
        <v>18</v>
      </c>
      <c r="F194" s="10" t="b">
        <v>0</v>
      </c>
      <c r="G194" s="10" t="s">
        <v>53</v>
      </c>
      <c r="H194" s="6" t="str">
        <f t="shared" ref="H194:H257" si="45">CONCATENATE(IF(I194&gt;J194,"Democrat","Republican"),IF(F194,"*",""))</f>
        <v>Democrat</v>
      </c>
      <c r="I194" s="3">
        <v>31</v>
      </c>
      <c r="J194" s="3">
        <v>0</v>
      </c>
      <c r="K194" s="3">
        <v>0</v>
      </c>
      <c r="L194" s="3">
        <v>4314280</v>
      </c>
      <c r="M194" s="3">
        <v>2962567</v>
      </c>
      <c r="N194" s="3">
        <f t="shared" ref="N194:N257" si="46">IF(SUMIF($A$2:$A$511,A194,$I$2:$I$511)&gt;SUMIF($A$2:$A$511,A194,$J$2:$J$511),L194-M194,M194-L194)</f>
        <v>-1351713</v>
      </c>
      <c r="O194" s="3">
        <f t="shared" ref="O194:O257" si="47">IF(F194,N194,0)</f>
        <v>0</v>
      </c>
      <c r="P194" s="3">
        <f t="shared" si="41"/>
        <v>3076969</v>
      </c>
      <c r="Q194" s="8">
        <f t="shared" ref="Q194:Q257" si="48">SUM(I194:K194)/N194</f>
        <v>-2.2933862439733878E-5</v>
      </c>
      <c r="R194" s="3">
        <v>114189</v>
      </c>
      <c r="S194" s="3">
        <v>7391036</v>
      </c>
      <c r="T194" s="3">
        <v>7448266</v>
      </c>
      <c r="U194" s="3">
        <v>7391249</v>
      </c>
      <c r="V194" s="3">
        <v>12738056</v>
      </c>
      <c r="W194" s="3">
        <v>14598898</v>
      </c>
      <c r="X194" s="3">
        <f t="shared" ref="X194:X257" si="49">V194/SUM(I194:K194)</f>
        <v>410905.03225806454</v>
      </c>
      <c r="Y194" s="8">
        <f t="shared" ref="Y194:Y257" si="50">ABS(SUM(I194:K194)/N194)</f>
        <v>2.2933862439733878E-5</v>
      </c>
      <c r="Z194" s="10">
        <f t="shared" ref="Z194:Z257" si="51">COUNTIFS($A$2:$A$511,$A194,$Y$2:$Y$511,"&gt;="&amp;$Y194)</f>
        <v>40</v>
      </c>
      <c r="AA194" s="4">
        <f t="shared" ref="AA194:AA257" si="52">(1/V194)*(SUM(I194:K194)/538)*SUMIF($A$2:$A$511,A194,$V$2:$V$511)</f>
        <v>0.90367206648140319</v>
      </c>
      <c r="AB194" s="4">
        <f t="shared" ref="AB194:AB257" si="53">1/(1/SUMIF($A$2:$A$511,A194,$V$2:$V$511)*SUMIF($A$2:$A$511,1980,$V$2:$V$511))</f>
        <v>1.2651581418315869</v>
      </c>
      <c r="AC194" s="5">
        <f t="shared" ref="AC194:AC257" si="54">1/SUMIF($A$2:$A$511,A194,$V$2:$V$511)*SUMIF($A$2:$A$511,A194,$V$2:$V$511)</f>
        <v>1</v>
      </c>
    </row>
    <row r="195" spans="1:29" x14ac:dyDescent="0.25">
      <c r="A195">
        <v>2004</v>
      </c>
      <c r="B195" t="s">
        <v>19</v>
      </c>
      <c r="C195" s="6" t="str">
        <f t="shared" si="42"/>
        <v>Republican</v>
      </c>
      <c r="D195" s="6">
        <f t="shared" si="43"/>
        <v>35</v>
      </c>
      <c r="E195" s="6">
        <f t="shared" si="44"/>
        <v>18</v>
      </c>
      <c r="F195" s="10" t="b">
        <v>0</v>
      </c>
      <c r="G195" s="10" t="s">
        <v>54</v>
      </c>
      <c r="H195" s="6" t="str">
        <f t="shared" si="45"/>
        <v>Republican</v>
      </c>
      <c r="I195" s="3">
        <v>0</v>
      </c>
      <c r="J195" s="3">
        <v>8</v>
      </c>
      <c r="K195" s="3">
        <v>0</v>
      </c>
      <c r="L195" s="3">
        <v>712733</v>
      </c>
      <c r="M195" s="3">
        <v>1069439</v>
      </c>
      <c r="N195" s="3">
        <f t="shared" si="46"/>
        <v>356706</v>
      </c>
      <c r="O195" s="3">
        <f t="shared" si="47"/>
        <v>0</v>
      </c>
      <c r="P195" s="3">
        <f t="shared" ref="P195:P258" si="55">U195-MAX(L195:M195)</f>
        <v>726421</v>
      </c>
      <c r="Q195" s="8">
        <f t="shared" si="48"/>
        <v>2.2427433236334686E-5</v>
      </c>
      <c r="R195" s="3">
        <v>13710</v>
      </c>
      <c r="S195" s="3">
        <v>1795882</v>
      </c>
      <c r="T195" s="3">
        <v>1816867</v>
      </c>
      <c r="U195" s="3">
        <v>1795860</v>
      </c>
      <c r="V195" s="3">
        <v>3057741</v>
      </c>
      <c r="W195" s="3">
        <v>3157464</v>
      </c>
      <c r="X195" s="3">
        <f t="shared" si="49"/>
        <v>382217.625</v>
      </c>
      <c r="Y195" s="8">
        <f t="shared" si="50"/>
        <v>2.2427433236334686E-5</v>
      </c>
      <c r="Z195" s="10">
        <f t="shared" si="51"/>
        <v>41</v>
      </c>
      <c r="AA195" s="4">
        <f t="shared" si="52"/>
        <v>0.97149732335931083</v>
      </c>
      <c r="AB195" s="4">
        <f t="shared" si="53"/>
        <v>1.2651581418315869</v>
      </c>
      <c r="AC195" s="5">
        <f t="shared" si="54"/>
        <v>1</v>
      </c>
    </row>
    <row r="196" spans="1:29" x14ac:dyDescent="0.25">
      <c r="A196">
        <v>2004</v>
      </c>
      <c r="B196" t="s">
        <v>16</v>
      </c>
      <c r="C196" s="6" t="str">
        <f t="shared" si="42"/>
        <v>Republican</v>
      </c>
      <c r="D196" s="6">
        <f t="shared" si="43"/>
        <v>35</v>
      </c>
      <c r="E196" s="6">
        <f t="shared" si="44"/>
        <v>18</v>
      </c>
      <c r="F196" s="10" t="b">
        <v>0</v>
      </c>
      <c r="G196" s="10" t="s">
        <v>54</v>
      </c>
      <c r="H196" s="6" t="str">
        <f t="shared" si="45"/>
        <v>Republican</v>
      </c>
      <c r="I196" s="3">
        <v>0</v>
      </c>
      <c r="J196" s="3">
        <v>11</v>
      </c>
      <c r="K196" s="3">
        <v>0</v>
      </c>
      <c r="L196" s="3">
        <v>969011</v>
      </c>
      <c r="M196" s="3">
        <v>1479438</v>
      </c>
      <c r="N196" s="3">
        <f t="shared" si="46"/>
        <v>510427</v>
      </c>
      <c r="O196" s="3">
        <f t="shared" si="47"/>
        <v>0</v>
      </c>
      <c r="P196" s="3">
        <f t="shared" si="55"/>
        <v>988564</v>
      </c>
      <c r="Q196" s="8">
        <f t="shared" si="48"/>
        <v>2.1550584118786819E-5</v>
      </c>
      <c r="R196" s="3">
        <v>19553</v>
      </c>
      <c r="S196" s="3">
        <v>2468002</v>
      </c>
      <c r="T196" s="3">
        <v>2512142</v>
      </c>
      <c r="U196" s="3">
        <v>2468002</v>
      </c>
      <c r="V196" s="3">
        <v>4504260</v>
      </c>
      <c r="W196" s="3">
        <v>4660157</v>
      </c>
      <c r="X196" s="3">
        <f t="shared" si="49"/>
        <v>409478.18181818182</v>
      </c>
      <c r="Y196" s="8">
        <f t="shared" si="50"/>
        <v>2.1550584118786819E-5</v>
      </c>
      <c r="Z196" s="10">
        <f t="shared" si="51"/>
        <v>42</v>
      </c>
      <c r="AA196" s="4">
        <f t="shared" si="52"/>
        <v>0.90682096413412649</v>
      </c>
      <c r="AB196" s="4">
        <f t="shared" si="53"/>
        <v>1.2651581418315869</v>
      </c>
      <c r="AC196" s="5">
        <f t="shared" si="54"/>
        <v>1</v>
      </c>
    </row>
    <row r="197" spans="1:29" x14ac:dyDescent="0.25">
      <c r="A197">
        <v>2004</v>
      </c>
      <c r="B197" t="s">
        <v>45</v>
      </c>
      <c r="C197" s="6" t="str">
        <f t="shared" si="42"/>
        <v>Republican</v>
      </c>
      <c r="D197" s="6">
        <f t="shared" si="43"/>
        <v>35</v>
      </c>
      <c r="E197" s="6">
        <f t="shared" si="44"/>
        <v>18</v>
      </c>
      <c r="F197" s="10" t="b">
        <v>0</v>
      </c>
      <c r="G197" s="10" t="s">
        <v>54</v>
      </c>
      <c r="H197" s="6" t="str">
        <f t="shared" si="45"/>
        <v>Republican</v>
      </c>
      <c r="I197" s="3">
        <v>0</v>
      </c>
      <c r="J197" s="3">
        <v>34</v>
      </c>
      <c r="K197" s="3">
        <v>0</v>
      </c>
      <c r="L197" s="3">
        <v>2832704</v>
      </c>
      <c r="M197" s="3">
        <v>4526917</v>
      </c>
      <c r="N197" s="3">
        <f t="shared" si="46"/>
        <v>1694213</v>
      </c>
      <c r="O197" s="3">
        <f t="shared" si="47"/>
        <v>0</v>
      </c>
      <c r="P197" s="3">
        <f t="shared" si="55"/>
        <v>2883848</v>
      </c>
      <c r="Q197" s="8">
        <f t="shared" si="48"/>
        <v>2.0068314904914555E-5</v>
      </c>
      <c r="R197" s="3">
        <v>51144</v>
      </c>
      <c r="S197" s="3">
        <v>7410765</v>
      </c>
      <c r="T197" s="3"/>
      <c r="U197" s="3">
        <v>7410765</v>
      </c>
      <c r="V197" s="3">
        <v>13796256</v>
      </c>
      <c r="W197" s="3">
        <v>16284659</v>
      </c>
      <c r="X197" s="3">
        <f t="shared" si="49"/>
        <v>405772.23529411765</v>
      </c>
      <c r="Y197" s="8">
        <f t="shared" si="50"/>
        <v>2.0068314904914555E-5</v>
      </c>
      <c r="Z197" s="10">
        <f t="shared" si="51"/>
        <v>43</v>
      </c>
      <c r="AA197" s="4">
        <f t="shared" si="52"/>
        <v>0.91510302413644651</v>
      </c>
      <c r="AB197" s="4">
        <f t="shared" si="53"/>
        <v>1.2651581418315869</v>
      </c>
      <c r="AC197" s="5">
        <f t="shared" si="54"/>
        <v>1</v>
      </c>
    </row>
    <row r="198" spans="1:29" x14ac:dyDescent="0.25">
      <c r="A198">
        <v>2004</v>
      </c>
      <c r="B198" t="s">
        <v>18</v>
      </c>
      <c r="C198" s="6" t="str">
        <f t="shared" si="42"/>
        <v>Republican</v>
      </c>
      <c r="D198" s="6">
        <f t="shared" si="43"/>
        <v>35</v>
      </c>
      <c r="E198" s="6">
        <f t="shared" si="44"/>
        <v>18</v>
      </c>
      <c r="F198" s="10" t="b">
        <v>0</v>
      </c>
      <c r="G198" s="10" t="s">
        <v>54</v>
      </c>
      <c r="H198" s="6" t="str">
        <f t="shared" si="45"/>
        <v>Republican</v>
      </c>
      <c r="I198" s="3">
        <v>0</v>
      </c>
      <c r="J198" s="3">
        <v>6</v>
      </c>
      <c r="K198" s="3">
        <v>0</v>
      </c>
      <c r="L198" s="3">
        <v>434993</v>
      </c>
      <c r="M198" s="3">
        <v>736456</v>
      </c>
      <c r="N198" s="3">
        <f t="shared" si="46"/>
        <v>301463</v>
      </c>
      <c r="O198" s="3">
        <f t="shared" si="47"/>
        <v>0</v>
      </c>
      <c r="P198" s="3">
        <f t="shared" si="55"/>
        <v>451300</v>
      </c>
      <c r="Q198" s="8">
        <f t="shared" si="48"/>
        <v>1.9902939995953068E-5</v>
      </c>
      <c r="R198" s="3">
        <v>16307</v>
      </c>
      <c r="S198" s="3">
        <v>1187756</v>
      </c>
      <c r="T198" s="3">
        <v>1213108</v>
      </c>
      <c r="U198" s="3">
        <v>1187756</v>
      </c>
      <c r="V198" s="3">
        <v>1928764</v>
      </c>
      <c r="W198" s="3">
        <v>2032763</v>
      </c>
      <c r="X198" s="3">
        <f t="shared" si="49"/>
        <v>321460.66666666669</v>
      </c>
      <c r="Y198" s="8">
        <f t="shared" si="50"/>
        <v>1.9902939995953068E-5</v>
      </c>
      <c r="Z198" s="10">
        <f t="shared" si="51"/>
        <v>44</v>
      </c>
      <c r="AA198" s="4">
        <f t="shared" si="52"/>
        <v>1.15511301422544</v>
      </c>
      <c r="AB198" s="4">
        <f t="shared" si="53"/>
        <v>1.2651581418315869</v>
      </c>
      <c r="AC198" s="5">
        <f t="shared" si="54"/>
        <v>1</v>
      </c>
    </row>
    <row r="199" spans="1:29" x14ac:dyDescent="0.25">
      <c r="A199">
        <v>2004</v>
      </c>
      <c r="B199" t="s">
        <v>29</v>
      </c>
      <c r="C199" s="6" t="str">
        <f t="shared" si="42"/>
        <v>Republican</v>
      </c>
      <c r="D199" s="6">
        <f t="shared" si="43"/>
        <v>35</v>
      </c>
      <c r="E199" s="6">
        <f t="shared" si="44"/>
        <v>18</v>
      </c>
      <c r="F199" s="10" t="b">
        <v>0</v>
      </c>
      <c r="G199" s="10" t="s">
        <v>54</v>
      </c>
      <c r="H199" s="6" t="str">
        <f t="shared" si="45"/>
        <v>Republican</v>
      </c>
      <c r="I199" s="3">
        <v>0</v>
      </c>
      <c r="J199" s="3">
        <v>5</v>
      </c>
      <c r="K199" s="3">
        <v>0</v>
      </c>
      <c r="L199" s="3">
        <v>254328</v>
      </c>
      <c r="M199" s="3">
        <v>512814</v>
      </c>
      <c r="N199" s="3">
        <f t="shared" si="46"/>
        <v>258486</v>
      </c>
      <c r="O199" s="3">
        <f t="shared" si="47"/>
        <v>0</v>
      </c>
      <c r="P199" s="3">
        <f t="shared" si="55"/>
        <v>265372</v>
      </c>
      <c r="Q199" s="8">
        <f t="shared" si="48"/>
        <v>1.9343407379896785E-5</v>
      </c>
      <c r="R199" s="3">
        <v>11044</v>
      </c>
      <c r="S199" s="3">
        <v>778186</v>
      </c>
      <c r="T199" s="3">
        <v>792906</v>
      </c>
      <c r="U199" s="3">
        <v>778186</v>
      </c>
      <c r="V199" s="3">
        <v>1236522</v>
      </c>
      <c r="W199" s="3">
        <v>1305430</v>
      </c>
      <c r="X199" s="3">
        <f t="shared" si="49"/>
        <v>247304.4</v>
      </c>
      <c r="Y199" s="8">
        <f t="shared" si="50"/>
        <v>1.9343407379896785E-5</v>
      </c>
      <c r="Z199" s="10">
        <f t="shared" si="51"/>
        <v>45</v>
      </c>
      <c r="AA199" s="4">
        <f t="shared" si="52"/>
        <v>1.5014831908702508</v>
      </c>
      <c r="AB199" s="4">
        <f t="shared" si="53"/>
        <v>1.2651581418315869</v>
      </c>
      <c r="AC199" s="5">
        <f t="shared" si="54"/>
        <v>1</v>
      </c>
    </row>
    <row r="200" spans="1:29" x14ac:dyDescent="0.25">
      <c r="A200">
        <v>2004</v>
      </c>
      <c r="B200" t="s">
        <v>2</v>
      </c>
      <c r="C200" s="6" t="str">
        <f t="shared" si="42"/>
        <v>Republican</v>
      </c>
      <c r="D200" s="6">
        <f t="shared" si="43"/>
        <v>35</v>
      </c>
      <c r="E200" s="6">
        <f t="shared" si="44"/>
        <v>18</v>
      </c>
      <c r="F200" s="10" t="b">
        <v>0</v>
      </c>
      <c r="G200" s="10" t="s">
        <v>54</v>
      </c>
      <c r="H200" s="6" t="str">
        <f t="shared" si="45"/>
        <v>Republican</v>
      </c>
      <c r="I200" s="3">
        <v>0</v>
      </c>
      <c r="J200" s="3">
        <v>9</v>
      </c>
      <c r="K200" s="3">
        <v>0</v>
      </c>
      <c r="L200" s="3">
        <v>693933</v>
      </c>
      <c r="M200" s="3">
        <v>1176394</v>
      </c>
      <c r="N200" s="3">
        <f t="shared" si="46"/>
        <v>482461</v>
      </c>
      <c r="O200" s="3">
        <f t="shared" si="47"/>
        <v>0</v>
      </c>
      <c r="P200" s="3">
        <f t="shared" si="55"/>
        <v>707021</v>
      </c>
      <c r="Q200" s="8">
        <f t="shared" si="48"/>
        <v>1.8654357554289363E-5</v>
      </c>
      <c r="R200" s="3">
        <v>13122</v>
      </c>
      <c r="S200" s="3">
        <v>1883449</v>
      </c>
      <c r="T200" s="3">
        <v>1890317</v>
      </c>
      <c r="U200" s="3">
        <v>1883415</v>
      </c>
      <c r="V200" s="3">
        <v>3292608</v>
      </c>
      <c r="W200" s="3">
        <v>3427542</v>
      </c>
      <c r="X200" s="3">
        <f t="shared" si="49"/>
        <v>365845.33333333331</v>
      </c>
      <c r="Y200" s="8">
        <f t="shared" si="50"/>
        <v>1.8654357554289363E-5</v>
      </c>
      <c r="Z200" s="10">
        <f t="shared" si="51"/>
        <v>46</v>
      </c>
      <c r="AA200" s="4">
        <f t="shared" si="52"/>
        <v>1.0149737219414745</v>
      </c>
      <c r="AB200" s="4">
        <f t="shared" si="53"/>
        <v>1.2651581418315869</v>
      </c>
      <c r="AC200" s="5">
        <f t="shared" si="54"/>
        <v>1</v>
      </c>
    </row>
    <row r="201" spans="1:29" x14ac:dyDescent="0.25">
      <c r="A201">
        <v>2004</v>
      </c>
      <c r="B201" t="s">
        <v>14</v>
      </c>
      <c r="C201" s="6" t="str">
        <f t="shared" si="42"/>
        <v>Republican</v>
      </c>
      <c r="D201" s="6">
        <f t="shared" si="43"/>
        <v>35</v>
      </c>
      <c r="E201" s="6">
        <f t="shared" si="44"/>
        <v>18</v>
      </c>
      <c r="F201" s="10" t="b">
        <v>0</v>
      </c>
      <c r="G201" s="10" t="s">
        <v>54</v>
      </c>
      <c r="H201" s="6" t="str">
        <f t="shared" si="45"/>
        <v>Republican</v>
      </c>
      <c r="I201" s="3">
        <v>0</v>
      </c>
      <c r="J201" s="3">
        <v>4</v>
      </c>
      <c r="K201" s="3">
        <v>0</v>
      </c>
      <c r="L201" s="3">
        <v>181098</v>
      </c>
      <c r="M201" s="3">
        <v>409235</v>
      </c>
      <c r="N201" s="3">
        <f t="shared" si="46"/>
        <v>228137</v>
      </c>
      <c r="O201" s="3">
        <f t="shared" si="47"/>
        <v>0</v>
      </c>
      <c r="P201" s="3">
        <f t="shared" si="55"/>
        <v>189141</v>
      </c>
      <c r="Q201" s="8">
        <f t="shared" si="48"/>
        <v>1.7533324274449123E-5</v>
      </c>
      <c r="R201" s="3">
        <v>8114</v>
      </c>
      <c r="S201" s="3">
        <v>598447</v>
      </c>
      <c r="T201" s="3">
        <v>612786</v>
      </c>
      <c r="U201" s="3">
        <v>598376</v>
      </c>
      <c r="V201" s="3">
        <v>946160</v>
      </c>
      <c r="W201" s="3">
        <v>1016255</v>
      </c>
      <c r="X201" s="3">
        <f t="shared" si="49"/>
        <v>236540</v>
      </c>
      <c r="Y201" s="8">
        <f t="shared" si="50"/>
        <v>1.7533324274449123E-5</v>
      </c>
      <c r="Z201" s="10">
        <f t="shared" si="51"/>
        <v>47</v>
      </c>
      <c r="AA201" s="4">
        <f t="shared" si="52"/>
        <v>1.5698122923321756</v>
      </c>
      <c r="AB201" s="4">
        <f t="shared" si="53"/>
        <v>1.2651581418315869</v>
      </c>
      <c r="AC201" s="5">
        <f t="shared" si="54"/>
        <v>1</v>
      </c>
    </row>
    <row r="202" spans="1:29" x14ac:dyDescent="0.25">
      <c r="A202">
        <v>2004</v>
      </c>
      <c r="B202" t="s">
        <v>10</v>
      </c>
      <c r="C202" s="6" t="str">
        <f t="shared" si="42"/>
        <v>Republican</v>
      </c>
      <c r="D202" s="6">
        <f t="shared" si="43"/>
        <v>35</v>
      </c>
      <c r="E202" s="6">
        <f t="shared" si="44"/>
        <v>18</v>
      </c>
      <c r="F202" s="10" t="b">
        <v>0</v>
      </c>
      <c r="G202" s="10" t="s">
        <v>53</v>
      </c>
      <c r="H202" s="6" t="str">
        <f t="shared" si="45"/>
        <v>Democrat</v>
      </c>
      <c r="I202" s="3">
        <v>3</v>
      </c>
      <c r="J202" s="3">
        <v>0</v>
      </c>
      <c r="K202" s="3">
        <v>0</v>
      </c>
      <c r="L202" s="3">
        <v>202970</v>
      </c>
      <c r="M202" s="3">
        <v>21256</v>
      </c>
      <c r="N202" s="3">
        <f t="shared" si="46"/>
        <v>-181714</v>
      </c>
      <c r="O202" s="3">
        <f t="shared" si="47"/>
        <v>0</v>
      </c>
      <c r="P202" s="3">
        <f t="shared" si="55"/>
        <v>24616</v>
      </c>
      <c r="Q202" s="8">
        <f t="shared" si="48"/>
        <v>-1.6509459920534465E-5</v>
      </c>
      <c r="R202" s="3">
        <v>3360</v>
      </c>
      <c r="S202" s="3">
        <v>227586</v>
      </c>
      <c r="T202" s="3">
        <v>230105</v>
      </c>
      <c r="U202" s="3">
        <v>227586</v>
      </c>
      <c r="V202" s="3">
        <v>419142</v>
      </c>
      <c r="W202" s="3">
        <v>458758</v>
      </c>
      <c r="X202" s="3">
        <f t="shared" si="49"/>
        <v>139714</v>
      </c>
      <c r="Y202" s="8">
        <f t="shared" si="50"/>
        <v>1.6509459920534465E-5</v>
      </c>
      <c r="Z202" s="10">
        <f t="shared" si="51"/>
        <v>48</v>
      </c>
      <c r="AA202" s="4">
        <f t="shared" si="52"/>
        <v>2.657739379219354</v>
      </c>
      <c r="AB202" s="4">
        <f t="shared" si="53"/>
        <v>1.2651581418315869</v>
      </c>
      <c r="AC202" s="5">
        <f t="shared" si="54"/>
        <v>1</v>
      </c>
    </row>
    <row r="203" spans="1:29" x14ac:dyDescent="0.25">
      <c r="A203">
        <v>2004</v>
      </c>
      <c r="B203" t="s">
        <v>23</v>
      </c>
      <c r="C203" s="6" t="str">
        <f t="shared" si="42"/>
        <v>Republican</v>
      </c>
      <c r="D203" s="6">
        <f t="shared" si="43"/>
        <v>35</v>
      </c>
      <c r="E203" s="6">
        <f t="shared" si="44"/>
        <v>18</v>
      </c>
      <c r="F203" s="10" t="b">
        <v>0</v>
      </c>
      <c r="G203" s="10" t="s">
        <v>53</v>
      </c>
      <c r="H203" s="6" t="str">
        <f t="shared" si="45"/>
        <v>Democrat</v>
      </c>
      <c r="I203" s="3">
        <v>12</v>
      </c>
      <c r="J203" s="3">
        <v>0</v>
      </c>
      <c r="K203" s="3">
        <v>0</v>
      </c>
      <c r="L203" s="3">
        <v>1803800</v>
      </c>
      <c r="M203" s="3">
        <v>1071109</v>
      </c>
      <c r="N203" s="3">
        <f t="shared" si="46"/>
        <v>-732691</v>
      </c>
      <c r="O203" s="3">
        <f t="shared" si="47"/>
        <v>0</v>
      </c>
      <c r="P203" s="3">
        <f t="shared" si="55"/>
        <v>1108588</v>
      </c>
      <c r="Q203" s="8">
        <f t="shared" si="48"/>
        <v>-1.6377981986949478E-5</v>
      </c>
      <c r="R203" s="3">
        <v>37479</v>
      </c>
      <c r="S203" s="3">
        <v>2912388</v>
      </c>
      <c r="T203" s="3">
        <v>2927455</v>
      </c>
      <c r="U203" s="3">
        <v>2912388</v>
      </c>
      <c r="V203" s="3">
        <v>4533859</v>
      </c>
      <c r="W203" s="3">
        <v>4935787</v>
      </c>
      <c r="X203" s="3">
        <f t="shared" si="49"/>
        <v>377821.58333333331</v>
      </c>
      <c r="Y203" s="8">
        <f t="shared" si="50"/>
        <v>1.6377981986949478E-5</v>
      </c>
      <c r="Z203" s="10">
        <f t="shared" si="51"/>
        <v>49</v>
      </c>
      <c r="AA203" s="4">
        <f t="shared" si="52"/>
        <v>0.98280091982106932</v>
      </c>
      <c r="AB203" s="4">
        <f t="shared" si="53"/>
        <v>1.2651581418315869</v>
      </c>
      <c r="AC203" s="5">
        <f t="shared" si="54"/>
        <v>1</v>
      </c>
    </row>
    <row r="204" spans="1:29" x14ac:dyDescent="0.25">
      <c r="A204">
        <v>2004</v>
      </c>
      <c r="B204" t="s">
        <v>38</v>
      </c>
      <c r="C204" s="6" t="str">
        <f t="shared" si="42"/>
        <v>Republican</v>
      </c>
      <c r="D204" s="6">
        <f t="shared" si="43"/>
        <v>35</v>
      </c>
      <c r="E204" s="6">
        <f t="shared" si="44"/>
        <v>18</v>
      </c>
      <c r="F204" s="10" t="b">
        <v>0</v>
      </c>
      <c r="G204" s="10" t="s">
        <v>54</v>
      </c>
      <c r="H204" s="6" t="str">
        <f t="shared" si="45"/>
        <v>Republican</v>
      </c>
      <c r="I204" s="3">
        <v>0</v>
      </c>
      <c r="J204" s="3">
        <v>7</v>
      </c>
      <c r="K204" s="3">
        <v>0</v>
      </c>
      <c r="L204" s="3">
        <v>503966</v>
      </c>
      <c r="M204" s="3">
        <v>959792</v>
      </c>
      <c r="N204" s="3">
        <f t="shared" si="46"/>
        <v>455826</v>
      </c>
      <c r="O204" s="3">
        <f t="shared" si="47"/>
        <v>0</v>
      </c>
      <c r="P204" s="3">
        <f t="shared" si="55"/>
        <v>503966</v>
      </c>
      <c r="Q204" s="8">
        <f t="shared" si="48"/>
        <v>1.5356737000522127E-5</v>
      </c>
      <c r="R204" s="3">
        <v>0</v>
      </c>
      <c r="S204" s="3">
        <v>1463758</v>
      </c>
      <c r="T204" s="3"/>
      <c r="U204" s="3">
        <v>1463758</v>
      </c>
      <c r="V204" s="3">
        <v>2510823</v>
      </c>
      <c r="W204" s="3">
        <v>2649994</v>
      </c>
      <c r="X204" s="3">
        <f t="shared" si="49"/>
        <v>358689</v>
      </c>
      <c r="Y204" s="8">
        <f t="shared" si="50"/>
        <v>1.5356737000522127E-5</v>
      </c>
      <c r="Z204" s="10">
        <f t="shared" si="51"/>
        <v>50</v>
      </c>
      <c r="AA204" s="4">
        <f t="shared" si="52"/>
        <v>1.0352238279630901</v>
      </c>
      <c r="AB204" s="4">
        <f t="shared" si="53"/>
        <v>1.2651581418315869</v>
      </c>
      <c r="AC204" s="5">
        <f t="shared" si="54"/>
        <v>1</v>
      </c>
    </row>
    <row r="205" spans="1:29" x14ac:dyDescent="0.25">
      <c r="A205">
        <v>2004</v>
      </c>
      <c r="B205" t="s">
        <v>46</v>
      </c>
      <c r="C205" s="6" t="str">
        <f t="shared" si="42"/>
        <v>Republican</v>
      </c>
      <c r="D205" s="6">
        <f t="shared" si="43"/>
        <v>35</v>
      </c>
      <c r="E205" s="6">
        <f t="shared" si="44"/>
        <v>18</v>
      </c>
      <c r="F205" s="10" t="b">
        <v>0</v>
      </c>
      <c r="G205" s="10" t="s">
        <v>54</v>
      </c>
      <c r="H205" s="6" t="str">
        <f t="shared" si="45"/>
        <v>Republican</v>
      </c>
      <c r="I205" s="3">
        <v>0</v>
      </c>
      <c r="J205" s="3">
        <v>5</v>
      </c>
      <c r="K205" s="3">
        <v>0</v>
      </c>
      <c r="L205" s="3">
        <v>241199</v>
      </c>
      <c r="M205" s="3">
        <v>663742</v>
      </c>
      <c r="N205" s="3">
        <f t="shared" si="46"/>
        <v>422543</v>
      </c>
      <c r="O205" s="3">
        <f t="shared" si="47"/>
        <v>0</v>
      </c>
      <c r="P205" s="3">
        <f t="shared" si="55"/>
        <v>264102</v>
      </c>
      <c r="Q205" s="8">
        <f t="shared" si="48"/>
        <v>1.1833115209576303E-5</v>
      </c>
      <c r="R205" s="3">
        <v>22903</v>
      </c>
      <c r="S205" s="3">
        <v>927844</v>
      </c>
      <c r="T205" s="3">
        <v>942010</v>
      </c>
      <c r="U205" s="3">
        <v>927844</v>
      </c>
      <c r="V205" s="3">
        <v>1574463</v>
      </c>
      <c r="W205" s="3">
        <v>1664066</v>
      </c>
      <c r="X205" s="3">
        <f t="shared" si="49"/>
        <v>314892.59999999998</v>
      </c>
      <c r="Y205" s="8">
        <f t="shared" si="50"/>
        <v>1.1833115209576303E-5</v>
      </c>
      <c r="Z205" s="10">
        <f t="shared" si="51"/>
        <v>51</v>
      </c>
      <c r="AA205" s="4">
        <f t="shared" si="52"/>
        <v>1.17920649652692</v>
      </c>
      <c r="AB205" s="4">
        <f t="shared" si="53"/>
        <v>1.2651581418315869</v>
      </c>
      <c r="AC205" s="5">
        <f t="shared" si="54"/>
        <v>1</v>
      </c>
    </row>
    <row r="206" spans="1:29" x14ac:dyDescent="0.25">
      <c r="A206">
        <v>2000</v>
      </c>
      <c r="B206" t="s">
        <v>11</v>
      </c>
      <c r="C206" s="6" t="str">
        <f t="shared" si="42"/>
        <v>Republican</v>
      </c>
      <c r="D206" s="6">
        <f t="shared" si="43"/>
        <v>5</v>
      </c>
      <c r="E206" s="6">
        <f t="shared" si="44"/>
        <v>3</v>
      </c>
      <c r="F206" s="10" t="b">
        <v>1</v>
      </c>
      <c r="G206" s="10" t="s">
        <v>54</v>
      </c>
      <c r="H206" s="6" t="str">
        <f t="shared" si="45"/>
        <v>Republican*</v>
      </c>
      <c r="I206" s="3">
        <v>0</v>
      </c>
      <c r="J206" s="3">
        <v>25</v>
      </c>
      <c r="K206" s="3">
        <v>0</v>
      </c>
      <c r="L206" s="3">
        <v>2912253</v>
      </c>
      <c r="M206" s="3">
        <v>2912790</v>
      </c>
      <c r="N206" s="3">
        <f t="shared" si="46"/>
        <v>537</v>
      </c>
      <c r="O206" s="3">
        <f t="shared" si="47"/>
        <v>537</v>
      </c>
      <c r="P206" s="3">
        <f t="shared" si="55"/>
        <v>3050320</v>
      </c>
      <c r="Q206" s="8">
        <f t="shared" si="48"/>
        <v>4.6554934823091247E-2</v>
      </c>
      <c r="R206" s="3">
        <v>138067</v>
      </c>
      <c r="S206" s="3">
        <v>5963110</v>
      </c>
      <c r="T206" s="3">
        <v>6138765</v>
      </c>
      <c r="U206" s="3">
        <v>5963110</v>
      </c>
      <c r="V206" s="3">
        <v>10667193</v>
      </c>
      <c r="W206" s="3">
        <v>12475387</v>
      </c>
      <c r="X206" s="3">
        <f t="shared" si="49"/>
        <v>426687.72</v>
      </c>
      <c r="Y206" s="8">
        <f t="shared" si="50"/>
        <v>4.6554934823091247E-2</v>
      </c>
      <c r="Z206" s="10">
        <f t="shared" si="51"/>
        <v>1</v>
      </c>
      <c r="AA206" s="4">
        <f t="shared" si="52"/>
        <v>0.83477713058538638</v>
      </c>
      <c r="AB206" s="4">
        <f t="shared" si="53"/>
        <v>1.2135933375359613</v>
      </c>
      <c r="AC206" s="5">
        <f t="shared" si="54"/>
        <v>1</v>
      </c>
    </row>
    <row r="207" spans="1:29" x14ac:dyDescent="0.25">
      <c r="A207">
        <v>2000</v>
      </c>
      <c r="B207" t="s">
        <v>33</v>
      </c>
      <c r="C207" s="6" t="str">
        <f t="shared" si="42"/>
        <v>Republican</v>
      </c>
      <c r="D207" s="6">
        <f t="shared" si="43"/>
        <v>5</v>
      </c>
      <c r="E207" s="6">
        <f t="shared" si="44"/>
        <v>3</v>
      </c>
      <c r="F207" s="10" t="b">
        <v>0</v>
      </c>
      <c r="G207" s="10" t="s">
        <v>53</v>
      </c>
      <c r="H207" s="6" t="str">
        <f t="shared" si="45"/>
        <v>Democrat</v>
      </c>
      <c r="I207" s="3">
        <v>5</v>
      </c>
      <c r="J207" s="3">
        <v>0</v>
      </c>
      <c r="K207" s="3">
        <v>0</v>
      </c>
      <c r="L207" s="3">
        <v>286783</v>
      </c>
      <c r="M207" s="3">
        <v>286417</v>
      </c>
      <c r="N207" s="3">
        <f t="shared" si="46"/>
        <v>-366</v>
      </c>
      <c r="O207" s="3">
        <f t="shared" si="47"/>
        <v>0</v>
      </c>
      <c r="P207" s="3">
        <f t="shared" si="55"/>
        <v>311822</v>
      </c>
      <c r="Q207" s="8">
        <f t="shared" si="48"/>
        <v>-1.3661202185792349E-2</v>
      </c>
      <c r="R207" s="3">
        <v>25405</v>
      </c>
      <c r="S207" s="3">
        <v>598605</v>
      </c>
      <c r="T207" s="3">
        <v>615607</v>
      </c>
      <c r="U207" s="3">
        <v>598605</v>
      </c>
      <c r="V207" s="3">
        <v>1234088</v>
      </c>
      <c r="W207" s="3">
        <v>1318129</v>
      </c>
      <c r="X207" s="3">
        <f t="shared" si="49"/>
        <v>246817.6</v>
      </c>
      <c r="Y207" s="8">
        <f t="shared" si="50"/>
        <v>1.3661202185792349E-2</v>
      </c>
      <c r="Z207" s="10">
        <f t="shared" si="51"/>
        <v>2</v>
      </c>
      <c r="AA207" s="4">
        <f t="shared" si="52"/>
        <v>1.4431270320982816</v>
      </c>
      <c r="AB207" s="4">
        <f t="shared" si="53"/>
        <v>1.2135933375359613</v>
      </c>
      <c r="AC207" s="5">
        <f t="shared" si="54"/>
        <v>1</v>
      </c>
    </row>
    <row r="208" spans="1:29" x14ac:dyDescent="0.25">
      <c r="A208">
        <v>2000</v>
      </c>
      <c r="B208" t="s">
        <v>51</v>
      </c>
      <c r="C208" s="6" t="str">
        <f t="shared" si="42"/>
        <v>Republican</v>
      </c>
      <c r="D208" s="6">
        <f t="shared" si="43"/>
        <v>5</v>
      </c>
      <c r="E208" s="6">
        <f t="shared" si="44"/>
        <v>3</v>
      </c>
      <c r="F208" s="10" t="b">
        <v>0</v>
      </c>
      <c r="G208" s="10" t="s">
        <v>53</v>
      </c>
      <c r="H208" s="6" t="str">
        <f t="shared" si="45"/>
        <v>Democrat</v>
      </c>
      <c r="I208" s="3">
        <v>11</v>
      </c>
      <c r="J208" s="3">
        <v>0</v>
      </c>
      <c r="K208" s="3">
        <v>0</v>
      </c>
      <c r="L208" s="3">
        <v>1242987</v>
      </c>
      <c r="M208" s="3">
        <v>1237279</v>
      </c>
      <c r="N208" s="3">
        <f t="shared" si="46"/>
        <v>-5708</v>
      </c>
      <c r="O208" s="3">
        <f t="shared" si="47"/>
        <v>0</v>
      </c>
      <c r="P208" s="3">
        <f t="shared" si="55"/>
        <v>1355620</v>
      </c>
      <c r="Q208" s="8">
        <f t="shared" si="48"/>
        <v>-1.9271198318149966E-3</v>
      </c>
      <c r="R208" s="3">
        <v>118341</v>
      </c>
      <c r="S208" s="3">
        <v>2598607</v>
      </c>
      <c r="T208" s="3"/>
      <c r="U208" s="3">
        <v>2598607</v>
      </c>
      <c r="V208" s="3">
        <v>3842044</v>
      </c>
      <c r="W208" s="3">
        <v>4016401</v>
      </c>
      <c r="X208" s="3">
        <f t="shared" si="49"/>
        <v>349276.72727272729</v>
      </c>
      <c r="Y208" s="8">
        <f t="shared" si="50"/>
        <v>1.9271198318149966E-3</v>
      </c>
      <c r="Z208" s="10">
        <f t="shared" si="51"/>
        <v>3</v>
      </c>
      <c r="AA208" s="4">
        <f t="shared" si="52"/>
        <v>1.0197906781218093</v>
      </c>
      <c r="AB208" s="4">
        <f t="shared" si="53"/>
        <v>1.2135933375359613</v>
      </c>
      <c r="AC208" s="5">
        <f t="shared" si="54"/>
        <v>1</v>
      </c>
    </row>
    <row r="209" spans="1:29" x14ac:dyDescent="0.25">
      <c r="A209">
        <v>2000</v>
      </c>
      <c r="B209" t="s">
        <v>17</v>
      </c>
      <c r="C209" s="6" t="str">
        <f t="shared" si="42"/>
        <v>Republican</v>
      </c>
      <c r="D209" s="6">
        <f t="shared" si="43"/>
        <v>5</v>
      </c>
      <c r="E209" s="6">
        <f t="shared" si="44"/>
        <v>3</v>
      </c>
      <c r="F209" s="10" t="b">
        <v>0</v>
      </c>
      <c r="G209" s="10" t="s">
        <v>53</v>
      </c>
      <c r="H209" s="6" t="str">
        <f t="shared" si="45"/>
        <v>Democrat</v>
      </c>
      <c r="I209" s="3">
        <v>7</v>
      </c>
      <c r="J209" s="3">
        <v>0</v>
      </c>
      <c r="K209" s="3">
        <v>0</v>
      </c>
      <c r="L209" s="3">
        <v>638517</v>
      </c>
      <c r="M209" s="3">
        <v>634373</v>
      </c>
      <c r="N209" s="3">
        <f t="shared" si="46"/>
        <v>-4144</v>
      </c>
      <c r="O209" s="3">
        <f t="shared" si="47"/>
        <v>0</v>
      </c>
      <c r="P209" s="3">
        <f t="shared" si="55"/>
        <v>677046</v>
      </c>
      <c r="Q209" s="8">
        <f t="shared" si="48"/>
        <v>-1.6891891891891893E-3</v>
      </c>
      <c r="R209" s="3">
        <v>42673</v>
      </c>
      <c r="S209" s="3">
        <v>1315563</v>
      </c>
      <c r="T209" s="3"/>
      <c r="U209" s="3">
        <v>1315563</v>
      </c>
      <c r="V209" s="3">
        <v>2082950</v>
      </c>
      <c r="W209" s="3">
        <v>2199529</v>
      </c>
      <c r="X209" s="3">
        <f t="shared" si="49"/>
        <v>297564.28571428574</v>
      </c>
      <c r="Y209" s="8">
        <f t="shared" si="50"/>
        <v>1.6891891891891893E-3</v>
      </c>
      <c r="Z209" s="10">
        <f t="shared" si="51"/>
        <v>4</v>
      </c>
      <c r="AA209" s="4">
        <f t="shared" si="52"/>
        <v>1.1970157967802135</v>
      </c>
      <c r="AB209" s="4">
        <f t="shared" si="53"/>
        <v>1.2135933375359613</v>
      </c>
      <c r="AC209" s="5">
        <f t="shared" si="54"/>
        <v>1</v>
      </c>
    </row>
    <row r="210" spans="1:29" x14ac:dyDescent="0.25">
      <c r="A210">
        <v>2000</v>
      </c>
      <c r="B210" t="s">
        <v>39</v>
      </c>
      <c r="C210" s="6" t="str">
        <f t="shared" si="42"/>
        <v>Republican</v>
      </c>
      <c r="D210" s="6">
        <f t="shared" si="43"/>
        <v>5</v>
      </c>
      <c r="E210" s="6">
        <f t="shared" si="44"/>
        <v>3</v>
      </c>
      <c r="F210" s="10" t="b">
        <v>0</v>
      </c>
      <c r="G210" s="10" t="s">
        <v>53</v>
      </c>
      <c r="H210" s="6" t="str">
        <f t="shared" si="45"/>
        <v>Democrat</v>
      </c>
      <c r="I210" s="3">
        <v>7</v>
      </c>
      <c r="J210" s="3">
        <v>0</v>
      </c>
      <c r="K210" s="3">
        <v>0</v>
      </c>
      <c r="L210" s="3">
        <v>720342</v>
      </c>
      <c r="M210" s="3">
        <v>713577</v>
      </c>
      <c r="N210" s="3">
        <f t="shared" si="46"/>
        <v>-6765</v>
      </c>
      <c r="O210" s="3">
        <f t="shared" si="47"/>
        <v>0</v>
      </c>
      <c r="P210" s="3">
        <f t="shared" si="55"/>
        <v>813626</v>
      </c>
      <c r="Q210" s="8">
        <f t="shared" si="48"/>
        <v>-1.0347376201034738E-3</v>
      </c>
      <c r="R210" s="3">
        <v>100049</v>
      </c>
      <c r="S210" s="3">
        <v>1533968</v>
      </c>
      <c r="T210" s="3">
        <v>1559215</v>
      </c>
      <c r="U210" s="3">
        <v>1533968</v>
      </c>
      <c r="V210" s="3">
        <v>2364402</v>
      </c>
      <c r="W210" s="3">
        <v>2595354</v>
      </c>
      <c r="X210" s="3">
        <f t="shared" si="49"/>
        <v>337771.71428571426</v>
      </c>
      <c r="Y210" s="8">
        <f t="shared" si="50"/>
        <v>1.0347376201034738E-3</v>
      </c>
      <c r="Z210" s="10">
        <f t="shared" si="51"/>
        <v>5</v>
      </c>
      <c r="AA210" s="4">
        <f t="shared" si="52"/>
        <v>1.0545262835606406</v>
      </c>
      <c r="AB210" s="4">
        <f t="shared" si="53"/>
        <v>1.2135933375359613</v>
      </c>
      <c r="AC210" s="5">
        <f t="shared" si="54"/>
        <v>1</v>
      </c>
    </row>
    <row r="211" spans="1:29" x14ac:dyDescent="0.25">
      <c r="A211">
        <v>2000</v>
      </c>
      <c r="B211" t="s">
        <v>31</v>
      </c>
      <c r="C211" s="6" t="str">
        <f t="shared" si="42"/>
        <v>Republican</v>
      </c>
      <c r="D211" s="6">
        <f t="shared" si="43"/>
        <v>5</v>
      </c>
      <c r="E211" s="6">
        <f t="shared" si="44"/>
        <v>3</v>
      </c>
      <c r="F211" s="10" t="b">
        <v>0</v>
      </c>
      <c r="G211" s="10" t="s">
        <v>54</v>
      </c>
      <c r="H211" s="6" t="str">
        <f t="shared" si="45"/>
        <v>Republican</v>
      </c>
      <c r="I211" s="3">
        <v>0</v>
      </c>
      <c r="J211" s="3">
        <v>4</v>
      </c>
      <c r="K211" s="3">
        <v>0</v>
      </c>
      <c r="L211" s="3">
        <v>266348</v>
      </c>
      <c r="M211" s="3">
        <v>273559</v>
      </c>
      <c r="N211" s="3">
        <f t="shared" si="46"/>
        <v>7211</v>
      </c>
      <c r="O211" s="3">
        <f t="shared" si="47"/>
        <v>0</v>
      </c>
      <c r="P211" s="3">
        <f t="shared" si="55"/>
        <v>295522</v>
      </c>
      <c r="Q211" s="8">
        <f t="shared" si="48"/>
        <v>5.54708084870337E-4</v>
      </c>
      <c r="R211" s="3">
        <v>29174</v>
      </c>
      <c r="S211" s="3">
        <v>569081</v>
      </c>
      <c r="T211" s="3">
        <v>578656</v>
      </c>
      <c r="U211" s="3">
        <v>569081</v>
      </c>
      <c r="V211" s="3">
        <v>890622</v>
      </c>
      <c r="W211" s="3">
        <v>934176</v>
      </c>
      <c r="X211" s="3">
        <f t="shared" si="49"/>
        <v>222655.5</v>
      </c>
      <c r="Y211" s="8">
        <f t="shared" si="50"/>
        <v>5.54708084870337E-4</v>
      </c>
      <c r="Z211" s="10">
        <f t="shared" si="51"/>
        <v>6</v>
      </c>
      <c r="AA211" s="4">
        <f t="shared" si="52"/>
        <v>1.5997320998476159</v>
      </c>
      <c r="AB211" s="4">
        <f t="shared" si="53"/>
        <v>1.2135933375359613</v>
      </c>
      <c r="AC211" s="5">
        <f t="shared" si="54"/>
        <v>1</v>
      </c>
    </row>
    <row r="212" spans="1:29" x14ac:dyDescent="0.25">
      <c r="A212">
        <v>2000</v>
      </c>
      <c r="B212" t="s">
        <v>30</v>
      </c>
      <c r="C212" s="6" t="str">
        <f t="shared" si="42"/>
        <v>Republican</v>
      </c>
      <c r="D212" s="6">
        <f t="shared" si="43"/>
        <v>5</v>
      </c>
      <c r="E212" s="6">
        <f t="shared" si="44"/>
        <v>3</v>
      </c>
      <c r="F212" s="10" t="b">
        <v>0</v>
      </c>
      <c r="G212" s="10" t="s">
        <v>54</v>
      </c>
      <c r="H212" s="6" t="str">
        <f t="shared" si="45"/>
        <v>Republican</v>
      </c>
      <c r="I212" s="3">
        <v>0</v>
      </c>
      <c r="J212" s="3">
        <v>4</v>
      </c>
      <c r="K212" s="3">
        <v>0</v>
      </c>
      <c r="L212" s="3">
        <v>279978</v>
      </c>
      <c r="M212" s="3">
        <v>301575</v>
      </c>
      <c r="N212" s="3">
        <f t="shared" si="46"/>
        <v>21597</v>
      </c>
      <c r="O212" s="3">
        <f t="shared" si="47"/>
        <v>0</v>
      </c>
      <c r="P212" s="3">
        <f t="shared" si="55"/>
        <v>307395</v>
      </c>
      <c r="Q212" s="8">
        <f t="shared" si="48"/>
        <v>1.8521090892253554E-4</v>
      </c>
      <c r="R212" s="3">
        <v>27417</v>
      </c>
      <c r="S212" s="3">
        <v>608970</v>
      </c>
      <c r="T212" s="3">
        <v>613360</v>
      </c>
      <c r="U212" s="3">
        <v>608970</v>
      </c>
      <c r="V212" s="3">
        <v>1346116</v>
      </c>
      <c r="W212" s="3">
        <v>1523209</v>
      </c>
      <c r="X212" s="3">
        <f t="shared" si="49"/>
        <v>336529</v>
      </c>
      <c r="Y212" s="8">
        <f t="shared" si="50"/>
        <v>1.8521090892253554E-4</v>
      </c>
      <c r="Z212" s="10">
        <f t="shared" si="51"/>
        <v>7</v>
      </c>
      <c r="AA212" s="4">
        <f t="shared" si="52"/>
        <v>1.0584203755326311</v>
      </c>
      <c r="AB212" s="4">
        <f t="shared" si="53"/>
        <v>1.2135933375359613</v>
      </c>
      <c r="AC212" s="5">
        <f t="shared" si="54"/>
        <v>1</v>
      </c>
    </row>
    <row r="213" spans="1:29" x14ac:dyDescent="0.25">
      <c r="A213">
        <v>2000</v>
      </c>
      <c r="B213" t="s">
        <v>25</v>
      </c>
      <c r="C213" s="6" t="str">
        <f t="shared" si="42"/>
        <v>Republican</v>
      </c>
      <c r="D213" s="6">
        <f t="shared" si="43"/>
        <v>5</v>
      </c>
      <c r="E213" s="6">
        <f t="shared" si="44"/>
        <v>3</v>
      </c>
      <c r="F213" s="10" t="b">
        <v>0</v>
      </c>
      <c r="G213" s="10" t="s">
        <v>53</v>
      </c>
      <c r="H213" s="6" t="str">
        <f t="shared" si="45"/>
        <v>Democrat</v>
      </c>
      <c r="I213" s="3">
        <v>10</v>
      </c>
      <c r="J213" s="3">
        <v>0</v>
      </c>
      <c r="K213" s="3">
        <v>0</v>
      </c>
      <c r="L213" s="3">
        <v>1168266</v>
      </c>
      <c r="M213" s="3">
        <v>1109659</v>
      </c>
      <c r="N213" s="3">
        <f t="shared" si="46"/>
        <v>-58607</v>
      </c>
      <c r="O213" s="3">
        <f t="shared" si="47"/>
        <v>0</v>
      </c>
      <c r="P213" s="3">
        <f t="shared" si="55"/>
        <v>1270391</v>
      </c>
      <c r="Q213" s="8">
        <f t="shared" si="48"/>
        <v>-1.7062808196973057E-4</v>
      </c>
      <c r="R213" s="3">
        <v>160760</v>
      </c>
      <c r="S213" s="3">
        <v>2438685</v>
      </c>
      <c r="T213" s="3">
        <v>2458303</v>
      </c>
      <c r="U213" s="3">
        <v>2438657</v>
      </c>
      <c r="V213" s="3">
        <v>3506432</v>
      </c>
      <c r="W213" s="3">
        <v>3662005</v>
      </c>
      <c r="X213" s="3">
        <f t="shared" si="49"/>
        <v>350643.20000000001</v>
      </c>
      <c r="Y213" s="8">
        <f t="shared" si="50"/>
        <v>1.7062808196973057E-4</v>
      </c>
      <c r="Z213" s="10">
        <f t="shared" si="51"/>
        <v>8</v>
      </c>
      <c r="AA213" s="4">
        <f t="shared" si="52"/>
        <v>1.015816506801275</v>
      </c>
      <c r="AB213" s="4">
        <f t="shared" si="53"/>
        <v>1.2135933375359613</v>
      </c>
      <c r="AC213" s="5">
        <f t="shared" si="54"/>
        <v>1</v>
      </c>
    </row>
    <row r="214" spans="1:29" x14ac:dyDescent="0.25">
      <c r="A214">
        <v>2000</v>
      </c>
      <c r="B214" t="s">
        <v>27</v>
      </c>
      <c r="C214" s="6" t="str">
        <f t="shared" si="42"/>
        <v>Republican</v>
      </c>
      <c r="D214" s="6">
        <f t="shared" si="43"/>
        <v>5</v>
      </c>
      <c r="E214" s="6">
        <f t="shared" si="44"/>
        <v>3</v>
      </c>
      <c r="F214" s="10" t="b">
        <v>0</v>
      </c>
      <c r="G214" s="10" t="s">
        <v>54</v>
      </c>
      <c r="H214" s="6" t="str">
        <f t="shared" si="45"/>
        <v>Republican</v>
      </c>
      <c r="I214" s="3">
        <v>0</v>
      </c>
      <c r="J214" s="3">
        <v>11</v>
      </c>
      <c r="K214" s="3">
        <v>0</v>
      </c>
      <c r="L214" s="3">
        <v>1111138</v>
      </c>
      <c r="M214" s="3">
        <v>1189924</v>
      </c>
      <c r="N214" s="3">
        <f t="shared" si="46"/>
        <v>78786</v>
      </c>
      <c r="O214" s="3">
        <f t="shared" si="47"/>
        <v>0</v>
      </c>
      <c r="P214" s="3">
        <f t="shared" si="55"/>
        <v>1169968</v>
      </c>
      <c r="Q214" s="8">
        <f t="shared" si="48"/>
        <v>1.396187139847181E-4</v>
      </c>
      <c r="R214" s="3">
        <v>58830</v>
      </c>
      <c r="S214" s="3">
        <v>2359892</v>
      </c>
      <c r="T214" s="3"/>
      <c r="U214" s="3">
        <v>2359892</v>
      </c>
      <c r="V214" s="3">
        <v>4052255</v>
      </c>
      <c r="W214" s="3">
        <v>4190073</v>
      </c>
      <c r="X214" s="3">
        <f t="shared" si="49"/>
        <v>368386.81818181818</v>
      </c>
      <c r="Y214" s="8">
        <f t="shared" si="50"/>
        <v>1.396187139847181E-4</v>
      </c>
      <c r="Z214" s="10">
        <f t="shared" si="51"/>
        <v>9</v>
      </c>
      <c r="AA214" s="4">
        <f t="shared" si="52"/>
        <v>0.96688896827416571</v>
      </c>
      <c r="AB214" s="4">
        <f t="shared" si="53"/>
        <v>1.2135933375359613</v>
      </c>
      <c r="AC214" s="5">
        <f t="shared" si="54"/>
        <v>1</v>
      </c>
    </row>
    <row r="215" spans="1:29" x14ac:dyDescent="0.25">
      <c r="A215">
        <v>2000</v>
      </c>
      <c r="B215" t="s">
        <v>44</v>
      </c>
      <c r="C215" s="6" t="str">
        <f t="shared" si="42"/>
        <v>Republican</v>
      </c>
      <c r="D215" s="6">
        <f t="shared" si="43"/>
        <v>5</v>
      </c>
      <c r="E215" s="6">
        <f t="shared" si="44"/>
        <v>3</v>
      </c>
      <c r="F215" s="10" t="b">
        <v>0</v>
      </c>
      <c r="G215" s="10" t="s">
        <v>54</v>
      </c>
      <c r="H215" s="6" t="str">
        <f t="shared" si="45"/>
        <v>Republican</v>
      </c>
      <c r="I215" s="3">
        <v>0</v>
      </c>
      <c r="J215" s="3">
        <v>11</v>
      </c>
      <c r="K215" s="3">
        <v>0</v>
      </c>
      <c r="L215" s="3">
        <v>981720</v>
      </c>
      <c r="M215" s="3">
        <v>1061949</v>
      </c>
      <c r="N215" s="3">
        <f t="shared" si="46"/>
        <v>80229</v>
      </c>
      <c r="O215" s="3">
        <f t="shared" si="47"/>
        <v>0</v>
      </c>
      <c r="P215" s="3">
        <f t="shared" si="55"/>
        <v>1014232</v>
      </c>
      <c r="Q215" s="8">
        <f t="shared" si="48"/>
        <v>1.371075296962445E-4</v>
      </c>
      <c r="R215" s="3">
        <v>32512</v>
      </c>
      <c r="S215" s="3">
        <v>2076181</v>
      </c>
      <c r="T215" s="3">
        <v>2100241</v>
      </c>
      <c r="U215" s="3">
        <v>2076181</v>
      </c>
      <c r="V215" s="3">
        <v>4162996</v>
      </c>
      <c r="W215" s="3">
        <v>4316391</v>
      </c>
      <c r="X215" s="3">
        <f t="shared" si="49"/>
        <v>378454.18181818182</v>
      </c>
      <c r="Y215" s="8">
        <f t="shared" si="50"/>
        <v>1.371075296962445E-4</v>
      </c>
      <c r="Z215" s="10">
        <f t="shared" si="51"/>
        <v>10</v>
      </c>
      <c r="AA215" s="4">
        <f t="shared" si="52"/>
        <v>0.94116848926442154</v>
      </c>
      <c r="AB215" s="4">
        <f t="shared" si="53"/>
        <v>1.2135933375359613</v>
      </c>
      <c r="AC215" s="5">
        <f t="shared" si="54"/>
        <v>1</v>
      </c>
    </row>
    <row r="216" spans="1:29" x14ac:dyDescent="0.25">
      <c r="A216">
        <v>2000</v>
      </c>
      <c r="B216" t="s">
        <v>37</v>
      </c>
      <c r="C216" s="6" t="str">
        <f t="shared" si="42"/>
        <v>Republican</v>
      </c>
      <c r="D216" s="6">
        <f t="shared" si="43"/>
        <v>5</v>
      </c>
      <c r="E216" s="6">
        <f t="shared" si="44"/>
        <v>3</v>
      </c>
      <c r="F216" s="10" t="b">
        <v>0</v>
      </c>
      <c r="G216" s="10" t="s">
        <v>54</v>
      </c>
      <c r="H216" s="6" t="str">
        <f t="shared" si="45"/>
        <v>Republican</v>
      </c>
      <c r="I216" s="3">
        <v>0</v>
      </c>
      <c r="J216" s="3">
        <v>21</v>
      </c>
      <c r="K216" s="3">
        <v>0</v>
      </c>
      <c r="L216" s="3">
        <v>2186190</v>
      </c>
      <c r="M216" s="3">
        <v>2351209</v>
      </c>
      <c r="N216" s="3">
        <f t="shared" si="46"/>
        <v>165019</v>
      </c>
      <c r="O216" s="3">
        <f t="shared" si="47"/>
        <v>0</v>
      </c>
      <c r="P216" s="3">
        <f t="shared" si="55"/>
        <v>2354248</v>
      </c>
      <c r="Q216" s="8">
        <f t="shared" si="48"/>
        <v>1.2725807331277005E-4</v>
      </c>
      <c r="R216" s="3">
        <v>168058</v>
      </c>
      <c r="S216" s="3">
        <v>4705457</v>
      </c>
      <c r="T216" s="3">
        <v>4795989</v>
      </c>
      <c r="U216" s="3">
        <v>4705457</v>
      </c>
      <c r="V216" s="3">
        <v>8295592</v>
      </c>
      <c r="W216" s="3">
        <v>8487355</v>
      </c>
      <c r="X216" s="3">
        <f t="shared" si="49"/>
        <v>395028.19047619047</v>
      </c>
      <c r="Y216" s="8">
        <f t="shared" si="50"/>
        <v>1.2725807331277005E-4</v>
      </c>
      <c r="Z216" s="10">
        <f t="shared" si="51"/>
        <v>11</v>
      </c>
      <c r="AA216" s="4">
        <f t="shared" si="52"/>
        <v>0.90168033356872401</v>
      </c>
      <c r="AB216" s="4">
        <f t="shared" si="53"/>
        <v>1.2135933375359613</v>
      </c>
      <c r="AC216" s="5">
        <f t="shared" si="54"/>
        <v>1</v>
      </c>
    </row>
    <row r="217" spans="1:29" x14ac:dyDescent="0.25">
      <c r="A217">
        <v>2000</v>
      </c>
      <c r="B217" t="s">
        <v>50</v>
      </c>
      <c r="C217" s="6" t="str">
        <f t="shared" si="42"/>
        <v>Republican</v>
      </c>
      <c r="D217" s="6">
        <f t="shared" si="43"/>
        <v>5</v>
      </c>
      <c r="E217" s="6">
        <f t="shared" si="44"/>
        <v>3</v>
      </c>
      <c r="F217" s="10" t="b">
        <v>0</v>
      </c>
      <c r="G217" s="10" t="s">
        <v>54</v>
      </c>
      <c r="H217" s="6" t="str">
        <f t="shared" si="45"/>
        <v>Republican</v>
      </c>
      <c r="I217" s="3">
        <v>0</v>
      </c>
      <c r="J217" s="3">
        <v>5</v>
      </c>
      <c r="K217" s="3">
        <v>0</v>
      </c>
      <c r="L217" s="3">
        <v>295497</v>
      </c>
      <c r="M217" s="3">
        <v>336475</v>
      </c>
      <c r="N217" s="3">
        <f t="shared" si="46"/>
        <v>40978</v>
      </c>
      <c r="O217" s="3">
        <f t="shared" si="47"/>
        <v>0</v>
      </c>
      <c r="P217" s="3">
        <f t="shared" si="55"/>
        <v>311649</v>
      </c>
      <c r="Q217" s="8">
        <f t="shared" si="48"/>
        <v>1.2201669188344965E-4</v>
      </c>
      <c r="R217" s="3">
        <v>16152</v>
      </c>
      <c r="S217" s="3">
        <v>648124</v>
      </c>
      <c r="T217" s="3"/>
      <c r="U217" s="3">
        <v>648124</v>
      </c>
      <c r="V217" s="3">
        <v>1390365</v>
      </c>
      <c r="W217" s="3">
        <v>1405021</v>
      </c>
      <c r="X217" s="3">
        <f t="shared" si="49"/>
        <v>278073</v>
      </c>
      <c r="Y217" s="8">
        <f t="shared" si="50"/>
        <v>1.2201669188344965E-4</v>
      </c>
      <c r="Z217" s="10">
        <f t="shared" si="51"/>
        <v>12</v>
      </c>
      <c r="AA217" s="4">
        <f t="shared" si="52"/>
        <v>1.2809195806770914</v>
      </c>
      <c r="AB217" s="4">
        <f t="shared" si="53"/>
        <v>1.2135933375359613</v>
      </c>
      <c r="AC217" s="5">
        <f t="shared" si="54"/>
        <v>1</v>
      </c>
    </row>
    <row r="218" spans="1:29" x14ac:dyDescent="0.25">
      <c r="A218">
        <v>2000</v>
      </c>
      <c r="B218" t="s">
        <v>21</v>
      </c>
      <c r="C218" s="6" t="str">
        <f t="shared" si="42"/>
        <v>Republican</v>
      </c>
      <c r="D218" s="6">
        <f t="shared" si="43"/>
        <v>5</v>
      </c>
      <c r="E218" s="6">
        <f t="shared" si="44"/>
        <v>3</v>
      </c>
      <c r="F218" s="10" t="b">
        <v>0</v>
      </c>
      <c r="G218" s="10" t="s">
        <v>53</v>
      </c>
      <c r="H218" s="6" t="str">
        <f t="shared" si="45"/>
        <v>Democrat</v>
      </c>
      <c r="I218" s="3">
        <v>4</v>
      </c>
      <c r="J218" s="3">
        <v>0</v>
      </c>
      <c r="K218" s="3">
        <v>0</v>
      </c>
      <c r="L218" s="3">
        <v>319951</v>
      </c>
      <c r="M218" s="3">
        <v>286616</v>
      </c>
      <c r="N218" s="3">
        <f t="shared" si="46"/>
        <v>-33335</v>
      </c>
      <c r="O218" s="3">
        <f t="shared" si="47"/>
        <v>0</v>
      </c>
      <c r="P218" s="3">
        <f t="shared" si="55"/>
        <v>331866</v>
      </c>
      <c r="Q218" s="8">
        <f t="shared" si="48"/>
        <v>-1.19994000299985E-4</v>
      </c>
      <c r="R218" s="3">
        <v>45250</v>
      </c>
      <c r="S218" s="3">
        <v>651817</v>
      </c>
      <c r="T218" s="3"/>
      <c r="U218" s="3">
        <v>651817</v>
      </c>
      <c r="V218" s="3">
        <v>969292</v>
      </c>
      <c r="W218" s="3">
        <v>979314</v>
      </c>
      <c r="X218" s="3">
        <f t="shared" si="49"/>
        <v>242323</v>
      </c>
      <c r="Y218" s="8">
        <f t="shared" si="50"/>
        <v>1.19994000299985E-4</v>
      </c>
      <c r="Z218" s="10">
        <f t="shared" si="51"/>
        <v>13</v>
      </c>
      <c r="AA218" s="4">
        <f t="shared" si="52"/>
        <v>1.4698941105781163</v>
      </c>
      <c r="AB218" s="4">
        <f t="shared" si="53"/>
        <v>1.2135933375359613</v>
      </c>
      <c r="AC218" s="5">
        <f t="shared" si="54"/>
        <v>1</v>
      </c>
    </row>
    <row r="219" spans="1:29" x14ac:dyDescent="0.25">
      <c r="A219">
        <v>2000</v>
      </c>
      <c r="B219" t="s">
        <v>5</v>
      </c>
      <c r="C219" s="6" t="str">
        <f t="shared" si="42"/>
        <v>Republican</v>
      </c>
      <c r="D219" s="6">
        <f t="shared" si="43"/>
        <v>5</v>
      </c>
      <c r="E219" s="6">
        <f t="shared" si="44"/>
        <v>3</v>
      </c>
      <c r="F219" s="10" t="b">
        <v>0</v>
      </c>
      <c r="G219" s="10" t="s">
        <v>54</v>
      </c>
      <c r="H219" s="6" t="str">
        <f t="shared" si="45"/>
        <v>Republican</v>
      </c>
      <c r="I219" s="3">
        <v>0</v>
      </c>
      <c r="J219" s="3">
        <v>6</v>
      </c>
      <c r="K219" s="3">
        <v>0</v>
      </c>
      <c r="L219" s="3">
        <v>422768</v>
      </c>
      <c r="M219" s="3">
        <v>472940</v>
      </c>
      <c r="N219" s="3">
        <f t="shared" si="46"/>
        <v>50172</v>
      </c>
      <c r="O219" s="3">
        <f t="shared" si="47"/>
        <v>0</v>
      </c>
      <c r="P219" s="3">
        <f t="shared" si="55"/>
        <v>448841</v>
      </c>
      <c r="Q219" s="8">
        <f t="shared" si="48"/>
        <v>1.1958861516383641E-4</v>
      </c>
      <c r="R219" s="3">
        <v>26073</v>
      </c>
      <c r="S219" s="3">
        <v>921781</v>
      </c>
      <c r="T219" s="3"/>
      <c r="U219" s="3">
        <v>921781</v>
      </c>
      <c r="V219" s="3">
        <v>1925961</v>
      </c>
      <c r="W219" s="3">
        <v>2001774</v>
      </c>
      <c r="X219" s="3">
        <f t="shared" si="49"/>
        <v>320993.5</v>
      </c>
      <c r="Y219" s="8">
        <f t="shared" si="50"/>
        <v>1.1958861516383641E-4</v>
      </c>
      <c r="Z219" s="10">
        <f t="shared" si="51"/>
        <v>14</v>
      </c>
      <c r="AA219" s="4">
        <f t="shared" si="52"/>
        <v>1.1096459914534742</v>
      </c>
      <c r="AB219" s="4">
        <f t="shared" si="53"/>
        <v>1.2135933375359613</v>
      </c>
      <c r="AC219" s="5">
        <f t="shared" si="54"/>
        <v>1</v>
      </c>
    </row>
    <row r="220" spans="1:29" x14ac:dyDescent="0.25">
      <c r="A220">
        <v>2000</v>
      </c>
      <c r="B220" t="s">
        <v>40</v>
      </c>
      <c r="C220" s="6" t="str">
        <f t="shared" si="42"/>
        <v>Republican</v>
      </c>
      <c r="D220" s="6">
        <f t="shared" si="43"/>
        <v>5</v>
      </c>
      <c r="E220" s="6">
        <f t="shared" si="44"/>
        <v>3</v>
      </c>
      <c r="F220" s="10" t="b">
        <v>0</v>
      </c>
      <c r="G220" s="10" t="s">
        <v>53</v>
      </c>
      <c r="H220" s="6" t="str">
        <f t="shared" si="45"/>
        <v>Democrat</v>
      </c>
      <c r="I220" s="3">
        <v>23</v>
      </c>
      <c r="J220" s="3">
        <v>0</v>
      </c>
      <c r="K220" s="3">
        <v>0</v>
      </c>
      <c r="L220" s="3">
        <v>2485967</v>
      </c>
      <c r="M220" s="3">
        <v>2281127</v>
      </c>
      <c r="N220" s="3">
        <f t="shared" si="46"/>
        <v>-204840</v>
      </c>
      <c r="O220" s="3">
        <f t="shared" si="47"/>
        <v>0</v>
      </c>
      <c r="P220" s="3">
        <f t="shared" si="55"/>
        <v>2426218</v>
      </c>
      <c r="Q220" s="8">
        <f t="shared" si="48"/>
        <v>-1.1228275727396992E-4</v>
      </c>
      <c r="R220" s="3">
        <v>146025</v>
      </c>
      <c r="S220" s="3">
        <v>4913119</v>
      </c>
      <c r="T220" s="3"/>
      <c r="U220" s="3">
        <v>4912185</v>
      </c>
      <c r="V220" s="3">
        <v>9086897</v>
      </c>
      <c r="W220" s="3">
        <v>9375146</v>
      </c>
      <c r="X220" s="3">
        <f t="shared" si="49"/>
        <v>395082.47826086957</v>
      </c>
      <c r="Y220" s="8">
        <f t="shared" si="50"/>
        <v>1.1228275727396992E-4</v>
      </c>
      <c r="Z220" s="10">
        <f t="shared" si="51"/>
        <v>15</v>
      </c>
      <c r="AA220" s="4">
        <f t="shared" si="52"/>
        <v>0.9015564348121563</v>
      </c>
      <c r="AB220" s="4">
        <f t="shared" si="53"/>
        <v>1.2135933375359613</v>
      </c>
      <c r="AC220" s="5">
        <f t="shared" si="54"/>
        <v>1</v>
      </c>
    </row>
    <row r="221" spans="1:29" x14ac:dyDescent="0.25">
      <c r="A221">
        <v>2000</v>
      </c>
      <c r="B221" t="s">
        <v>47</v>
      </c>
      <c r="C221" s="6" t="str">
        <f t="shared" si="42"/>
        <v>Republican</v>
      </c>
      <c r="D221" s="6">
        <f t="shared" si="43"/>
        <v>5</v>
      </c>
      <c r="E221" s="6">
        <f t="shared" si="44"/>
        <v>3</v>
      </c>
      <c r="F221" s="10" t="b">
        <v>0</v>
      </c>
      <c r="G221" s="10" t="s">
        <v>53</v>
      </c>
      <c r="H221" s="6" t="str">
        <f t="shared" si="45"/>
        <v>Democrat</v>
      </c>
      <c r="I221" s="3">
        <v>3</v>
      </c>
      <c r="J221" s="3">
        <v>0</v>
      </c>
      <c r="K221" s="3">
        <v>0</v>
      </c>
      <c r="L221" s="3">
        <v>149022</v>
      </c>
      <c r="M221" s="3">
        <v>119775</v>
      </c>
      <c r="N221" s="3">
        <f t="shared" si="46"/>
        <v>-29247</v>
      </c>
      <c r="O221" s="3">
        <f t="shared" si="47"/>
        <v>0</v>
      </c>
      <c r="P221" s="3">
        <f t="shared" si="55"/>
        <v>145286</v>
      </c>
      <c r="Q221" s="8">
        <f t="shared" si="48"/>
        <v>-1.0257462303826033E-4</v>
      </c>
      <c r="R221" s="3">
        <v>25511</v>
      </c>
      <c r="S221" s="3">
        <v>294308</v>
      </c>
      <c r="T221" s="3">
        <v>297146</v>
      </c>
      <c r="U221" s="3">
        <v>294308</v>
      </c>
      <c r="V221" s="3">
        <v>459174</v>
      </c>
      <c r="W221" s="3">
        <v>463503</v>
      </c>
      <c r="X221" s="3">
        <f t="shared" si="49"/>
        <v>153058</v>
      </c>
      <c r="Y221" s="8">
        <f t="shared" si="50"/>
        <v>1.0257462303826033E-4</v>
      </c>
      <c r="Z221" s="10">
        <f t="shared" si="51"/>
        <v>16</v>
      </c>
      <c r="AA221" s="4">
        <f t="shared" si="52"/>
        <v>2.3271514756342091</v>
      </c>
      <c r="AB221" s="4">
        <f t="shared" si="53"/>
        <v>1.2135933375359613</v>
      </c>
      <c r="AC221" s="5">
        <f t="shared" si="54"/>
        <v>1</v>
      </c>
    </row>
    <row r="222" spans="1:29" x14ac:dyDescent="0.25">
      <c r="A222">
        <v>2000</v>
      </c>
      <c r="B222" t="s">
        <v>4</v>
      </c>
      <c r="C222" s="6" t="str">
        <f t="shared" si="42"/>
        <v>Republican</v>
      </c>
      <c r="D222" s="6">
        <f t="shared" si="43"/>
        <v>5</v>
      </c>
      <c r="E222" s="6">
        <f t="shared" si="44"/>
        <v>3</v>
      </c>
      <c r="F222" s="10" t="b">
        <v>0</v>
      </c>
      <c r="G222" s="10" t="s">
        <v>54</v>
      </c>
      <c r="H222" s="6" t="str">
        <f t="shared" si="45"/>
        <v>Republican</v>
      </c>
      <c r="I222" s="3">
        <v>0</v>
      </c>
      <c r="J222" s="3">
        <v>8</v>
      </c>
      <c r="K222" s="3">
        <v>0</v>
      </c>
      <c r="L222" s="3">
        <v>685341</v>
      </c>
      <c r="M222" s="3">
        <v>781652</v>
      </c>
      <c r="N222" s="3">
        <f t="shared" si="46"/>
        <v>96311</v>
      </c>
      <c r="O222" s="3">
        <f t="shared" si="47"/>
        <v>0</v>
      </c>
      <c r="P222" s="3">
        <f t="shared" si="55"/>
        <v>750364</v>
      </c>
      <c r="Q222" s="8">
        <f t="shared" si="48"/>
        <v>8.3064239806460323E-5</v>
      </c>
      <c r="R222" s="3">
        <v>65023</v>
      </c>
      <c r="S222" s="3">
        <v>1532016</v>
      </c>
      <c r="T222" s="3">
        <v>1559520</v>
      </c>
      <c r="U222" s="3">
        <v>1532016</v>
      </c>
      <c r="V222" s="3">
        <v>3357701</v>
      </c>
      <c r="W222" s="3">
        <v>3816498</v>
      </c>
      <c r="X222" s="3">
        <f t="shared" si="49"/>
        <v>419712.625</v>
      </c>
      <c r="Y222" s="8">
        <f t="shared" si="50"/>
        <v>8.3064239806460323E-5</v>
      </c>
      <c r="Z222" s="10">
        <f t="shared" si="51"/>
        <v>17</v>
      </c>
      <c r="AA222" s="4">
        <f t="shared" si="52"/>
        <v>0.84865007469723064</v>
      </c>
      <c r="AB222" s="4">
        <f t="shared" si="53"/>
        <v>1.2135933375359613</v>
      </c>
      <c r="AC222" s="5">
        <f t="shared" si="54"/>
        <v>1</v>
      </c>
    </row>
    <row r="223" spans="1:29" x14ac:dyDescent="0.25">
      <c r="A223">
        <v>2000</v>
      </c>
      <c r="B223" t="s">
        <v>24</v>
      </c>
      <c r="C223" s="6" t="str">
        <f t="shared" si="42"/>
        <v>Republican</v>
      </c>
      <c r="D223" s="6">
        <f t="shared" si="43"/>
        <v>5</v>
      </c>
      <c r="E223" s="6">
        <f t="shared" si="44"/>
        <v>3</v>
      </c>
      <c r="F223" s="10" t="b">
        <v>0</v>
      </c>
      <c r="G223" s="10" t="s">
        <v>53</v>
      </c>
      <c r="H223" s="6" t="str">
        <f t="shared" si="45"/>
        <v>Democrat</v>
      </c>
      <c r="I223" s="3">
        <v>18</v>
      </c>
      <c r="J223" s="3">
        <v>0</v>
      </c>
      <c r="K223" s="3">
        <v>0</v>
      </c>
      <c r="L223" s="3">
        <v>2170418</v>
      </c>
      <c r="M223" s="3">
        <v>1953139</v>
      </c>
      <c r="N223" s="3">
        <f t="shared" si="46"/>
        <v>-217279</v>
      </c>
      <c r="O223" s="3">
        <f t="shared" si="47"/>
        <v>0</v>
      </c>
      <c r="P223" s="3">
        <f t="shared" si="55"/>
        <v>2062083</v>
      </c>
      <c r="Q223" s="8">
        <f t="shared" si="48"/>
        <v>-8.2842796588717736E-5</v>
      </c>
      <c r="R223" s="3">
        <v>108944</v>
      </c>
      <c r="S223" s="3">
        <v>4232501</v>
      </c>
      <c r="T223" s="3">
        <v>4279299</v>
      </c>
      <c r="U223" s="3">
        <v>4232501</v>
      </c>
      <c r="V223" s="3">
        <v>7070702</v>
      </c>
      <c r="W223" s="3">
        <v>7370524</v>
      </c>
      <c r="X223" s="3">
        <f t="shared" si="49"/>
        <v>392816.77777777775</v>
      </c>
      <c r="Y223" s="8">
        <f t="shared" si="50"/>
        <v>8.2842796588717736E-5</v>
      </c>
      <c r="Z223" s="10">
        <f t="shared" si="51"/>
        <v>18</v>
      </c>
      <c r="AA223" s="4">
        <f t="shared" si="52"/>
        <v>0.90675645926488957</v>
      </c>
      <c r="AB223" s="4">
        <f t="shared" si="53"/>
        <v>1.2135933375359613</v>
      </c>
      <c r="AC223" s="5">
        <f t="shared" si="54"/>
        <v>1</v>
      </c>
    </row>
    <row r="224" spans="1:29" x14ac:dyDescent="0.25">
      <c r="A224">
        <v>2000</v>
      </c>
      <c r="B224" t="s">
        <v>49</v>
      </c>
      <c r="C224" s="6" t="str">
        <f t="shared" si="42"/>
        <v>Republican</v>
      </c>
      <c r="D224" s="6">
        <f t="shared" si="43"/>
        <v>5</v>
      </c>
      <c r="E224" s="6">
        <f t="shared" si="44"/>
        <v>3</v>
      </c>
      <c r="F224" s="10" t="b">
        <v>0</v>
      </c>
      <c r="G224" s="10" t="s">
        <v>53</v>
      </c>
      <c r="H224" s="6" t="str">
        <f t="shared" si="45"/>
        <v>Democrat</v>
      </c>
      <c r="I224" s="3">
        <v>11</v>
      </c>
      <c r="J224" s="3">
        <v>0</v>
      </c>
      <c r="K224" s="3">
        <v>0</v>
      </c>
      <c r="L224" s="3">
        <v>1247652</v>
      </c>
      <c r="M224" s="3">
        <v>1108864</v>
      </c>
      <c r="N224" s="3">
        <f t="shared" si="46"/>
        <v>-138788</v>
      </c>
      <c r="O224" s="3">
        <f t="shared" si="47"/>
        <v>0</v>
      </c>
      <c r="P224" s="3">
        <f t="shared" si="55"/>
        <v>1239781</v>
      </c>
      <c r="Q224" s="8">
        <f t="shared" si="48"/>
        <v>-7.9257572700809875E-5</v>
      </c>
      <c r="R224" s="3">
        <v>130917</v>
      </c>
      <c r="S224" s="3">
        <v>2487433</v>
      </c>
      <c r="T224" s="3">
        <v>2517028</v>
      </c>
      <c r="U224" s="3">
        <v>2487433</v>
      </c>
      <c r="V224" s="3">
        <v>4098044</v>
      </c>
      <c r="W224" s="3">
        <v>4419907</v>
      </c>
      <c r="X224" s="3">
        <f t="shared" si="49"/>
        <v>372549.45454545453</v>
      </c>
      <c r="Y224" s="8">
        <f t="shared" si="50"/>
        <v>7.9257572700809875E-5</v>
      </c>
      <c r="Z224" s="10">
        <f t="shared" si="51"/>
        <v>19</v>
      </c>
      <c r="AA224" s="4">
        <f t="shared" si="52"/>
        <v>0.95608555109067384</v>
      </c>
      <c r="AB224" s="4">
        <f t="shared" si="53"/>
        <v>1.2135933375359613</v>
      </c>
      <c r="AC224" s="5">
        <f t="shared" si="54"/>
        <v>1</v>
      </c>
    </row>
    <row r="225" spans="1:29" x14ac:dyDescent="0.25">
      <c r="A225">
        <v>2000</v>
      </c>
      <c r="B225" t="s">
        <v>9</v>
      </c>
      <c r="C225" s="6" t="str">
        <f t="shared" si="42"/>
        <v>Republican</v>
      </c>
      <c r="D225" s="6">
        <f t="shared" si="43"/>
        <v>5</v>
      </c>
      <c r="E225" s="6">
        <f t="shared" si="44"/>
        <v>3</v>
      </c>
      <c r="F225" s="10" t="b">
        <v>0</v>
      </c>
      <c r="G225" s="10" t="s">
        <v>53</v>
      </c>
      <c r="H225" s="6" t="str">
        <f t="shared" si="45"/>
        <v>Democrat</v>
      </c>
      <c r="I225" s="3">
        <v>3</v>
      </c>
      <c r="J225" s="3">
        <v>0</v>
      </c>
      <c r="K225" s="3">
        <v>0</v>
      </c>
      <c r="L225" s="3">
        <v>180068</v>
      </c>
      <c r="M225" s="3">
        <v>137288</v>
      </c>
      <c r="N225" s="3">
        <f t="shared" si="46"/>
        <v>-42780</v>
      </c>
      <c r="O225" s="3">
        <f t="shared" si="47"/>
        <v>0</v>
      </c>
      <c r="P225" s="3">
        <f t="shared" si="55"/>
        <v>147461</v>
      </c>
      <c r="Q225" s="8">
        <f t="shared" si="48"/>
        <v>-7.0126227208976161E-5</v>
      </c>
      <c r="R225" s="3">
        <v>10266</v>
      </c>
      <c r="S225" s="3">
        <v>327622</v>
      </c>
      <c r="T225" s="3"/>
      <c r="U225" s="3">
        <v>327529</v>
      </c>
      <c r="V225" s="3">
        <v>554863</v>
      </c>
      <c r="W225" s="3">
        <v>594256</v>
      </c>
      <c r="X225" s="3">
        <f t="shared" si="49"/>
        <v>184954.33333333334</v>
      </c>
      <c r="Y225" s="8">
        <f t="shared" si="50"/>
        <v>7.0126227208976161E-5</v>
      </c>
      <c r="Z225" s="10">
        <f t="shared" si="51"/>
        <v>20</v>
      </c>
      <c r="AA225" s="4">
        <f t="shared" si="52"/>
        <v>1.9258221428944846</v>
      </c>
      <c r="AB225" s="4">
        <f t="shared" si="53"/>
        <v>1.2135933375359613</v>
      </c>
      <c r="AC225" s="5">
        <f t="shared" si="54"/>
        <v>1</v>
      </c>
    </row>
    <row r="226" spans="1:29" x14ac:dyDescent="0.25">
      <c r="A226">
        <v>2000</v>
      </c>
      <c r="B226" t="s">
        <v>20</v>
      </c>
      <c r="C226" s="6" t="str">
        <f t="shared" si="42"/>
        <v>Republican</v>
      </c>
      <c r="D226" s="6">
        <f t="shared" si="43"/>
        <v>5</v>
      </c>
      <c r="E226" s="6">
        <f t="shared" si="44"/>
        <v>3</v>
      </c>
      <c r="F226" s="10" t="b">
        <v>0</v>
      </c>
      <c r="G226" s="10" t="s">
        <v>54</v>
      </c>
      <c r="H226" s="6" t="str">
        <f t="shared" si="45"/>
        <v>Republican</v>
      </c>
      <c r="I226" s="3">
        <v>0</v>
      </c>
      <c r="J226" s="3">
        <v>9</v>
      </c>
      <c r="K226" s="3">
        <v>0</v>
      </c>
      <c r="L226" s="3">
        <v>792344</v>
      </c>
      <c r="M226" s="3">
        <v>927871</v>
      </c>
      <c r="N226" s="3">
        <f t="shared" si="46"/>
        <v>135527</v>
      </c>
      <c r="O226" s="3">
        <f t="shared" si="47"/>
        <v>0</v>
      </c>
      <c r="P226" s="3">
        <f t="shared" si="55"/>
        <v>837785</v>
      </c>
      <c r="Q226" s="8">
        <f t="shared" si="48"/>
        <v>6.6407431729470875E-5</v>
      </c>
      <c r="R226" s="3">
        <v>45441</v>
      </c>
      <c r="S226" s="3">
        <v>1765656</v>
      </c>
      <c r="T226" s="3">
        <v>1776133</v>
      </c>
      <c r="U226" s="3">
        <v>1765656</v>
      </c>
      <c r="V226" s="3">
        <v>3130267</v>
      </c>
      <c r="W226" s="3">
        <v>3260060</v>
      </c>
      <c r="X226" s="3">
        <f t="shared" si="49"/>
        <v>347807.44444444444</v>
      </c>
      <c r="Y226" s="8">
        <f t="shared" si="50"/>
        <v>6.6407431729470875E-5</v>
      </c>
      <c r="Z226" s="10">
        <f t="shared" si="51"/>
        <v>21</v>
      </c>
      <c r="AA226" s="4">
        <f t="shared" si="52"/>
        <v>1.0240986966985841</v>
      </c>
      <c r="AB226" s="4">
        <f t="shared" si="53"/>
        <v>1.2135933375359613</v>
      </c>
      <c r="AC226" s="5">
        <f t="shared" si="54"/>
        <v>1</v>
      </c>
    </row>
    <row r="227" spans="1:29" x14ac:dyDescent="0.25">
      <c r="A227">
        <v>2000</v>
      </c>
      <c r="B227" t="s">
        <v>13</v>
      </c>
      <c r="C227" s="6" t="str">
        <f t="shared" si="42"/>
        <v>Republican</v>
      </c>
      <c r="D227" s="6">
        <f t="shared" si="43"/>
        <v>5</v>
      </c>
      <c r="E227" s="6">
        <f t="shared" si="44"/>
        <v>3</v>
      </c>
      <c r="F227" s="10" t="b">
        <v>0</v>
      </c>
      <c r="G227" s="10" t="s">
        <v>53</v>
      </c>
      <c r="H227" s="6" t="str">
        <f t="shared" si="45"/>
        <v>Democrat</v>
      </c>
      <c r="I227" s="3">
        <v>4</v>
      </c>
      <c r="J227" s="3">
        <v>0</v>
      </c>
      <c r="K227" s="3">
        <v>0</v>
      </c>
      <c r="L227" s="3">
        <v>205286</v>
      </c>
      <c r="M227" s="3">
        <v>137845</v>
      </c>
      <c r="N227" s="3">
        <f t="shared" si="46"/>
        <v>-67441</v>
      </c>
      <c r="O227" s="3">
        <f t="shared" si="47"/>
        <v>0</v>
      </c>
      <c r="P227" s="3">
        <f t="shared" si="55"/>
        <v>162665</v>
      </c>
      <c r="Q227" s="8">
        <f t="shared" si="48"/>
        <v>-5.931110155543364E-5</v>
      </c>
      <c r="R227" s="3">
        <v>24820</v>
      </c>
      <c r="S227" s="3">
        <v>367951</v>
      </c>
      <c r="T227" s="3">
        <v>371113</v>
      </c>
      <c r="U227" s="3">
        <v>367951</v>
      </c>
      <c r="V227" s="3">
        <v>832642</v>
      </c>
      <c r="W227" s="3">
        <v>923737</v>
      </c>
      <c r="X227" s="3">
        <f t="shared" si="49"/>
        <v>208160.5</v>
      </c>
      <c r="Y227" s="8">
        <f t="shared" si="50"/>
        <v>5.931110155543364E-5</v>
      </c>
      <c r="Z227" s="10">
        <f t="shared" si="51"/>
        <v>22</v>
      </c>
      <c r="AA227" s="4">
        <f t="shared" si="52"/>
        <v>1.7111274740290343</v>
      </c>
      <c r="AB227" s="4">
        <f t="shared" si="53"/>
        <v>1.2135933375359613</v>
      </c>
      <c r="AC227" s="5">
        <f t="shared" si="54"/>
        <v>1</v>
      </c>
    </row>
    <row r="228" spans="1:29" x14ac:dyDescent="0.25">
      <c r="A228">
        <v>2000</v>
      </c>
      <c r="B228" t="s">
        <v>48</v>
      </c>
      <c r="C228" s="6" t="str">
        <f t="shared" si="42"/>
        <v>Republican</v>
      </c>
      <c r="D228" s="6">
        <f t="shared" si="43"/>
        <v>5</v>
      </c>
      <c r="E228" s="6">
        <f t="shared" si="44"/>
        <v>3</v>
      </c>
      <c r="F228" s="10" t="b">
        <v>0</v>
      </c>
      <c r="G228" s="10" t="s">
        <v>54</v>
      </c>
      <c r="H228" s="6" t="str">
        <f t="shared" si="45"/>
        <v>Republican</v>
      </c>
      <c r="I228" s="3">
        <v>0</v>
      </c>
      <c r="J228" s="3">
        <v>13</v>
      </c>
      <c r="K228" s="3">
        <v>0</v>
      </c>
      <c r="L228" s="3">
        <v>1217290</v>
      </c>
      <c r="M228" s="3">
        <v>1437490</v>
      </c>
      <c r="N228" s="3">
        <f t="shared" si="46"/>
        <v>220200</v>
      </c>
      <c r="O228" s="3">
        <f t="shared" si="47"/>
        <v>0</v>
      </c>
      <c r="P228" s="3">
        <f t="shared" si="55"/>
        <v>1301957</v>
      </c>
      <c r="Q228" s="8">
        <f t="shared" si="48"/>
        <v>5.9037238873751133E-5</v>
      </c>
      <c r="R228" s="3">
        <v>84667</v>
      </c>
      <c r="S228" s="3">
        <v>2739447</v>
      </c>
      <c r="T228" s="3">
        <v>2789808</v>
      </c>
      <c r="U228" s="3">
        <v>2739447</v>
      </c>
      <c r="V228" s="3">
        <v>5069265</v>
      </c>
      <c r="W228" s="3">
        <v>5389008</v>
      </c>
      <c r="X228" s="3">
        <f t="shared" si="49"/>
        <v>389943.46153846156</v>
      </c>
      <c r="Y228" s="8">
        <f t="shared" si="50"/>
        <v>5.9037238873751133E-5</v>
      </c>
      <c r="Z228" s="10">
        <f t="shared" si="51"/>
        <v>23</v>
      </c>
      <c r="AA228" s="4">
        <f t="shared" si="52"/>
        <v>0.91343793572619914</v>
      </c>
      <c r="AB228" s="4">
        <f t="shared" si="53"/>
        <v>1.2135933375359613</v>
      </c>
      <c r="AC228" s="5">
        <f t="shared" si="54"/>
        <v>1</v>
      </c>
    </row>
    <row r="229" spans="1:29" x14ac:dyDescent="0.25">
      <c r="A229">
        <v>2000</v>
      </c>
      <c r="B229" t="s">
        <v>7</v>
      </c>
      <c r="C229" s="6" t="str">
        <f t="shared" si="42"/>
        <v>Republican</v>
      </c>
      <c r="D229" s="6">
        <f t="shared" si="43"/>
        <v>5</v>
      </c>
      <c r="E229" s="6">
        <f t="shared" si="44"/>
        <v>3</v>
      </c>
      <c r="F229" s="10" t="b">
        <v>0</v>
      </c>
      <c r="G229" s="10" t="s">
        <v>54</v>
      </c>
      <c r="H229" s="6" t="str">
        <f t="shared" si="45"/>
        <v>Republican</v>
      </c>
      <c r="I229" s="3">
        <v>0</v>
      </c>
      <c r="J229" s="3">
        <v>8</v>
      </c>
      <c r="K229" s="3">
        <v>0</v>
      </c>
      <c r="L229" s="3">
        <v>738227</v>
      </c>
      <c r="M229" s="3">
        <v>883748</v>
      </c>
      <c r="N229" s="3">
        <f t="shared" si="46"/>
        <v>145521</v>
      </c>
      <c r="O229" s="3">
        <f t="shared" si="47"/>
        <v>0</v>
      </c>
      <c r="P229" s="3">
        <f t="shared" si="55"/>
        <v>857620</v>
      </c>
      <c r="Q229" s="8">
        <f t="shared" si="48"/>
        <v>5.4974883350169392E-5</v>
      </c>
      <c r="R229" s="3">
        <v>119393</v>
      </c>
      <c r="S229" s="3">
        <v>1741368</v>
      </c>
      <c r="T229" s="3"/>
      <c r="U229" s="3">
        <v>1741368</v>
      </c>
      <c r="V229" s="3">
        <v>3026316</v>
      </c>
      <c r="W229" s="3">
        <v>3246521</v>
      </c>
      <c r="X229" s="3">
        <f t="shared" si="49"/>
        <v>378289.5</v>
      </c>
      <c r="Y229" s="8">
        <f t="shared" si="50"/>
        <v>5.4974883350169392E-5</v>
      </c>
      <c r="Z229" s="10">
        <f t="shared" si="51"/>
        <v>24</v>
      </c>
      <c r="AA229" s="4">
        <f t="shared" si="52"/>
        <v>0.94157821075557424</v>
      </c>
      <c r="AB229" s="4">
        <f t="shared" si="53"/>
        <v>1.2135933375359613</v>
      </c>
      <c r="AC229" s="5">
        <f t="shared" si="54"/>
        <v>1</v>
      </c>
    </row>
    <row r="230" spans="1:29" x14ac:dyDescent="0.25">
      <c r="A230">
        <v>2000</v>
      </c>
      <c r="B230" t="s">
        <v>12</v>
      </c>
      <c r="C230" s="6" t="str">
        <f t="shared" si="42"/>
        <v>Republican</v>
      </c>
      <c r="D230" s="6">
        <f t="shared" si="43"/>
        <v>5</v>
      </c>
      <c r="E230" s="6">
        <f t="shared" si="44"/>
        <v>3</v>
      </c>
      <c r="F230" s="10" t="b">
        <v>0</v>
      </c>
      <c r="G230" s="10" t="s">
        <v>54</v>
      </c>
      <c r="H230" s="6" t="str">
        <f t="shared" si="45"/>
        <v>Republican</v>
      </c>
      <c r="I230" s="3">
        <v>0</v>
      </c>
      <c r="J230" s="3">
        <v>13</v>
      </c>
      <c r="K230" s="3">
        <v>0</v>
      </c>
      <c r="L230" s="3">
        <v>1116230</v>
      </c>
      <c r="M230" s="3">
        <v>1419720</v>
      </c>
      <c r="N230" s="3">
        <f t="shared" si="46"/>
        <v>303490</v>
      </c>
      <c r="O230" s="3">
        <f t="shared" si="47"/>
        <v>0</v>
      </c>
      <c r="P230" s="3">
        <f t="shared" si="55"/>
        <v>1163488</v>
      </c>
      <c r="Q230" s="8">
        <f t="shared" si="48"/>
        <v>4.2835019275758675E-5</v>
      </c>
      <c r="R230" s="3">
        <v>60854</v>
      </c>
      <c r="S230" s="3">
        <v>2596804</v>
      </c>
      <c r="T230" s="3">
        <v>2684951</v>
      </c>
      <c r="U230" s="3">
        <v>2583208</v>
      </c>
      <c r="V230" s="3">
        <v>5639668</v>
      </c>
      <c r="W230" s="3">
        <v>6087332</v>
      </c>
      <c r="X230" s="3">
        <f t="shared" si="49"/>
        <v>433820.61538461538</v>
      </c>
      <c r="Y230" s="8">
        <f t="shared" si="50"/>
        <v>4.2835019275758675E-5</v>
      </c>
      <c r="Z230" s="10">
        <f t="shared" si="51"/>
        <v>25</v>
      </c>
      <c r="AA230" s="4">
        <f t="shared" si="52"/>
        <v>0.82105169262606792</v>
      </c>
      <c r="AB230" s="4">
        <f t="shared" si="53"/>
        <v>1.2135933375359613</v>
      </c>
      <c r="AC230" s="5">
        <f t="shared" si="54"/>
        <v>1</v>
      </c>
    </row>
    <row r="231" spans="1:29" x14ac:dyDescent="0.25">
      <c r="A231">
        <v>2000</v>
      </c>
      <c r="B231" t="s">
        <v>6</v>
      </c>
      <c r="C231" s="6" t="str">
        <f t="shared" si="42"/>
        <v>Republican</v>
      </c>
      <c r="D231" s="6">
        <f t="shared" si="43"/>
        <v>5</v>
      </c>
      <c r="E231" s="6">
        <f t="shared" si="44"/>
        <v>3</v>
      </c>
      <c r="F231" s="10" t="b">
        <v>0</v>
      </c>
      <c r="G231" s="10" t="s">
        <v>53</v>
      </c>
      <c r="H231" s="6" t="str">
        <f t="shared" si="45"/>
        <v>Democrat</v>
      </c>
      <c r="I231" s="3">
        <v>54</v>
      </c>
      <c r="J231" s="3">
        <v>0</v>
      </c>
      <c r="K231" s="3">
        <v>0</v>
      </c>
      <c r="L231" s="3">
        <v>5861203</v>
      </c>
      <c r="M231" s="3">
        <v>4567429</v>
      </c>
      <c r="N231" s="3">
        <f t="shared" si="46"/>
        <v>-1293774</v>
      </c>
      <c r="O231" s="3">
        <f t="shared" si="47"/>
        <v>0</v>
      </c>
      <c r="P231" s="3">
        <f t="shared" si="55"/>
        <v>5104646</v>
      </c>
      <c r="Q231" s="8">
        <f t="shared" si="48"/>
        <v>-4.1738356158030693E-5</v>
      </c>
      <c r="R231" s="3">
        <v>537224</v>
      </c>
      <c r="S231" s="3">
        <v>10965856</v>
      </c>
      <c r="T231" s="3">
        <v>11142843</v>
      </c>
      <c r="U231" s="3">
        <v>10965849</v>
      </c>
      <c r="V231" s="3">
        <v>19685258</v>
      </c>
      <c r="W231" s="3">
        <v>24867252</v>
      </c>
      <c r="X231" s="3">
        <f t="shared" si="49"/>
        <v>364541.81481481483</v>
      </c>
      <c r="Y231" s="8">
        <f t="shared" si="50"/>
        <v>4.1738356158030693E-5</v>
      </c>
      <c r="Z231" s="10">
        <f t="shared" si="51"/>
        <v>26</v>
      </c>
      <c r="AA231" s="4">
        <f t="shared" si="52"/>
        <v>0.97708722588809993</v>
      </c>
      <c r="AB231" s="4">
        <f t="shared" si="53"/>
        <v>1.2135933375359613</v>
      </c>
      <c r="AC231" s="5">
        <f t="shared" si="54"/>
        <v>1</v>
      </c>
    </row>
    <row r="232" spans="1:29" x14ac:dyDescent="0.25">
      <c r="A232">
        <v>2000</v>
      </c>
      <c r="B232" t="s">
        <v>43</v>
      </c>
      <c r="C232" s="6" t="str">
        <f t="shared" si="42"/>
        <v>Republican</v>
      </c>
      <c r="D232" s="6">
        <f t="shared" si="43"/>
        <v>5</v>
      </c>
      <c r="E232" s="6">
        <f t="shared" si="44"/>
        <v>3</v>
      </c>
      <c r="F232" s="10" t="b">
        <v>0</v>
      </c>
      <c r="G232" s="10" t="s">
        <v>54</v>
      </c>
      <c r="H232" s="6" t="str">
        <f t="shared" si="45"/>
        <v>Republican</v>
      </c>
      <c r="I232" s="3">
        <v>0</v>
      </c>
      <c r="J232" s="3">
        <v>3</v>
      </c>
      <c r="K232" s="3">
        <v>0</v>
      </c>
      <c r="L232" s="3">
        <v>118804</v>
      </c>
      <c r="M232" s="3">
        <v>190700</v>
      </c>
      <c r="N232" s="3">
        <f t="shared" si="46"/>
        <v>71896</v>
      </c>
      <c r="O232" s="3">
        <f t="shared" si="47"/>
        <v>0</v>
      </c>
      <c r="P232" s="3">
        <f t="shared" si="55"/>
        <v>125569</v>
      </c>
      <c r="Q232" s="8">
        <f t="shared" si="48"/>
        <v>4.1726938911761436E-5</v>
      </c>
      <c r="R232" s="3">
        <v>6765</v>
      </c>
      <c r="S232" s="3">
        <v>316269</v>
      </c>
      <c r="T232" s="3">
        <v>322159</v>
      </c>
      <c r="U232" s="3">
        <v>316269</v>
      </c>
      <c r="V232" s="3">
        <v>548498</v>
      </c>
      <c r="W232" s="3">
        <v>554875</v>
      </c>
      <c r="X232" s="3">
        <f t="shared" si="49"/>
        <v>182832.66666666666</v>
      </c>
      <c r="Y232" s="8">
        <f t="shared" si="50"/>
        <v>4.1726938911761436E-5</v>
      </c>
      <c r="Z232" s="10">
        <f t="shared" si="51"/>
        <v>27</v>
      </c>
      <c r="AA232" s="4">
        <f t="shared" si="52"/>
        <v>1.9481701878090025</v>
      </c>
      <c r="AB232" s="4">
        <f t="shared" si="53"/>
        <v>1.2135933375359613</v>
      </c>
      <c r="AC232" s="5">
        <f t="shared" si="54"/>
        <v>1</v>
      </c>
    </row>
    <row r="233" spans="1:29" x14ac:dyDescent="0.25">
      <c r="A233">
        <v>2000</v>
      </c>
      <c r="B233" t="s">
        <v>26</v>
      </c>
      <c r="C233" s="6" t="str">
        <f t="shared" si="42"/>
        <v>Republican</v>
      </c>
      <c r="D233" s="6">
        <f t="shared" si="43"/>
        <v>5</v>
      </c>
      <c r="E233" s="6">
        <f t="shared" si="44"/>
        <v>3</v>
      </c>
      <c r="F233" s="10" t="b">
        <v>0</v>
      </c>
      <c r="G233" s="10" t="s">
        <v>54</v>
      </c>
      <c r="H233" s="6" t="str">
        <f t="shared" si="45"/>
        <v>Republican</v>
      </c>
      <c r="I233" s="3">
        <v>0</v>
      </c>
      <c r="J233" s="3">
        <v>7</v>
      </c>
      <c r="K233" s="3">
        <v>0</v>
      </c>
      <c r="L233" s="3">
        <v>404614</v>
      </c>
      <c r="M233" s="3">
        <v>572844</v>
      </c>
      <c r="N233" s="3">
        <f t="shared" si="46"/>
        <v>168230</v>
      </c>
      <c r="O233" s="3">
        <f t="shared" si="47"/>
        <v>0</v>
      </c>
      <c r="P233" s="3">
        <f t="shared" si="55"/>
        <v>421340</v>
      </c>
      <c r="Q233" s="8">
        <f t="shared" si="48"/>
        <v>4.1609701004577066E-5</v>
      </c>
      <c r="R233" s="3">
        <v>16726</v>
      </c>
      <c r="S233" s="3">
        <v>994184</v>
      </c>
      <c r="T233" s="3"/>
      <c r="U233" s="3">
        <v>994184</v>
      </c>
      <c r="V233" s="3">
        <v>2024650</v>
      </c>
      <c r="W233" s="3">
        <v>2076861</v>
      </c>
      <c r="X233" s="3">
        <f t="shared" si="49"/>
        <v>289235.71428571426</v>
      </c>
      <c r="Y233" s="8">
        <f t="shared" si="50"/>
        <v>4.1609701004577066E-5</v>
      </c>
      <c r="Z233" s="10">
        <f t="shared" si="51"/>
        <v>28</v>
      </c>
      <c r="AA233" s="4">
        <f t="shared" si="52"/>
        <v>1.2314839868141882</v>
      </c>
      <c r="AB233" s="4">
        <f t="shared" si="53"/>
        <v>1.2135933375359613</v>
      </c>
      <c r="AC233" s="5">
        <f t="shared" si="54"/>
        <v>1</v>
      </c>
    </row>
    <row r="234" spans="1:29" x14ac:dyDescent="0.25">
      <c r="A234">
        <v>2000</v>
      </c>
      <c r="B234" t="s">
        <v>15</v>
      </c>
      <c r="C234" s="6" t="str">
        <f t="shared" si="42"/>
        <v>Republican</v>
      </c>
      <c r="D234" s="6">
        <f t="shared" si="43"/>
        <v>5</v>
      </c>
      <c r="E234" s="6">
        <f t="shared" si="44"/>
        <v>3</v>
      </c>
      <c r="F234" s="10" t="b">
        <v>0</v>
      </c>
      <c r="G234" s="10" t="s">
        <v>53</v>
      </c>
      <c r="H234" s="6" t="str">
        <f t="shared" si="45"/>
        <v>Democrat</v>
      </c>
      <c r="I234" s="3">
        <v>22</v>
      </c>
      <c r="J234" s="3">
        <v>0</v>
      </c>
      <c r="K234" s="3">
        <v>0</v>
      </c>
      <c r="L234" s="3">
        <v>2589026</v>
      </c>
      <c r="M234" s="3">
        <v>2019421</v>
      </c>
      <c r="N234" s="3">
        <f t="shared" si="46"/>
        <v>-569605</v>
      </c>
      <c r="O234" s="3">
        <f t="shared" si="47"/>
        <v>0</v>
      </c>
      <c r="P234" s="3">
        <f t="shared" si="55"/>
        <v>2153097</v>
      </c>
      <c r="Q234" s="8">
        <f t="shared" si="48"/>
        <v>-3.8623256467200957E-5</v>
      </c>
      <c r="R234" s="3">
        <v>133676</v>
      </c>
      <c r="S234" s="3">
        <v>4742123</v>
      </c>
      <c r="T234" s="3">
        <v>4932192</v>
      </c>
      <c r="U234" s="3">
        <v>4742123</v>
      </c>
      <c r="V234" s="3">
        <v>8432600</v>
      </c>
      <c r="W234" s="3">
        <v>9208908</v>
      </c>
      <c r="X234" s="3">
        <f t="shared" si="49"/>
        <v>383300</v>
      </c>
      <c r="Y234" s="8">
        <f t="shared" si="50"/>
        <v>3.8623256467200957E-5</v>
      </c>
      <c r="Z234" s="10">
        <f t="shared" si="51"/>
        <v>29</v>
      </c>
      <c r="AA234" s="4">
        <f t="shared" si="52"/>
        <v>0.92926989448896635</v>
      </c>
      <c r="AB234" s="4">
        <f t="shared" si="53"/>
        <v>1.2135933375359613</v>
      </c>
      <c r="AC234" s="5">
        <f t="shared" si="54"/>
        <v>1</v>
      </c>
    </row>
    <row r="235" spans="1:29" x14ac:dyDescent="0.25">
      <c r="A235">
        <v>2000</v>
      </c>
      <c r="B235" t="s">
        <v>36</v>
      </c>
      <c r="C235" s="6" t="str">
        <f t="shared" si="42"/>
        <v>Republican</v>
      </c>
      <c r="D235" s="6">
        <f t="shared" si="43"/>
        <v>5</v>
      </c>
      <c r="E235" s="6">
        <f t="shared" si="44"/>
        <v>3</v>
      </c>
      <c r="F235" s="10" t="b">
        <v>0</v>
      </c>
      <c r="G235" s="10" t="s">
        <v>54</v>
      </c>
      <c r="H235" s="6" t="str">
        <f t="shared" si="45"/>
        <v>Republican</v>
      </c>
      <c r="I235" s="3">
        <v>0</v>
      </c>
      <c r="J235" s="3">
        <v>3</v>
      </c>
      <c r="K235" s="3">
        <v>0</v>
      </c>
      <c r="L235" s="3">
        <v>95284</v>
      </c>
      <c r="M235" s="3">
        <v>174852</v>
      </c>
      <c r="N235" s="3">
        <f t="shared" si="46"/>
        <v>79568</v>
      </c>
      <c r="O235" s="3">
        <f t="shared" si="47"/>
        <v>0</v>
      </c>
      <c r="P235" s="3">
        <f t="shared" si="55"/>
        <v>113404</v>
      </c>
      <c r="Q235" s="8">
        <f t="shared" si="48"/>
        <v>3.7703599436959584E-5</v>
      </c>
      <c r="R235" s="3">
        <v>18120</v>
      </c>
      <c r="S235" s="3">
        <v>288256</v>
      </c>
      <c r="T235" s="3">
        <v>292249</v>
      </c>
      <c r="U235" s="3">
        <v>288256</v>
      </c>
      <c r="V235" s="3">
        <v>477968</v>
      </c>
      <c r="W235" s="3">
        <v>482078</v>
      </c>
      <c r="X235" s="3">
        <f t="shared" si="49"/>
        <v>159322.66666666666</v>
      </c>
      <c r="Y235" s="8">
        <f t="shared" si="50"/>
        <v>3.7703599436959584E-5</v>
      </c>
      <c r="Z235" s="10">
        <f t="shared" si="51"/>
        <v>30</v>
      </c>
      <c r="AA235" s="4">
        <f t="shared" si="52"/>
        <v>2.2356464275283332</v>
      </c>
      <c r="AB235" s="4">
        <f t="shared" si="53"/>
        <v>1.2135933375359613</v>
      </c>
      <c r="AC235" s="5">
        <f t="shared" si="54"/>
        <v>1</v>
      </c>
    </row>
    <row r="236" spans="1:29" x14ac:dyDescent="0.25">
      <c r="A236">
        <v>2000</v>
      </c>
      <c r="B236" t="s">
        <v>35</v>
      </c>
      <c r="C236" s="6" t="str">
        <f t="shared" si="42"/>
        <v>Republican</v>
      </c>
      <c r="D236" s="6">
        <f t="shared" si="43"/>
        <v>5</v>
      </c>
      <c r="E236" s="6">
        <f t="shared" si="44"/>
        <v>3</v>
      </c>
      <c r="F236" s="10" t="b">
        <v>0</v>
      </c>
      <c r="G236" s="10" t="s">
        <v>54</v>
      </c>
      <c r="H236" s="6" t="str">
        <f t="shared" si="45"/>
        <v>Republican</v>
      </c>
      <c r="I236" s="3">
        <v>0</v>
      </c>
      <c r="J236" s="3">
        <v>14</v>
      </c>
      <c r="K236" s="3">
        <v>0</v>
      </c>
      <c r="L236" s="3">
        <v>1257692</v>
      </c>
      <c r="M236" s="3">
        <v>1631163</v>
      </c>
      <c r="N236" s="3">
        <f t="shared" si="46"/>
        <v>373471</v>
      </c>
      <c r="O236" s="3">
        <f t="shared" si="47"/>
        <v>0</v>
      </c>
      <c r="P236" s="3">
        <f t="shared" si="55"/>
        <v>1280099</v>
      </c>
      <c r="Q236" s="8">
        <f t="shared" si="48"/>
        <v>3.7486176972241488E-5</v>
      </c>
      <c r="R236" s="3">
        <v>22407</v>
      </c>
      <c r="S236" s="3">
        <v>2911262</v>
      </c>
      <c r="T236" s="3">
        <v>3015964</v>
      </c>
      <c r="U236" s="3">
        <v>2911262</v>
      </c>
      <c r="V236" s="3">
        <v>5744241</v>
      </c>
      <c r="W236" s="3">
        <v>6143214</v>
      </c>
      <c r="X236" s="3">
        <f t="shared" si="49"/>
        <v>410302.92857142858</v>
      </c>
      <c r="Y236" s="8">
        <f t="shared" si="50"/>
        <v>3.7486176972241488E-5</v>
      </c>
      <c r="Z236" s="10">
        <f t="shared" si="51"/>
        <v>31</v>
      </c>
      <c r="AA236" s="4">
        <f t="shared" si="52"/>
        <v>0.86811262058933314</v>
      </c>
      <c r="AB236" s="4">
        <f t="shared" si="53"/>
        <v>1.2135933375359613</v>
      </c>
      <c r="AC236" s="5">
        <f t="shared" si="54"/>
        <v>1</v>
      </c>
    </row>
    <row r="237" spans="1:29" x14ac:dyDescent="0.25">
      <c r="A237">
        <v>2000</v>
      </c>
      <c r="B237" t="s">
        <v>42</v>
      </c>
      <c r="C237" s="6" t="str">
        <f t="shared" si="42"/>
        <v>Republican</v>
      </c>
      <c r="D237" s="6">
        <f t="shared" si="43"/>
        <v>5</v>
      </c>
      <c r="E237" s="6">
        <f t="shared" si="44"/>
        <v>3</v>
      </c>
      <c r="F237" s="10" t="b">
        <v>0</v>
      </c>
      <c r="G237" s="10" t="s">
        <v>54</v>
      </c>
      <c r="H237" s="6" t="str">
        <f t="shared" si="45"/>
        <v>Republican</v>
      </c>
      <c r="I237" s="3">
        <v>0</v>
      </c>
      <c r="J237" s="3">
        <v>8</v>
      </c>
      <c r="K237" s="3">
        <v>0</v>
      </c>
      <c r="L237" s="3">
        <v>565561</v>
      </c>
      <c r="M237" s="3">
        <v>785937</v>
      </c>
      <c r="N237" s="3">
        <f t="shared" si="46"/>
        <v>220376</v>
      </c>
      <c r="O237" s="3">
        <f t="shared" si="47"/>
        <v>0</v>
      </c>
      <c r="P237" s="3">
        <f t="shared" si="55"/>
        <v>596780</v>
      </c>
      <c r="Q237" s="8">
        <f t="shared" si="48"/>
        <v>3.6301593639960794E-5</v>
      </c>
      <c r="R237" s="3">
        <v>31219</v>
      </c>
      <c r="S237" s="3">
        <v>1382717</v>
      </c>
      <c r="T237" s="3">
        <v>1433533</v>
      </c>
      <c r="U237" s="3">
        <v>1382717</v>
      </c>
      <c r="V237" s="3">
        <v>2944326</v>
      </c>
      <c r="W237" s="3">
        <v>3025380</v>
      </c>
      <c r="X237" s="3">
        <f t="shared" si="49"/>
        <v>368040.75</v>
      </c>
      <c r="Y237" s="8">
        <f t="shared" si="50"/>
        <v>3.6301593639960794E-5</v>
      </c>
      <c r="Z237" s="10">
        <f t="shared" si="51"/>
        <v>32</v>
      </c>
      <c r="AA237" s="4">
        <f t="shared" si="52"/>
        <v>0.96779813256445335</v>
      </c>
      <c r="AB237" s="4">
        <f t="shared" si="53"/>
        <v>1.2135933375359613</v>
      </c>
      <c r="AC237" s="5">
        <f t="shared" si="54"/>
        <v>1</v>
      </c>
    </row>
    <row r="238" spans="1:29" x14ac:dyDescent="0.25">
      <c r="A238">
        <v>2000</v>
      </c>
      <c r="B238" t="s">
        <v>2</v>
      </c>
      <c r="C238" s="6" t="str">
        <f t="shared" si="42"/>
        <v>Republican</v>
      </c>
      <c r="D238" s="6">
        <f t="shared" si="43"/>
        <v>5</v>
      </c>
      <c r="E238" s="6">
        <f t="shared" si="44"/>
        <v>3</v>
      </c>
      <c r="F238" s="10" t="b">
        <v>0</v>
      </c>
      <c r="G238" s="10" t="s">
        <v>54</v>
      </c>
      <c r="H238" s="6" t="str">
        <f t="shared" si="45"/>
        <v>Republican</v>
      </c>
      <c r="I238" s="3">
        <v>0</v>
      </c>
      <c r="J238" s="3">
        <v>9</v>
      </c>
      <c r="K238" s="3">
        <v>0</v>
      </c>
      <c r="L238" s="3">
        <v>692611</v>
      </c>
      <c r="M238" s="3">
        <v>941173</v>
      </c>
      <c r="N238" s="3">
        <f t="shared" si="46"/>
        <v>248562</v>
      </c>
      <c r="O238" s="3">
        <f t="shared" si="47"/>
        <v>0</v>
      </c>
      <c r="P238" s="3">
        <f t="shared" si="55"/>
        <v>731378</v>
      </c>
      <c r="Q238" s="8">
        <f t="shared" si="48"/>
        <v>3.6208269968860888E-5</v>
      </c>
      <c r="R238" s="3">
        <v>32488</v>
      </c>
      <c r="S238" s="3">
        <v>1666272</v>
      </c>
      <c r="T238" s="3"/>
      <c r="U238" s="3">
        <v>1672551</v>
      </c>
      <c r="V238" s="3">
        <v>3241682</v>
      </c>
      <c r="W238" s="3">
        <v>3334576</v>
      </c>
      <c r="X238" s="3">
        <f t="shared" si="49"/>
        <v>360186.88888888888</v>
      </c>
      <c r="Y238" s="8">
        <f t="shared" si="50"/>
        <v>3.6208269968860888E-5</v>
      </c>
      <c r="Z238" s="10">
        <f t="shared" si="51"/>
        <v>33</v>
      </c>
      <c r="AA238" s="4">
        <f t="shared" si="52"/>
        <v>0.98890093322496997</v>
      </c>
      <c r="AB238" s="4">
        <f t="shared" si="53"/>
        <v>1.2135933375359613</v>
      </c>
      <c r="AC238" s="5">
        <f t="shared" si="54"/>
        <v>1</v>
      </c>
    </row>
    <row r="239" spans="1:29" x14ac:dyDescent="0.25">
      <c r="A239">
        <v>2000</v>
      </c>
      <c r="B239" t="s">
        <v>16</v>
      </c>
      <c r="C239" s="6" t="str">
        <f t="shared" si="42"/>
        <v>Republican</v>
      </c>
      <c r="D239" s="6">
        <f t="shared" si="43"/>
        <v>5</v>
      </c>
      <c r="E239" s="6">
        <f t="shared" si="44"/>
        <v>3</v>
      </c>
      <c r="F239" s="10" t="b">
        <v>0</v>
      </c>
      <c r="G239" s="10" t="s">
        <v>54</v>
      </c>
      <c r="H239" s="6" t="str">
        <f t="shared" si="45"/>
        <v>Republican</v>
      </c>
      <c r="I239" s="3">
        <v>0</v>
      </c>
      <c r="J239" s="3">
        <v>12</v>
      </c>
      <c r="K239" s="3">
        <v>0</v>
      </c>
      <c r="L239" s="3">
        <v>901980</v>
      </c>
      <c r="M239" s="3">
        <v>1245836</v>
      </c>
      <c r="N239" s="3">
        <f t="shared" si="46"/>
        <v>343856</v>
      </c>
      <c r="O239" s="3">
        <f t="shared" si="47"/>
        <v>0</v>
      </c>
      <c r="P239" s="3">
        <f t="shared" si="55"/>
        <v>936459</v>
      </c>
      <c r="Q239" s="8">
        <f t="shared" si="48"/>
        <v>3.4898329533293004E-5</v>
      </c>
      <c r="R239" s="3">
        <v>51486</v>
      </c>
      <c r="S239" s="3">
        <v>2199302</v>
      </c>
      <c r="T239" s="3">
        <v>2246348</v>
      </c>
      <c r="U239" s="3">
        <v>2182295</v>
      </c>
      <c r="V239" s="3">
        <v>4424909</v>
      </c>
      <c r="W239" s="3">
        <v>4527523</v>
      </c>
      <c r="X239" s="3">
        <f t="shared" si="49"/>
        <v>368742.41666666669</v>
      </c>
      <c r="Y239" s="8">
        <f t="shared" si="50"/>
        <v>3.4898329533293004E-5</v>
      </c>
      <c r="Z239" s="10">
        <f t="shared" si="51"/>
        <v>34</v>
      </c>
      <c r="AA239" s="4">
        <f t="shared" si="52"/>
        <v>0.96595654434734135</v>
      </c>
      <c r="AB239" s="4">
        <f t="shared" si="53"/>
        <v>1.2135933375359613</v>
      </c>
      <c r="AC239" s="5">
        <f t="shared" si="54"/>
        <v>1</v>
      </c>
    </row>
    <row r="240" spans="1:29" x14ac:dyDescent="0.25">
      <c r="A240">
        <v>2000</v>
      </c>
      <c r="B240" t="s">
        <v>52</v>
      </c>
      <c r="C240" s="6" t="str">
        <f t="shared" si="42"/>
        <v>Republican</v>
      </c>
      <c r="D240" s="6">
        <f t="shared" si="43"/>
        <v>5</v>
      </c>
      <c r="E240" s="6">
        <f t="shared" si="44"/>
        <v>3</v>
      </c>
      <c r="F240" s="10" t="b">
        <v>0</v>
      </c>
      <c r="G240" s="10" t="s">
        <v>54</v>
      </c>
      <c r="H240" s="6" t="str">
        <f t="shared" si="45"/>
        <v>Republican</v>
      </c>
      <c r="I240" s="3">
        <v>0</v>
      </c>
      <c r="J240" s="3">
        <v>3</v>
      </c>
      <c r="K240" s="3">
        <v>0</v>
      </c>
      <c r="L240" s="3">
        <v>60481</v>
      </c>
      <c r="M240" s="3">
        <v>147947</v>
      </c>
      <c r="N240" s="3">
        <f t="shared" si="46"/>
        <v>87466</v>
      </c>
      <c r="O240" s="3">
        <f t="shared" si="47"/>
        <v>0</v>
      </c>
      <c r="P240" s="3">
        <f t="shared" si="55"/>
        <v>65779</v>
      </c>
      <c r="Q240" s="8">
        <f t="shared" si="48"/>
        <v>3.4299041913429221E-5</v>
      </c>
      <c r="R240" s="3">
        <v>9923</v>
      </c>
      <c r="S240" s="3">
        <v>218351</v>
      </c>
      <c r="T240" s="3">
        <v>221685</v>
      </c>
      <c r="U240" s="3">
        <v>213726</v>
      </c>
      <c r="V240" s="3">
        <v>361078</v>
      </c>
      <c r="W240" s="3">
        <v>366639</v>
      </c>
      <c r="X240" s="3">
        <f t="shared" si="49"/>
        <v>120359.33333333333</v>
      </c>
      <c r="Y240" s="8">
        <f t="shared" si="50"/>
        <v>3.4299041913429221E-5</v>
      </c>
      <c r="Z240" s="10">
        <f t="shared" si="51"/>
        <v>35</v>
      </c>
      <c r="AA240" s="4">
        <f t="shared" si="52"/>
        <v>2.9593812186642845</v>
      </c>
      <c r="AB240" s="4">
        <f t="shared" si="53"/>
        <v>1.2135933375359613</v>
      </c>
      <c r="AC240" s="5">
        <f t="shared" si="54"/>
        <v>1</v>
      </c>
    </row>
    <row r="241" spans="1:29" x14ac:dyDescent="0.25">
      <c r="A241">
        <v>2000</v>
      </c>
      <c r="B241" t="s">
        <v>19</v>
      </c>
      <c r="C241" s="6" t="str">
        <f t="shared" si="42"/>
        <v>Republican</v>
      </c>
      <c r="D241" s="6">
        <f t="shared" si="43"/>
        <v>5</v>
      </c>
      <c r="E241" s="6">
        <f t="shared" si="44"/>
        <v>3</v>
      </c>
      <c r="F241" s="10" t="b">
        <v>0</v>
      </c>
      <c r="G241" s="10" t="s">
        <v>54</v>
      </c>
      <c r="H241" s="6" t="str">
        <f t="shared" si="45"/>
        <v>Republican</v>
      </c>
      <c r="I241" s="3">
        <v>0</v>
      </c>
      <c r="J241" s="3">
        <v>8</v>
      </c>
      <c r="K241" s="3">
        <v>0</v>
      </c>
      <c r="L241" s="3">
        <v>638898</v>
      </c>
      <c r="M241" s="3">
        <v>872492</v>
      </c>
      <c r="N241" s="3">
        <f t="shared" si="46"/>
        <v>233594</v>
      </c>
      <c r="O241" s="3">
        <f t="shared" si="47"/>
        <v>0</v>
      </c>
      <c r="P241" s="3">
        <f t="shared" si="55"/>
        <v>671615</v>
      </c>
      <c r="Q241" s="8">
        <f t="shared" si="48"/>
        <v>3.4247454986001355E-5</v>
      </c>
      <c r="R241" s="3">
        <v>32797</v>
      </c>
      <c r="S241" s="3">
        <v>1544187</v>
      </c>
      <c r="T241" s="3">
        <v>1568058</v>
      </c>
      <c r="U241" s="3">
        <v>1544107</v>
      </c>
      <c r="V241" s="3">
        <v>2955628</v>
      </c>
      <c r="W241" s="3">
        <v>3059582</v>
      </c>
      <c r="X241" s="3">
        <f t="shared" si="49"/>
        <v>369453.5</v>
      </c>
      <c r="Y241" s="8">
        <f t="shared" si="50"/>
        <v>3.4247454986001355E-5</v>
      </c>
      <c r="Z241" s="10">
        <f t="shared" si="51"/>
        <v>36</v>
      </c>
      <c r="AA241" s="4">
        <f t="shared" si="52"/>
        <v>0.96409737776911253</v>
      </c>
      <c r="AB241" s="4">
        <f t="shared" si="53"/>
        <v>1.2135933375359613</v>
      </c>
      <c r="AC241" s="5">
        <f t="shared" si="54"/>
        <v>1</v>
      </c>
    </row>
    <row r="242" spans="1:29" x14ac:dyDescent="0.25">
      <c r="A242">
        <v>2000</v>
      </c>
      <c r="B242" t="s">
        <v>3</v>
      </c>
      <c r="C242" s="6" t="str">
        <f t="shared" si="42"/>
        <v>Republican</v>
      </c>
      <c r="D242" s="6">
        <f t="shared" si="43"/>
        <v>5</v>
      </c>
      <c r="E242" s="6">
        <f t="shared" si="44"/>
        <v>3</v>
      </c>
      <c r="F242" s="10" t="b">
        <v>0</v>
      </c>
      <c r="G242" s="10" t="s">
        <v>54</v>
      </c>
      <c r="H242" s="6" t="str">
        <f t="shared" si="45"/>
        <v>Republican</v>
      </c>
      <c r="I242" s="3">
        <v>0</v>
      </c>
      <c r="J242" s="3">
        <v>3</v>
      </c>
      <c r="K242" s="3">
        <v>0</v>
      </c>
      <c r="L242" s="3">
        <v>79004</v>
      </c>
      <c r="M242" s="3">
        <v>167398</v>
      </c>
      <c r="N242" s="3">
        <f t="shared" si="46"/>
        <v>88394</v>
      </c>
      <c r="O242" s="3">
        <f t="shared" si="47"/>
        <v>0</v>
      </c>
      <c r="P242" s="3">
        <f t="shared" si="55"/>
        <v>118162</v>
      </c>
      <c r="Q242" s="8">
        <f t="shared" si="48"/>
        <v>3.3938955132701316E-5</v>
      </c>
      <c r="R242" s="3">
        <v>39158</v>
      </c>
      <c r="S242" s="3">
        <v>285560</v>
      </c>
      <c r="T242" s="3">
        <v>287825</v>
      </c>
      <c r="U242" s="3">
        <v>285560</v>
      </c>
      <c r="V242" s="3">
        <v>419111</v>
      </c>
      <c r="W242" s="3">
        <v>440296</v>
      </c>
      <c r="X242" s="3">
        <f t="shared" si="49"/>
        <v>139703.66666666666</v>
      </c>
      <c r="Y242" s="8">
        <f t="shared" si="50"/>
        <v>3.3938955132701316E-5</v>
      </c>
      <c r="Z242" s="10">
        <f t="shared" si="51"/>
        <v>37</v>
      </c>
      <c r="AA242" s="4">
        <f t="shared" si="52"/>
        <v>2.5496048819354833</v>
      </c>
      <c r="AB242" s="4">
        <f t="shared" si="53"/>
        <v>1.2135933375359613</v>
      </c>
      <c r="AC242" s="5">
        <f t="shared" si="54"/>
        <v>1</v>
      </c>
    </row>
    <row r="243" spans="1:29" x14ac:dyDescent="0.25">
      <c r="A243">
        <v>2000</v>
      </c>
      <c r="B243" t="s">
        <v>41</v>
      </c>
      <c r="C243" s="6" t="str">
        <f t="shared" si="42"/>
        <v>Republican</v>
      </c>
      <c r="D243" s="6">
        <f t="shared" si="43"/>
        <v>5</v>
      </c>
      <c r="E243" s="6">
        <f t="shared" si="44"/>
        <v>3</v>
      </c>
      <c r="F243" s="10" t="b">
        <v>0</v>
      </c>
      <c r="G243" s="10" t="s">
        <v>53</v>
      </c>
      <c r="H243" s="6" t="str">
        <f t="shared" si="45"/>
        <v>Democrat</v>
      </c>
      <c r="I243" s="3">
        <v>4</v>
      </c>
      <c r="J243" s="3">
        <v>0</v>
      </c>
      <c r="K243" s="3">
        <v>0</v>
      </c>
      <c r="L243" s="3">
        <v>249508</v>
      </c>
      <c r="M243" s="3">
        <v>130555</v>
      </c>
      <c r="N243" s="3">
        <f t="shared" si="46"/>
        <v>-118953</v>
      </c>
      <c r="O243" s="3">
        <f t="shared" si="47"/>
        <v>0</v>
      </c>
      <c r="P243" s="3">
        <f t="shared" si="55"/>
        <v>159275</v>
      </c>
      <c r="Q243" s="8">
        <f t="shared" si="48"/>
        <v>-3.3626726522239877E-5</v>
      </c>
      <c r="R243" s="3">
        <v>29049</v>
      </c>
      <c r="S243" s="3">
        <v>409112</v>
      </c>
      <c r="T243" s="3">
        <v>412074</v>
      </c>
      <c r="U243" s="3">
        <v>408783</v>
      </c>
      <c r="V243" s="3">
        <v>753877</v>
      </c>
      <c r="W243" s="3">
        <v>804417</v>
      </c>
      <c r="X243" s="3">
        <f t="shared" si="49"/>
        <v>188469.25</v>
      </c>
      <c r="Y243" s="8">
        <f t="shared" si="50"/>
        <v>3.3626726522239877E-5</v>
      </c>
      <c r="Z243" s="10">
        <f t="shared" si="51"/>
        <v>38</v>
      </c>
      <c r="AA243" s="4">
        <f t="shared" si="52"/>
        <v>1.8899059159922416</v>
      </c>
      <c r="AB243" s="4">
        <f t="shared" si="53"/>
        <v>1.2135933375359613</v>
      </c>
      <c r="AC243" s="5">
        <f t="shared" si="54"/>
        <v>1</v>
      </c>
    </row>
    <row r="244" spans="1:29" x14ac:dyDescent="0.25">
      <c r="A244">
        <v>2000</v>
      </c>
      <c r="B244" t="s">
        <v>8</v>
      </c>
      <c r="C244" s="6" t="str">
        <f t="shared" si="42"/>
        <v>Republican</v>
      </c>
      <c r="D244" s="6">
        <f t="shared" si="43"/>
        <v>5</v>
      </c>
      <c r="E244" s="6">
        <f t="shared" si="44"/>
        <v>3</v>
      </c>
      <c r="F244" s="10" t="b">
        <v>0</v>
      </c>
      <c r="G244" s="10" t="s">
        <v>53</v>
      </c>
      <c r="H244" s="6" t="str">
        <f t="shared" si="45"/>
        <v>Democrat</v>
      </c>
      <c r="I244" s="3">
        <v>8</v>
      </c>
      <c r="J244" s="3">
        <v>0</v>
      </c>
      <c r="K244" s="3">
        <v>0</v>
      </c>
      <c r="L244" s="3">
        <v>816015</v>
      </c>
      <c r="M244" s="3">
        <v>561094</v>
      </c>
      <c r="N244" s="3">
        <f t="shared" si="46"/>
        <v>-254921</v>
      </c>
      <c r="O244" s="3">
        <f t="shared" si="47"/>
        <v>0</v>
      </c>
      <c r="P244" s="3">
        <f t="shared" si="55"/>
        <v>643510</v>
      </c>
      <c r="Q244" s="8">
        <f t="shared" si="48"/>
        <v>-3.1382271370346108E-5</v>
      </c>
      <c r="R244" s="3">
        <v>82416</v>
      </c>
      <c r="S244" s="3">
        <v>1459525</v>
      </c>
      <c r="T244" s="3">
        <v>1474103</v>
      </c>
      <c r="U244" s="3">
        <v>1459525</v>
      </c>
      <c r="V244" s="3">
        <v>2357687</v>
      </c>
      <c r="W244" s="3">
        <v>2575243</v>
      </c>
      <c r="X244" s="3">
        <f t="shared" si="49"/>
        <v>294710.875</v>
      </c>
      <c r="Y244" s="8">
        <f t="shared" si="50"/>
        <v>3.1382271370346108E-5</v>
      </c>
      <c r="Z244" s="10">
        <f t="shared" si="51"/>
        <v>39</v>
      </c>
      <c r="AA244" s="4">
        <f t="shared" si="52"/>
        <v>1.2086053850494005</v>
      </c>
      <c r="AB244" s="4">
        <f t="shared" si="53"/>
        <v>1.2135933375359613</v>
      </c>
      <c r="AC244" s="5">
        <f t="shared" si="54"/>
        <v>1</v>
      </c>
    </row>
    <row r="245" spans="1:29" x14ac:dyDescent="0.25">
      <c r="A245">
        <v>2000</v>
      </c>
      <c r="B245" t="s">
        <v>22</v>
      </c>
      <c r="C245" s="6" t="str">
        <f t="shared" si="42"/>
        <v>Republican</v>
      </c>
      <c r="D245" s="6">
        <f t="shared" si="43"/>
        <v>5</v>
      </c>
      <c r="E245" s="6">
        <f t="shared" si="44"/>
        <v>3</v>
      </c>
      <c r="F245" s="10" t="b">
        <v>0</v>
      </c>
      <c r="G245" s="10" t="s">
        <v>53</v>
      </c>
      <c r="H245" s="6" t="str">
        <f t="shared" si="45"/>
        <v>Democrat</v>
      </c>
      <c r="I245" s="3">
        <v>10</v>
      </c>
      <c r="J245" s="3">
        <v>0</v>
      </c>
      <c r="K245" s="3">
        <v>0</v>
      </c>
      <c r="L245" s="3">
        <v>1145782</v>
      </c>
      <c r="M245" s="3">
        <v>813797</v>
      </c>
      <c r="N245" s="3">
        <f t="shared" si="46"/>
        <v>-331985</v>
      </c>
      <c r="O245" s="3">
        <f t="shared" si="47"/>
        <v>0</v>
      </c>
      <c r="P245" s="3">
        <f t="shared" si="55"/>
        <v>879698</v>
      </c>
      <c r="Q245" s="8">
        <f t="shared" si="48"/>
        <v>-3.0121842854345828E-5</v>
      </c>
      <c r="R245" s="3">
        <v>65901</v>
      </c>
      <c r="S245" s="3">
        <v>2025480</v>
      </c>
      <c r="T245" s="3">
        <v>2036455</v>
      </c>
      <c r="U245" s="3">
        <v>2025480</v>
      </c>
      <c r="V245" s="3">
        <v>3649631</v>
      </c>
      <c r="W245" s="3">
        <v>3972224</v>
      </c>
      <c r="X245" s="3">
        <f t="shared" si="49"/>
        <v>364963.1</v>
      </c>
      <c r="Y245" s="8">
        <f t="shared" si="50"/>
        <v>3.0121842854345828E-5</v>
      </c>
      <c r="Z245" s="10">
        <f t="shared" si="51"/>
        <v>40</v>
      </c>
      <c r="AA245" s="4">
        <f t="shared" si="52"/>
        <v>0.97595935193892425</v>
      </c>
      <c r="AB245" s="4">
        <f t="shared" si="53"/>
        <v>1.2135933375359613</v>
      </c>
      <c r="AC245" s="5">
        <f t="shared" si="54"/>
        <v>1</v>
      </c>
    </row>
    <row r="246" spans="1:29" x14ac:dyDescent="0.25">
      <c r="A246">
        <v>2000</v>
      </c>
      <c r="B246" t="s">
        <v>32</v>
      </c>
      <c r="C246" s="6" t="str">
        <f t="shared" si="42"/>
        <v>Republican</v>
      </c>
      <c r="D246" s="6">
        <f t="shared" si="43"/>
        <v>5</v>
      </c>
      <c r="E246" s="6">
        <f t="shared" si="44"/>
        <v>3</v>
      </c>
      <c r="F246" s="10" t="b">
        <v>0</v>
      </c>
      <c r="G246" s="10" t="s">
        <v>53</v>
      </c>
      <c r="H246" s="6" t="str">
        <f t="shared" si="45"/>
        <v>Democrat</v>
      </c>
      <c r="I246" s="3">
        <v>15</v>
      </c>
      <c r="J246" s="3">
        <v>0</v>
      </c>
      <c r="K246" s="3">
        <v>0</v>
      </c>
      <c r="L246" s="3">
        <v>1788850</v>
      </c>
      <c r="M246" s="3">
        <v>1284173</v>
      </c>
      <c r="N246" s="3">
        <f t="shared" si="46"/>
        <v>-504677</v>
      </c>
      <c r="O246" s="3">
        <f t="shared" si="47"/>
        <v>0</v>
      </c>
      <c r="P246" s="3">
        <f t="shared" si="55"/>
        <v>1398376</v>
      </c>
      <c r="Q246" s="8">
        <f t="shared" si="48"/>
        <v>-2.9721980593528139E-5</v>
      </c>
      <c r="R246" s="3">
        <v>114203</v>
      </c>
      <c r="S246" s="3">
        <v>3187226</v>
      </c>
      <c r="T246" s="3">
        <v>3293378</v>
      </c>
      <c r="U246" s="3">
        <v>3187226</v>
      </c>
      <c r="V246" s="3">
        <v>5601788</v>
      </c>
      <c r="W246" s="3">
        <v>6356954</v>
      </c>
      <c r="X246" s="3">
        <f t="shared" si="49"/>
        <v>373452.53333333333</v>
      </c>
      <c r="Y246" s="8">
        <f t="shared" si="50"/>
        <v>2.9721980593528139E-5</v>
      </c>
      <c r="Z246" s="10">
        <f t="shared" si="51"/>
        <v>41</v>
      </c>
      <c r="AA246" s="4">
        <f t="shared" si="52"/>
        <v>0.95377355557980981</v>
      </c>
      <c r="AB246" s="4">
        <f t="shared" si="53"/>
        <v>1.2135933375359613</v>
      </c>
      <c r="AC246" s="5">
        <f t="shared" si="54"/>
        <v>1</v>
      </c>
    </row>
    <row r="247" spans="1:29" x14ac:dyDescent="0.25">
      <c r="A247">
        <v>2000</v>
      </c>
      <c r="B247" t="s">
        <v>38</v>
      </c>
      <c r="C247" s="6" t="str">
        <f t="shared" si="42"/>
        <v>Republican</v>
      </c>
      <c r="D247" s="6">
        <f t="shared" si="43"/>
        <v>5</v>
      </c>
      <c r="E247" s="6">
        <f t="shared" si="44"/>
        <v>3</v>
      </c>
      <c r="F247" s="10" t="b">
        <v>0</v>
      </c>
      <c r="G247" s="10" t="s">
        <v>54</v>
      </c>
      <c r="H247" s="6" t="str">
        <f t="shared" si="45"/>
        <v>Republican</v>
      </c>
      <c r="I247" s="3">
        <v>0</v>
      </c>
      <c r="J247" s="3">
        <v>8</v>
      </c>
      <c r="K247" s="3">
        <v>0</v>
      </c>
      <c r="L247" s="3">
        <v>474276</v>
      </c>
      <c r="M247" s="3">
        <v>744337</v>
      </c>
      <c r="N247" s="3">
        <f t="shared" si="46"/>
        <v>270061</v>
      </c>
      <c r="O247" s="3">
        <f t="shared" si="47"/>
        <v>0</v>
      </c>
      <c r="P247" s="3">
        <f t="shared" si="55"/>
        <v>489892</v>
      </c>
      <c r="Q247" s="8">
        <f t="shared" si="48"/>
        <v>2.9622937040150187E-5</v>
      </c>
      <c r="R247" s="3">
        <v>15616</v>
      </c>
      <c r="S247" s="3">
        <v>1234229</v>
      </c>
      <c r="T247" s="3"/>
      <c r="U247" s="3">
        <v>1234229</v>
      </c>
      <c r="V247" s="3">
        <v>2475220</v>
      </c>
      <c r="W247" s="3">
        <v>2568304</v>
      </c>
      <c r="X247" s="3">
        <f t="shared" si="49"/>
        <v>309402.5</v>
      </c>
      <c r="Y247" s="8">
        <f t="shared" si="50"/>
        <v>2.9622937040150187E-5</v>
      </c>
      <c r="Z247" s="10">
        <f t="shared" si="51"/>
        <v>42</v>
      </c>
      <c r="AA247" s="4">
        <f t="shared" si="52"/>
        <v>1.1512161361256641</v>
      </c>
      <c r="AB247" s="4">
        <f t="shared" si="53"/>
        <v>1.2135933375359613</v>
      </c>
      <c r="AC247" s="5">
        <f t="shared" si="54"/>
        <v>1</v>
      </c>
    </row>
    <row r="248" spans="1:29" x14ac:dyDescent="0.25">
      <c r="A248">
        <v>2000</v>
      </c>
      <c r="B248" t="s">
        <v>28</v>
      </c>
      <c r="C248" s="6" t="str">
        <f t="shared" si="42"/>
        <v>Republican</v>
      </c>
      <c r="D248" s="6">
        <f t="shared" si="43"/>
        <v>5</v>
      </c>
      <c r="E248" s="6">
        <f t="shared" si="44"/>
        <v>3</v>
      </c>
      <c r="F248" s="10" t="b">
        <v>0</v>
      </c>
      <c r="G248" s="10" t="s">
        <v>54</v>
      </c>
      <c r="H248" s="6" t="str">
        <f t="shared" si="45"/>
        <v>Republican</v>
      </c>
      <c r="I248" s="3">
        <v>0</v>
      </c>
      <c r="J248" s="3">
        <v>3</v>
      </c>
      <c r="K248" s="3">
        <v>0</v>
      </c>
      <c r="L248" s="3">
        <v>137126</v>
      </c>
      <c r="M248" s="3">
        <v>240178</v>
      </c>
      <c r="N248" s="3">
        <f t="shared" si="46"/>
        <v>103052</v>
      </c>
      <c r="O248" s="3">
        <f t="shared" si="47"/>
        <v>0</v>
      </c>
      <c r="P248" s="3">
        <f t="shared" si="55"/>
        <v>170808</v>
      </c>
      <c r="Q248" s="8">
        <f t="shared" si="48"/>
        <v>2.9111516515933702E-5</v>
      </c>
      <c r="R248" s="3">
        <v>33693</v>
      </c>
      <c r="S248" s="3">
        <v>410997</v>
      </c>
      <c r="T248" s="3">
        <v>417916</v>
      </c>
      <c r="U248" s="3">
        <v>410986</v>
      </c>
      <c r="V248" s="3">
        <v>667525</v>
      </c>
      <c r="W248" s="3">
        <v>676065</v>
      </c>
      <c r="X248" s="3">
        <f t="shared" si="49"/>
        <v>222508.33333333334</v>
      </c>
      <c r="Y248" s="8">
        <f t="shared" si="50"/>
        <v>2.9111516515933702E-5</v>
      </c>
      <c r="Z248" s="10">
        <f t="shared" si="51"/>
        <v>43</v>
      </c>
      <c r="AA248" s="4">
        <f t="shared" si="52"/>
        <v>1.6007901601780643</v>
      </c>
      <c r="AB248" s="4">
        <f t="shared" si="53"/>
        <v>1.2135933375359613</v>
      </c>
      <c r="AC248" s="5">
        <f t="shared" si="54"/>
        <v>1</v>
      </c>
    </row>
    <row r="249" spans="1:29" x14ac:dyDescent="0.25">
      <c r="A249">
        <v>2000</v>
      </c>
      <c r="B249" t="s">
        <v>18</v>
      </c>
      <c r="C249" s="6" t="str">
        <f t="shared" si="42"/>
        <v>Republican</v>
      </c>
      <c r="D249" s="6">
        <f t="shared" si="43"/>
        <v>5</v>
      </c>
      <c r="E249" s="6">
        <f t="shared" si="44"/>
        <v>3</v>
      </c>
      <c r="F249" s="10" t="b">
        <v>0</v>
      </c>
      <c r="G249" s="10" t="s">
        <v>54</v>
      </c>
      <c r="H249" s="6" t="str">
        <f t="shared" si="45"/>
        <v>Republican</v>
      </c>
      <c r="I249" s="3">
        <v>0</v>
      </c>
      <c r="J249" s="3">
        <v>6</v>
      </c>
      <c r="K249" s="3">
        <v>0</v>
      </c>
      <c r="L249" s="3">
        <v>399276</v>
      </c>
      <c r="M249" s="3">
        <v>622332</v>
      </c>
      <c r="N249" s="3">
        <f t="shared" si="46"/>
        <v>223056</v>
      </c>
      <c r="O249" s="3">
        <f t="shared" si="47"/>
        <v>0</v>
      </c>
      <c r="P249" s="3">
        <f t="shared" si="55"/>
        <v>449884</v>
      </c>
      <c r="Q249" s="8">
        <f t="shared" si="48"/>
        <v>2.6899074671831291E-5</v>
      </c>
      <c r="R249" s="3">
        <v>50610</v>
      </c>
      <c r="S249" s="3">
        <v>1072218</v>
      </c>
      <c r="T249" s="3">
        <v>1092716</v>
      </c>
      <c r="U249" s="3">
        <v>1072216</v>
      </c>
      <c r="V249" s="3">
        <v>1927950</v>
      </c>
      <c r="W249" s="3">
        <v>1983933</v>
      </c>
      <c r="X249" s="3">
        <f t="shared" si="49"/>
        <v>321325</v>
      </c>
      <c r="Y249" s="8">
        <f t="shared" si="50"/>
        <v>2.6899074671831291E-5</v>
      </c>
      <c r="Z249" s="10">
        <f t="shared" si="51"/>
        <v>44</v>
      </c>
      <c r="AA249" s="4">
        <f t="shared" si="52"/>
        <v>1.1085012076795171</v>
      </c>
      <c r="AB249" s="4">
        <f t="shared" si="53"/>
        <v>1.2135933375359613</v>
      </c>
      <c r="AC249" s="5">
        <f t="shared" si="54"/>
        <v>1</v>
      </c>
    </row>
    <row r="250" spans="1:29" x14ac:dyDescent="0.25">
      <c r="A250">
        <v>2000</v>
      </c>
      <c r="B250" t="s">
        <v>29</v>
      </c>
      <c r="C250" s="6" t="str">
        <f t="shared" si="42"/>
        <v>Republican</v>
      </c>
      <c r="D250" s="6">
        <f t="shared" si="43"/>
        <v>5</v>
      </c>
      <c r="E250" s="6">
        <f t="shared" si="44"/>
        <v>3</v>
      </c>
      <c r="F250" s="10" t="b">
        <v>0</v>
      </c>
      <c r="G250" s="10" t="s">
        <v>54</v>
      </c>
      <c r="H250" s="6" t="str">
        <f t="shared" si="45"/>
        <v>Republican</v>
      </c>
      <c r="I250" s="3">
        <v>0</v>
      </c>
      <c r="J250" s="3">
        <v>5</v>
      </c>
      <c r="K250" s="3">
        <v>0</v>
      </c>
      <c r="L250" s="3">
        <v>231780</v>
      </c>
      <c r="M250" s="3">
        <v>433862</v>
      </c>
      <c r="N250" s="3">
        <f t="shared" si="46"/>
        <v>202082</v>
      </c>
      <c r="O250" s="3">
        <f t="shared" si="47"/>
        <v>0</v>
      </c>
      <c r="P250" s="3">
        <f t="shared" si="55"/>
        <v>263121</v>
      </c>
      <c r="Q250" s="8">
        <f t="shared" si="48"/>
        <v>2.4742431290268308E-5</v>
      </c>
      <c r="R250" s="3">
        <v>31377</v>
      </c>
      <c r="S250" s="3">
        <v>697019</v>
      </c>
      <c r="T250" s="3">
        <v>707223</v>
      </c>
      <c r="U250" s="3">
        <v>696983</v>
      </c>
      <c r="V250" s="3">
        <v>1224178</v>
      </c>
      <c r="W250" s="3">
        <v>1266496</v>
      </c>
      <c r="X250" s="3">
        <f t="shared" si="49"/>
        <v>244835.6</v>
      </c>
      <c r="Y250" s="8">
        <f t="shared" si="50"/>
        <v>2.4742431290268308E-5</v>
      </c>
      <c r="Z250" s="10">
        <f t="shared" si="51"/>
        <v>45</v>
      </c>
      <c r="AA250" s="4">
        <f t="shared" si="52"/>
        <v>1.4548094744294573</v>
      </c>
      <c r="AB250" s="4">
        <f t="shared" si="53"/>
        <v>1.2135933375359613</v>
      </c>
      <c r="AC250" s="5">
        <f t="shared" si="54"/>
        <v>1</v>
      </c>
    </row>
    <row r="251" spans="1:29" x14ac:dyDescent="0.25">
      <c r="A251">
        <v>2000</v>
      </c>
      <c r="B251" t="s">
        <v>45</v>
      </c>
      <c r="C251" s="6" t="str">
        <f t="shared" si="42"/>
        <v>Republican</v>
      </c>
      <c r="D251" s="6">
        <f t="shared" si="43"/>
        <v>5</v>
      </c>
      <c r="E251" s="6">
        <f t="shared" si="44"/>
        <v>3</v>
      </c>
      <c r="F251" s="10" t="b">
        <v>0</v>
      </c>
      <c r="G251" s="10" t="s">
        <v>54</v>
      </c>
      <c r="H251" s="6" t="str">
        <f t="shared" si="45"/>
        <v>Republican</v>
      </c>
      <c r="I251" s="3">
        <v>0</v>
      </c>
      <c r="J251" s="3">
        <v>32</v>
      </c>
      <c r="K251" s="3">
        <v>0</v>
      </c>
      <c r="L251" s="3">
        <v>2433746</v>
      </c>
      <c r="M251" s="3">
        <v>3799639</v>
      </c>
      <c r="N251" s="3">
        <f t="shared" si="46"/>
        <v>1365893</v>
      </c>
      <c r="O251" s="3">
        <f t="shared" si="47"/>
        <v>0</v>
      </c>
      <c r="P251" s="3">
        <f t="shared" si="55"/>
        <v>2607398</v>
      </c>
      <c r="Q251" s="8">
        <f t="shared" si="48"/>
        <v>2.3427896621477671E-5</v>
      </c>
      <c r="R251" s="3">
        <v>174252</v>
      </c>
      <c r="S251" s="3">
        <v>6407637</v>
      </c>
      <c r="T251" s="3">
        <v>6407637</v>
      </c>
      <c r="U251" s="3">
        <v>6407037</v>
      </c>
      <c r="V251" s="3">
        <v>13033081</v>
      </c>
      <c r="W251" s="3">
        <v>15138468</v>
      </c>
      <c r="X251" s="3">
        <f t="shared" si="49"/>
        <v>407283.78125</v>
      </c>
      <c r="Y251" s="8">
        <f t="shared" si="50"/>
        <v>2.3427896621477671E-5</v>
      </c>
      <c r="Z251" s="10">
        <f t="shared" si="51"/>
        <v>46</v>
      </c>
      <c r="AA251" s="4">
        <f t="shared" si="52"/>
        <v>0.87454783852289919</v>
      </c>
      <c r="AB251" s="4">
        <f t="shared" si="53"/>
        <v>1.2135933375359613</v>
      </c>
      <c r="AC251" s="5">
        <f t="shared" si="54"/>
        <v>1</v>
      </c>
    </row>
    <row r="252" spans="1:29" x14ac:dyDescent="0.25">
      <c r="A252">
        <v>2000</v>
      </c>
      <c r="B252" t="s">
        <v>14</v>
      </c>
      <c r="C252" s="6" t="str">
        <f t="shared" si="42"/>
        <v>Republican</v>
      </c>
      <c r="D252" s="6">
        <f t="shared" si="43"/>
        <v>5</v>
      </c>
      <c r="E252" s="6">
        <f t="shared" si="44"/>
        <v>3</v>
      </c>
      <c r="F252" s="10" t="b">
        <v>0</v>
      </c>
      <c r="G252" s="10" t="s">
        <v>54</v>
      </c>
      <c r="H252" s="6" t="str">
        <f t="shared" si="45"/>
        <v>Republican</v>
      </c>
      <c r="I252" s="3">
        <v>0</v>
      </c>
      <c r="J252" s="3">
        <v>4</v>
      </c>
      <c r="K252" s="3">
        <v>0</v>
      </c>
      <c r="L252" s="3">
        <v>138637</v>
      </c>
      <c r="M252" s="3">
        <v>336937</v>
      </c>
      <c r="N252" s="3">
        <f t="shared" si="46"/>
        <v>198300</v>
      </c>
      <c r="O252" s="3">
        <f t="shared" si="47"/>
        <v>0</v>
      </c>
      <c r="P252" s="3">
        <f t="shared" si="55"/>
        <v>164678</v>
      </c>
      <c r="Q252" s="8">
        <f t="shared" si="48"/>
        <v>2.0171457387796268E-5</v>
      </c>
      <c r="R252" s="3">
        <v>26047</v>
      </c>
      <c r="S252" s="3">
        <v>501621</v>
      </c>
      <c r="T252" s="3">
        <v>516647</v>
      </c>
      <c r="U252" s="3">
        <v>501615</v>
      </c>
      <c r="V252" s="3">
        <v>877406</v>
      </c>
      <c r="W252" s="3">
        <v>935443</v>
      </c>
      <c r="X252" s="3">
        <f t="shared" si="49"/>
        <v>219351.5</v>
      </c>
      <c r="Y252" s="8">
        <f t="shared" si="50"/>
        <v>2.0171457387796268E-5</v>
      </c>
      <c r="Z252" s="10">
        <f t="shared" si="51"/>
        <v>47</v>
      </c>
      <c r="AA252" s="4">
        <f t="shared" si="52"/>
        <v>1.623828196103609</v>
      </c>
      <c r="AB252" s="4">
        <f t="shared" si="53"/>
        <v>1.2135933375359613</v>
      </c>
      <c r="AC252" s="5">
        <f t="shared" si="54"/>
        <v>1</v>
      </c>
    </row>
    <row r="253" spans="1:29" x14ac:dyDescent="0.25">
      <c r="A253">
        <v>2000</v>
      </c>
      <c r="B253" t="s">
        <v>10</v>
      </c>
      <c r="C253" s="6" t="str">
        <f t="shared" si="42"/>
        <v>Republican</v>
      </c>
      <c r="D253" s="6">
        <f t="shared" si="43"/>
        <v>5</v>
      </c>
      <c r="E253" s="6">
        <f t="shared" si="44"/>
        <v>3</v>
      </c>
      <c r="F253" s="10" t="b">
        <v>0</v>
      </c>
      <c r="G253" s="10" t="s">
        <v>53</v>
      </c>
      <c r="H253" s="6" t="str">
        <f t="shared" si="45"/>
        <v>Democrat</v>
      </c>
      <c r="I253" s="3">
        <v>2</v>
      </c>
      <c r="J253" s="3">
        <v>0</v>
      </c>
      <c r="K253" s="3">
        <v>1</v>
      </c>
      <c r="L253" s="3">
        <v>171923</v>
      </c>
      <c r="M253" s="3">
        <v>18073</v>
      </c>
      <c r="N253" s="3">
        <f t="shared" si="46"/>
        <v>-153850</v>
      </c>
      <c r="O253" s="3">
        <f t="shared" si="47"/>
        <v>0</v>
      </c>
      <c r="P253" s="3">
        <f t="shared" si="55"/>
        <v>29432</v>
      </c>
      <c r="Q253" s="8">
        <f t="shared" si="48"/>
        <v>-1.9499512512187194E-5</v>
      </c>
      <c r="R253" s="3">
        <v>11898</v>
      </c>
      <c r="S253" s="3">
        <v>201894</v>
      </c>
      <c r="T253" s="3"/>
      <c r="U253" s="3">
        <v>201355</v>
      </c>
      <c r="V253" s="3">
        <v>416696</v>
      </c>
      <c r="W253" s="3">
        <v>458301</v>
      </c>
      <c r="X253" s="3">
        <f t="shared" si="49"/>
        <v>138898.66666666666</v>
      </c>
      <c r="Y253" s="8">
        <f t="shared" si="50"/>
        <v>1.9499512512187194E-5</v>
      </c>
      <c r="Z253" s="10">
        <f t="shared" si="51"/>
        <v>48</v>
      </c>
      <c r="AA253" s="4">
        <f t="shared" si="52"/>
        <v>2.5643813515677194</v>
      </c>
      <c r="AB253" s="4">
        <f t="shared" si="53"/>
        <v>1.2135933375359613</v>
      </c>
      <c r="AC253" s="5">
        <f t="shared" si="54"/>
        <v>1</v>
      </c>
    </row>
    <row r="254" spans="1:29" x14ac:dyDescent="0.25">
      <c r="A254">
        <v>2000</v>
      </c>
      <c r="B254" t="s">
        <v>34</v>
      </c>
      <c r="C254" s="6" t="str">
        <f t="shared" si="42"/>
        <v>Republican</v>
      </c>
      <c r="D254" s="6">
        <f t="shared" si="43"/>
        <v>5</v>
      </c>
      <c r="E254" s="6">
        <f t="shared" si="44"/>
        <v>3</v>
      </c>
      <c r="F254" s="10" t="b">
        <v>0</v>
      </c>
      <c r="G254" s="10" t="s">
        <v>53</v>
      </c>
      <c r="H254" s="6" t="str">
        <f t="shared" si="45"/>
        <v>Democrat</v>
      </c>
      <c r="I254" s="3">
        <v>33</v>
      </c>
      <c r="J254" s="3">
        <v>0</v>
      </c>
      <c r="K254" s="3">
        <v>0</v>
      </c>
      <c r="L254" s="3">
        <v>4107697</v>
      </c>
      <c r="M254" s="3">
        <v>2403374</v>
      </c>
      <c r="N254" s="3">
        <f t="shared" si="46"/>
        <v>-1704323</v>
      </c>
      <c r="O254" s="3">
        <f t="shared" si="47"/>
        <v>0</v>
      </c>
      <c r="P254" s="3">
        <f t="shared" si="55"/>
        <v>2714302</v>
      </c>
      <c r="Q254" s="8">
        <f t="shared" si="48"/>
        <v>-1.9362526938849033E-5</v>
      </c>
      <c r="R254" s="3">
        <v>310928</v>
      </c>
      <c r="S254" s="3">
        <v>6821999</v>
      </c>
      <c r="T254" s="3">
        <v>6960215</v>
      </c>
      <c r="U254" s="3">
        <v>6821999</v>
      </c>
      <c r="V254" s="3">
        <v>12380208</v>
      </c>
      <c r="W254" s="3">
        <v>14344348</v>
      </c>
      <c r="X254" s="3">
        <f t="shared" si="49"/>
        <v>375157.81818181818</v>
      </c>
      <c r="Y254" s="8">
        <f t="shared" si="50"/>
        <v>1.9362526938849033E-5</v>
      </c>
      <c r="Z254" s="10">
        <f t="shared" si="51"/>
        <v>49</v>
      </c>
      <c r="AA254" s="4">
        <f t="shared" si="52"/>
        <v>0.94943816520703761</v>
      </c>
      <c r="AB254" s="4">
        <f t="shared" si="53"/>
        <v>1.2135933375359613</v>
      </c>
      <c r="AC254" s="5">
        <f t="shared" si="54"/>
        <v>1</v>
      </c>
    </row>
    <row r="255" spans="1:29" x14ac:dyDescent="0.25">
      <c r="A255">
        <v>2000</v>
      </c>
      <c r="B255" t="s">
        <v>23</v>
      </c>
      <c r="C255" s="6" t="str">
        <f t="shared" si="42"/>
        <v>Republican</v>
      </c>
      <c r="D255" s="6">
        <f t="shared" si="43"/>
        <v>5</v>
      </c>
      <c r="E255" s="6">
        <f t="shared" si="44"/>
        <v>3</v>
      </c>
      <c r="F255" s="10" t="b">
        <v>0</v>
      </c>
      <c r="G255" s="10" t="s">
        <v>53</v>
      </c>
      <c r="H255" s="6" t="str">
        <f t="shared" si="45"/>
        <v>Democrat</v>
      </c>
      <c r="I255" s="3">
        <v>12</v>
      </c>
      <c r="J255" s="3">
        <v>0</v>
      </c>
      <c r="K255" s="3">
        <v>0</v>
      </c>
      <c r="L255" s="3">
        <v>1616487</v>
      </c>
      <c r="M255" s="3">
        <v>878502</v>
      </c>
      <c r="N255" s="3">
        <f t="shared" si="46"/>
        <v>-737985</v>
      </c>
      <c r="O255" s="3">
        <f t="shared" si="47"/>
        <v>0</v>
      </c>
      <c r="P255" s="3">
        <f t="shared" si="55"/>
        <v>1088497</v>
      </c>
      <c r="Q255" s="8">
        <f t="shared" si="48"/>
        <v>-1.6260493099453241E-5</v>
      </c>
      <c r="R255" s="3">
        <v>207995</v>
      </c>
      <c r="S255" s="3">
        <v>2702984</v>
      </c>
      <c r="T255" s="3">
        <v>2736006</v>
      </c>
      <c r="U255" s="3">
        <v>2704984</v>
      </c>
      <c r="V255" s="3">
        <v>4517052</v>
      </c>
      <c r="W255" s="3">
        <v>4870470</v>
      </c>
      <c r="X255" s="3">
        <f t="shared" si="49"/>
        <v>376421</v>
      </c>
      <c r="Y255" s="8">
        <f t="shared" si="50"/>
        <v>1.6260493099453241E-5</v>
      </c>
      <c r="Z255" s="10">
        <f t="shared" si="51"/>
        <v>50</v>
      </c>
      <c r="AA255" s="4">
        <f t="shared" si="52"/>
        <v>0.94625207030856617</v>
      </c>
      <c r="AB255" s="4">
        <f t="shared" si="53"/>
        <v>1.2135933375359613</v>
      </c>
      <c r="AC255" s="5">
        <f t="shared" si="54"/>
        <v>1</v>
      </c>
    </row>
    <row r="256" spans="1:29" x14ac:dyDescent="0.25">
      <c r="A256">
        <v>2000</v>
      </c>
      <c r="B256" t="s">
        <v>46</v>
      </c>
      <c r="C256" s="6" t="str">
        <f t="shared" si="42"/>
        <v>Republican</v>
      </c>
      <c r="D256" s="6">
        <f t="shared" si="43"/>
        <v>5</v>
      </c>
      <c r="E256" s="6">
        <f t="shared" si="44"/>
        <v>3</v>
      </c>
      <c r="F256" s="10" t="b">
        <v>0</v>
      </c>
      <c r="G256" s="10" t="s">
        <v>54</v>
      </c>
      <c r="H256" s="6" t="str">
        <f t="shared" si="45"/>
        <v>Republican</v>
      </c>
      <c r="I256" s="3">
        <v>0</v>
      </c>
      <c r="J256" s="3">
        <v>5</v>
      </c>
      <c r="K256" s="3">
        <v>0</v>
      </c>
      <c r="L256" s="3">
        <v>203053</v>
      </c>
      <c r="M256" s="3">
        <v>515096</v>
      </c>
      <c r="N256" s="3">
        <f t="shared" si="46"/>
        <v>312043</v>
      </c>
      <c r="O256" s="3">
        <f t="shared" si="47"/>
        <v>0</v>
      </c>
      <c r="P256" s="3">
        <f t="shared" si="55"/>
        <v>255658</v>
      </c>
      <c r="Q256" s="8">
        <f t="shared" si="48"/>
        <v>1.6023432667933588E-5</v>
      </c>
      <c r="R256" s="3">
        <v>52605</v>
      </c>
      <c r="S256" s="3">
        <v>770754</v>
      </c>
      <c r="T256" s="3">
        <v>784582</v>
      </c>
      <c r="U256" s="3">
        <v>770754</v>
      </c>
      <c r="V256" s="3">
        <v>1431668</v>
      </c>
      <c r="W256" s="3">
        <v>1534950</v>
      </c>
      <c r="X256" s="3">
        <f t="shared" si="49"/>
        <v>286333.59999999998</v>
      </c>
      <c r="Y256" s="8">
        <f t="shared" si="50"/>
        <v>1.6023432667933588E-5</v>
      </c>
      <c r="Z256" s="10">
        <f t="shared" si="51"/>
        <v>51</v>
      </c>
      <c r="AA256" s="4">
        <f t="shared" si="52"/>
        <v>1.2439656071017191</v>
      </c>
      <c r="AB256" s="4">
        <f t="shared" si="53"/>
        <v>1.2135933375359613</v>
      </c>
      <c r="AC256" s="5">
        <f t="shared" si="54"/>
        <v>1</v>
      </c>
    </row>
    <row r="257" spans="1:29" x14ac:dyDescent="0.25">
      <c r="A257">
        <v>1996</v>
      </c>
      <c r="B257" t="s">
        <v>30</v>
      </c>
      <c r="C257" s="6" t="str">
        <f t="shared" si="42"/>
        <v>Democrat</v>
      </c>
      <c r="D257" s="6">
        <f t="shared" si="43"/>
        <v>220</v>
      </c>
      <c r="E257" s="6">
        <f t="shared" si="44"/>
        <v>111</v>
      </c>
      <c r="F257" s="10" t="b">
        <v>1</v>
      </c>
      <c r="G257" s="10" t="s">
        <v>53</v>
      </c>
      <c r="H257" s="6" t="str">
        <f t="shared" si="45"/>
        <v>Democrat*</v>
      </c>
      <c r="I257" s="3">
        <v>4</v>
      </c>
      <c r="J257" s="3">
        <v>0</v>
      </c>
      <c r="K257" s="3">
        <v>0</v>
      </c>
      <c r="L257" s="3">
        <v>203974</v>
      </c>
      <c r="M257" s="3">
        <v>199244</v>
      </c>
      <c r="N257" s="3">
        <f t="shared" si="46"/>
        <v>4730</v>
      </c>
      <c r="O257" s="3">
        <f t="shared" si="47"/>
        <v>4730</v>
      </c>
      <c r="P257" s="3">
        <f t="shared" si="55"/>
        <v>260305</v>
      </c>
      <c r="Q257" s="8">
        <f t="shared" si="48"/>
        <v>8.4566596194503166E-4</v>
      </c>
      <c r="R257" s="3">
        <v>61061</v>
      </c>
      <c r="S257" s="3">
        <v>464279</v>
      </c>
      <c r="T257" s="3">
        <v>467657</v>
      </c>
      <c r="U257" s="3">
        <v>464279</v>
      </c>
      <c r="V257" s="3">
        <v>1134065</v>
      </c>
      <c r="W257" s="3">
        <v>1271617</v>
      </c>
      <c r="X257" s="3">
        <f t="shared" si="49"/>
        <v>283516.25</v>
      </c>
      <c r="Y257" s="8">
        <f t="shared" si="50"/>
        <v>8.4566596194503166E-4</v>
      </c>
      <c r="Z257" s="10">
        <f t="shared" si="51"/>
        <v>1</v>
      </c>
      <c r="AA257" s="4">
        <f t="shared" si="52"/>
        <v>1.2064834439297116</v>
      </c>
      <c r="AB257" s="4">
        <f t="shared" si="53"/>
        <v>1.165445097512247</v>
      </c>
      <c r="AC257" s="5">
        <f t="shared" si="54"/>
        <v>1</v>
      </c>
    </row>
    <row r="258" spans="1:29" x14ac:dyDescent="0.25">
      <c r="A258">
        <v>1996</v>
      </c>
      <c r="B258" t="s">
        <v>19</v>
      </c>
      <c r="C258" s="6" t="str">
        <f t="shared" ref="C258:C321" si="56">IF(SUMIF($A$2:$A$511,A258,$I$2:$I$511)&gt;SUMIF($A$2:$A$511,A258,$J$2:$J$511),"Democrat","Republican")</f>
        <v>Democrat</v>
      </c>
      <c r="D258" s="6">
        <f t="shared" ref="D258:D321" si="57">ABS(SUMIF($A$2:$A$511,A258,$I$2:$I$511)-SUMIF($A$2:$A$511,A258,$J$2:$J$511))</f>
        <v>220</v>
      </c>
      <c r="E258" s="6">
        <f t="shared" ref="E258:E321" si="58">ROUNDDOWN(D258/2 + 1,0)</f>
        <v>111</v>
      </c>
      <c r="F258" s="10" t="b">
        <v>1</v>
      </c>
      <c r="G258" s="10" t="s">
        <v>53</v>
      </c>
      <c r="H258" s="6" t="str">
        <f t="shared" ref="H258:H321" si="59">CONCATENATE(IF(I258&gt;J258,"Democrat","Republican"),IF(F258,"*",""))</f>
        <v>Democrat*</v>
      </c>
      <c r="I258" s="3">
        <v>8</v>
      </c>
      <c r="J258" s="3">
        <v>0</v>
      </c>
      <c r="K258" s="3">
        <v>0</v>
      </c>
      <c r="L258" s="3">
        <v>636614</v>
      </c>
      <c r="M258" s="3">
        <v>623283</v>
      </c>
      <c r="N258" s="3">
        <f t="shared" ref="N258:N321" si="60">IF(SUMIF($A$2:$A$511,A258,$I$2:$I$511)&gt;SUMIF($A$2:$A$511,A258,$J$2:$J$511),L258-M258,M258-L258)</f>
        <v>13331</v>
      </c>
      <c r="O258" s="3">
        <f t="shared" ref="O258:O321" si="61">IF(F258,N258,0)</f>
        <v>13331</v>
      </c>
      <c r="P258" s="3">
        <f t="shared" si="55"/>
        <v>752093</v>
      </c>
      <c r="Q258" s="8">
        <f t="shared" ref="Q258:Q321" si="62">SUM(I258:K258)/N258</f>
        <v>6.0010501837821624E-4</v>
      </c>
      <c r="R258" s="3">
        <v>128811</v>
      </c>
      <c r="S258" s="3">
        <v>1388708</v>
      </c>
      <c r="T258" s="3">
        <v>1419592</v>
      </c>
      <c r="U258" s="3">
        <v>1388707</v>
      </c>
      <c r="V258" s="3">
        <v>2880808</v>
      </c>
      <c r="W258" s="3">
        <v>2938362</v>
      </c>
      <c r="X258" s="3">
        <f t="shared" ref="X258:X321" si="63">V258/SUM(I258:K258)</f>
        <v>360101</v>
      </c>
      <c r="Y258" s="8">
        <f t="shared" ref="Y258:Y321" si="64">ABS(SUM(I258:K258)/N258)</f>
        <v>6.0010501837821624E-4</v>
      </c>
      <c r="Z258" s="10">
        <f t="shared" ref="Z258:Z321" si="65">COUNTIFS($A$2:$A$511,$A258,$Y$2:$Y$511,"&gt;="&amp;$Y258)</f>
        <v>2</v>
      </c>
      <c r="AA258" s="4">
        <f t="shared" ref="AA258:AA321" si="66">(1/V258)*(SUM(I258:K258)/538)*SUMIF($A$2:$A$511,A258,$V$2:$V$511)</f>
        <v>0.94989367346949094</v>
      </c>
      <c r="AB258" s="4">
        <f t="shared" ref="AB258:AB321" si="67">1/(1/SUMIF($A$2:$A$511,A258,$V$2:$V$511)*SUMIF($A$2:$A$511,1980,$V$2:$V$511))</f>
        <v>1.165445097512247</v>
      </c>
      <c r="AC258" s="5">
        <f t="shared" ref="AC258:AC321" si="68">1/SUMIF($A$2:$A$511,A258,$V$2:$V$511)*SUMIF($A$2:$A$511,A258,$V$2:$V$511)</f>
        <v>1</v>
      </c>
    </row>
    <row r="259" spans="1:29" x14ac:dyDescent="0.25">
      <c r="A259">
        <v>1996</v>
      </c>
      <c r="B259" t="s">
        <v>12</v>
      </c>
      <c r="C259" s="6" t="str">
        <f t="shared" si="56"/>
        <v>Democrat</v>
      </c>
      <c r="D259" s="6">
        <f t="shared" si="57"/>
        <v>220</v>
      </c>
      <c r="E259" s="6">
        <f t="shared" si="58"/>
        <v>111</v>
      </c>
      <c r="F259" s="10" t="b">
        <v>0</v>
      </c>
      <c r="G259" s="10" t="s">
        <v>54</v>
      </c>
      <c r="H259" s="6" t="str">
        <f t="shared" si="59"/>
        <v>Republican</v>
      </c>
      <c r="I259" s="3">
        <v>0</v>
      </c>
      <c r="J259" s="3">
        <v>13</v>
      </c>
      <c r="K259" s="3">
        <v>0</v>
      </c>
      <c r="L259" s="3">
        <v>1053849</v>
      </c>
      <c r="M259" s="3">
        <v>1080843</v>
      </c>
      <c r="N259" s="3">
        <f t="shared" si="60"/>
        <v>-26994</v>
      </c>
      <c r="O259" s="3">
        <f t="shared" si="61"/>
        <v>0</v>
      </c>
      <c r="P259" s="3">
        <f t="shared" ref="P259:P322" si="69">U259-MAX(L259:M259)</f>
        <v>1218056</v>
      </c>
      <c r="Q259" s="8">
        <f t="shared" si="62"/>
        <v>-4.8158850114840335E-4</v>
      </c>
      <c r="R259" s="3">
        <v>164379</v>
      </c>
      <c r="S259" s="3">
        <v>2299071</v>
      </c>
      <c r="T259" s="3">
        <v>2374650</v>
      </c>
      <c r="U259" s="3">
        <v>2298899</v>
      </c>
      <c r="V259" s="3">
        <v>5181708</v>
      </c>
      <c r="W259" s="3">
        <v>5555577</v>
      </c>
      <c r="X259" s="3">
        <f t="shared" si="63"/>
        <v>398592.92307692306</v>
      </c>
      <c r="Y259" s="8">
        <f t="shared" si="64"/>
        <v>4.8158850114840335E-4</v>
      </c>
      <c r="Z259" s="10">
        <f t="shared" si="65"/>
        <v>3</v>
      </c>
      <c r="AA259" s="4">
        <f t="shared" si="66"/>
        <v>0.85816290733296496</v>
      </c>
      <c r="AB259" s="4">
        <f t="shared" si="67"/>
        <v>1.165445097512247</v>
      </c>
      <c r="AC259" s="5">
        <f t="shared" si="68"/>
        <v>1</v>
      </c>
    </row>
    <row r="260" spans="1:29" x14ac:dyDescent="0.25">
      <c r="A260">
        <v>1996</v>
      </c>
      <c r="B260" t="s">
        <v>7</v>
      </c>
      <c r="C260" s="6" t="str">
        <f t="shared" si="56"/>
        <v>Democrat</v>
      </c>
      <c r="D260" s="6">
        <f t="shared" si="57"/>
        <v>220</v>
      </c>
      <c r="E260" s="6">
        <f t="shared" si="58"/>
        <v>111</v>
      </c>
      <c r="F260" s="10" t="b">
        <v>0</v>
      </c>
      <c r="G260" s="10" t="s">
        <v>54</v>
      </c>
      <c r="H260" s="6" t="str">
        <f t="shared" si="59"/>
        <v>Republican</v>
      </c>
      <c r="I260" s="3">
        <v>0</v>
      </c>
      <c r="J260" s="3">
        <v>8</v>
      </c>
      <c r="K260" s="3">
        <v>0</v>
      </c>
      <c r="L260" s="3">
        <v>671152</v>
      </c>
      <c r="M260" s="3">
        <v>691848</v>
      </c>
      <c r="N260" s="3">
        <f t="shared" si="60"/>
        <v>-20696</v>
      </c>
      <c r="O260" s="3">
        <f t="shared" si="61"/>
        <v>0</v>
      </c>
      <c r="P260" s="3">
        <f t="shared" si="69"/>
        <v>818856</v>
      </c>
      <c r="Q260" s="8">
        <f t="shared" si="62"/>
        <v>-3.8654812524159255E-4</v>
      </c>
      <c r="R260" s="3">
        <v>147704</v>
      </c>
      <c r="S260" s="3">
        <v>1510704</v>
      </c>
      <c r="T260" s="3"/>
      <c r="U260" s="3">
        <v>1510704</v>
      </c>
      <c r="V260" s="3">
        <v>2770252</v>
      </c>
      <c r="W260" s="3">
        <v>2939929</v>
      </c>
      <c r="X260" s="3">
        <f t="shared" si="63"/>
        <v>346281.5</v>
      </c>
      <c r="Y260" s="8">
        <f t="shared" si="64"/>
        <v>3.8654812524159255E-4</v>
      </c>
      <c r="Z260" s="10">
        <f t="shared" si="65"/>
        <v>4</v>
      </c>
      <c r="AA260" s="4">
        <f t="shared" si="66"/>
        <v>0.98780229873682879</v>
      </c>
      <c r="AB260" s="4">
        <f t="shared" si="67"/>
        <v>1.165445097512247</v>
      </c>
      <c r="AC260" s="5">
        <f t="shared" si="68"/>
        <v>1</v>
      </c>
    </row>
    <row r="261" spans="1:29" x14ac:dyDescent="0.25">
      <c r="A261">
        <v>1996</v>
      </c>
      <c r="B261" t="s">
        <v>48</v>
      </c>
      <c r="C261" s="6" t="str">
        <f t="shared" si="56"/>
        <v>Democrat</v>
      </c>
      <c r="D261" s="6">
        <f t="shared" si="57"/>
        <v>220</v>
      </c>
      <c r="E261" s="6">
        <f t="shared" si="58"/>
        <v>111</v>
      </c>
      <c r="F261" s="10" t="b">
        <v>0</v>
      </c>
      <c r="G261" s="10" t="s">
        <v>54</v>
      </c>
      <c r="H261" s="6" t="str">
        <f t="shared" si="59"/>
        <v>Republican</v>
      </c>
      <c r="I261" s="3">
        <v>0</v>
      </c>
      <c r="J261" s="3">
        <v>13</v>
      </c>
      <c r="K261" s="3">
        <v>0</v>
      </c>
      <c r="L261" s="3">
        <v>1091060</v>
      </c>
      <c r="M261" s="3">
        <v>1138350</v>
      </c>
      <c r="N261" s="3">
        <f t="shared" si="60"/>
        <v>-47290</v>
      </c>
      <c r="O261" s="3">
        <f t="shared" si="61"/>
        <v>0</v>
      </c>
      <c r="P261" s="3">
        <f t="shared" si="69"/>
        <v>1278292</v>
      </c>
      <c r="Q261" s="8">
        <f t="shared" si="62"/>
        <v>-2.7489955593148655E-4</v>
      </c>
      <c r="R261" s="3">
        <v>187232</v>
      </c>
      <c r="S261" s="3">
        <v>2416642</v>
      </c>
      <c r="T261" s="3">
        <v>2468229</v>
      </c>
      <c r="U261" s="3">
        <v>2416642</v>
      </c>
      <c r="V261" s="3">
        <v>4811632</v>
      </c>
      <c r="W261" s="3">
        <v>5106297</v>
      </c>
      <c r="X261" s="3">
        <f t="shared" si="63"/>
        <v>370125.53846153844</v>
      </c>
      <c r="Y261" s="8">
        <f t="shared" si="64"/>
        <v>2.7489955593148655E-4</v>
      </c>
      <c r="Z261" s="10">
        <f t="shared" si="65"/>
        <v>5</v>
      </c>
      <c r="AA261" s="4">
        <f t="shared" si="66"/>
        <v>0.92416660339578827</v>
      </c>
      <c r="AB261" s="4">
        <f t="shared" si="67"/>
        <v>1.165445097512247</v>
      </c>
      <c r="AC261" s="5">
        <f t="shared" si="68"/>
        <v>1</v>
      </c>
    </row>
    <row r="262" spans="1:29" x14ac:dyDescent="0.25">
      <c r="A262">
        <v>1996</v>
      </c>
      <c r="B262" t="s">
        <v>43</v>
      </c>
      <c r="C262" s="6" t="str">
        <f t="shared" si="56"/>
        <v>Democrat</v>
      </c>
      <c r="D262" s="6">
        <f t="shared" si="57"/>
        <v>220</v>
      </c>
      <c r="E262" s="6">
        <f t="shared" si="58"/>
        <v>111</v>
      </c>
      <c r="F262" s="10" t="b">
        <v>0</v>
      </c>
      <c r="G262" s="10" t="s">
        <v>54</v>
      </c>
      <c r="H262" s="6" t="str">
        <f t="shared" si="59"/>
        <v>Republican</v>
      </c>
      <c r="I262" s="3">
        <v>0</v>
      </c>
      <c r="J262" s="3">
        <v>3</v>
      </c>
      <c r="K262" s="3">
        <v>0</v>
      </c>
      <c r="L262" s="3">
        <v>139333</v>
      </c>
      <c r="M262" s="3">
        <v>150543</v>
      </c>
      <c r="N262" s="3">
        <f t="shared" si="60"/>
        <v>-11210</v>
      </c>
      <c r="O262" s="3">
        <f t="shared" si="61"/>
        <v>0</v>
      </c>
      <c r="P262" s="3">
        <f t="shared" si="69"/>
        <v>173283</v>
      </c>
      <c r="Q262" s="8">
        <f t="shared" si="62"/>
        <v>-2.6761819803746654E-4</v>
      </c>
      <c r="R262" s="3">
        <v>33950</v>
      </c>
      <c r="S262" s="3">
        <v>323826</v>
      </c>
      <c r="T262" s="3">
        <v>329316</v>
      </c>
      <c r="U262" s="3">
        <v>323826</v>
      </c>
      <c r="V262" s="3">
        <v>529793</v>
      </c>
      <c r="W262" s="3">
        <v>537038</v>
      </c>
      <c r="X262" s="3">
        <f t="shared" si="63"/>
        <v>176597.66666666666</v>
      </c>
      <c r="Y262" s="8">
        <f t="shared" si="64"/>
        <v>2.6761819803746654E-4</v>
      </c>
      <c r="Z262" s="10">
        <f t="shared" si="65"/>
        <v>6</v>
      </c>
      <c r="AA262" s="4">
        <f t="shared" si="66"/>
        <v>1.9369319434762473</v>
      </c>
      <c r="AB262" s="4">
        <f t="shared" si="67"/>
        <v>1.165445097512247</v>
      </c>
      <c r="AC262" s="5">
        <f t="shared" si="68"/>
        <v>1</v>
      </c>
    </row>
    <row r="263" spans="1:29" x14ac:dyDescent="0.25">
      <c r="A263">
        <v>1996</v>
      </c>
      <c r="B263" t="s">
        <v>4</v>
      </c>
      <c r="C263" s="6" t="str">
        <f t="shared" si="56"/>
        <v>Democrat</v>
      </c>
      <c r="D263" s="6">
        <f t="shared" si="57"/>
        <v>220</v>
      </c>
      <c r="E263" s="6">
        <f t="shared" si="58"/>
        <v>111</v>
      </c>
      <c r="F263" s="10" t="b">
        <v>1</v>
      </c>
      <c r="G263" s="10" t="s">
        <v>53</v>
      </c>
      <c r="H263" s="6" t="str">
        <f t="shared" si="59"/>
        <v>Democrat*</v>
      </c>
      <c r="I263" s="3">
        <v>8</v>
      </c>
      <c r="J263" s="3">
        <v>0</v>
      </c>
      <c r="K263" s="3">
        <v>0</v>
      </c>
      <c r="L263" s="3">
        <v>653288</v>
      </c>
      <c r="M263" s="3">
        <v>622073</v>
      </c>
      <c r="N263" s="3">
        <f t="shared" si="60"/>
        <v>31215</v>
      </c>
      <c r="O263" s="3">
        <f t="shared" si="61"/>
        <v>31215</v>
      </c>
      <c r="P263" s="3">
        <f t="shared" si="69"/>
        <v>751117</v>
      </c>
      <c r="Q263" s="8">
        <f t="shared" si="62"/>
        <v>2.5628704148646482E-4</v>
      </c>
      <c r="R263" s="3">
        <v>129044</v>
      </c>
      <c r="S263" s="3">
        <v>1404405</v>
      </c>
      <c r="T263" s="3">
        <v>1431342</v>
      </c>
      <c r="U263" s="3">
        <v>1404405</v>
      </c>
      <c r="V263" s="3">
        <v>3079908</v>
      </c>
      <c r="W263" s="3">
        <v>3414380</v>
      </c>
      <c r="X263" s="3">
        <f t="shared" si="63"/>
        <v>384988.5</v>
      </c>
      <c r="Y263" s="8">
        <f t="shared" si="64"/>
        <v>2.5628704148646482E-4</v>
      </c>
      <c r="Z263" s="10">
        <f t="shared" si="65"/>
        <v>7</v>
      </c>
      <c r="AA263" s="4">
        <f t="shared" si="66"/>
        <v>0.88848799823900493</v>
      </c>
      <c r="AB263" s="4">
        <f t="shared" si="67"/>
        <v>1.165445097512247</v>
      </c>
      <c r="AC263" s="5">
        <f t="shared" si="68"/>
        <v>1</v>
      </c>
    </row>
    <row r="264" spans="1:29" x14ac:dyDescent="0.25">
      <c r="A264">
        <v>1996</v>
      </c>
      <c r="B264" t="s">
        <v>28</v>
      </c>
      <c r="C264" s="6" t="str">
        <f t="shared" si="56"/>
        <v>Democrat</v>
      </c>
      <c r="D264" s="6">
        <f t="shared" si="57"/>
        <v>220</v>
      </c>
      <c r="E264" s="6">
        <f t="shared" si="58"/>
        <v>111</v>
      </c>
      <c r="F264" s="10" t="b">
        <v>0</v>
      </c>
      <c r="G264" s="10" t="s">
        <v>54</v>
      </c>
      <c r="H264" s="6" t="str">
        <f t="shared" si="59"/>
        <v>Republican</v>
      </c>
      <c r="I264" s="3">
        <v>0</v>
      </c>
      <c r="J264" s="3">
        <v>3</v>
      </c>
      <c r="K264" s="3">
        <v>0</v>
      </c>
      <c r="L264" s="3">
        <v>167922</v>
      </c>
      <c r="M264" s="3">
        <v>179652</v>
      </c>
      <c r="N264" s="3">
        <f t="shared" si="60"/>
        <v>-11730</v>
      </c>
      <c r="O264" s="3">
        <f t="shared" si="61"/>
        <v>0</v>
      </c>
      <c r="P264" s="3">
        <f t="shared" si="69"/>
        <v>227431</v>
      </c>
      <c r="Q264" s="8">
        <f t="shared" si="62"/>
        <v>-2.5575447570332479E-4</v>
      </c>
      <c r="R264" s="3">
        <v>59687</v>
      </c>
      <c r="S264" s="3">
        <v>407261</v>
      </c>
      <c r="T264" s="3">
        <v>417232</v>
      </c>
      <c r="U264" s="3">
        <v>407083</v>
      </c>
      <c r="V264" s="3">
        <v>645052</v>
      </c>
      <c r="W264" s="3">
        <v>652991</v>
      </c>
      <c r="X264" s="3">
        <f t="shared" si="63"/>
        <v>215017.33333333334</v>
      </c>
      <c r="Y264" s="8">
        <f t="shared" si="64"/>
        <v>2.5575447570332479E-4</v>
      </c>
      <c r="Z264" s="10">
        <f t="shared" si="65"/>
        <v>8</v>
      </c>
      <c r="AA264" s="4">
        <f t="shared" si="66"/>
        <v>1.5908376148436274</v>
      </c>
      <c r="AB264" s="4">
        <f t="shared" si="67"/>
        <v>1.165445097512247</v>
      </c>
      <c r="AC264" s="5">
        <f t="shared" si="68"/>
        <v>1</v>
      </c>
    </row>
    <row r="265" spans="1:29" x14ac:dyDescent="0.25">
      <c r="A265">
        <v>1996</v>
      </c>
      <c r="B265" t="s">
        <v>44</v>
      </c>
      <c r="C265" s="6" t="str">
        <f t="shared" si="56"/>
        <v>Democrat</v>
      </c>
      <c r="D265" s="6">
        <f t="shared" si="57"/>
        <v>220</v>
      </c>
      <c r="E265" s="6">
        <f t="shared" si="58"/>
        <v>111</v>
      </c>
      <c r="F265" s="10" t="b">
        <v>1</v>
      </c>
      <c r="G265" s="10" t="s">
        <v>53</v>
      </c>
      <c r="H265" s="6" t="str">
        <f t="shared" si="59"/>
        <v>Democrat*</v>
      </c>
      <c r="I265" s="3">
        <v>11</v>
      </c>
      <c r="J265" s="3">
        <v>0</v>
      </c>
      <c r="K265" s="3">
        <v>0</v>
      </c>
      <c r="L265" s="3">
        <v>909146</v>
      </c>
      <c r="M265" s="3">
        <v>863530</v>
      </c>
      <c r="N265" s="3">
        <f t="shared" si="60"/>
        <v>45616</v>
      </c>
      <c r="O265" s="3">
        <f t="shared" si="61"/>
        <v>45616</v>
      </c>
      <c r="P265" s="3">
        <f t="shared" si="69"/>
        <v>984959</v>
      </c>
      <c r="Q265" s="8">
        <f t="shared" si="62"/>
        <v>2.4114345843563663E-4</v>
      </c>
      <c r="R265" s="3">
        <v>121429</v>
      </c>
      <c r="S265" s="3">
        <v>1894105</v>
      </c>
      <c r="T265" s="3"/>
      <c r="U265" s="3">
        <v>1894105</v>
      </c>
      <c r="V265" s="3">
        <v>3984092</v>
      </c>
      <c r="W265" s="3">
        <v>4094014</v>
      </c>
      <c r="X265" s="3">
        <f t="shared" si="63"/>
        <v>362190.18181818182</v>
      </c>
      <c r="Y265" s="8">
        <f t="shared" si="64"/>
        <v>2.4114345843563663E-4</v>
      </c>
      <c r="Z265" s="10">
        <f t="shared" si="65"/>
        <v>9</v>
      </c>
      <c r="AA265" s="4">
        <f t="shared" si="66"/>
        <v>0.9444145061937349</v>
      </c>
      <c r="AB265" s="4">
        <f t="shared" si="67"/>
        <v>1.165445097512247</v>
      </c>
      <c r="AC265" s="5">
        <f t="shared" si="68"/>
        <v>1</v>
      </c>
    </row>
    <row r="266" spans="1:29" x14ac:dyDescent="0.25">
      <c r="A266">
        <v>1996</v>
      </c>
      <c r="B266" t="s">
        <v>36</v>
      </c>
      <c r="C266" s="6" t="str">
        <f t="shared" si="56"/>
        <v>Democrat</v>
      </c>
      <c r="D266" s="6">
        <f t="shared" si="57"/>
        <v>220</v>
      </c>
      <c r="E266" s="6">
        <f t="shared" si="58"/>
        <v>111</v>
      </c>
      <c r="F266" s="10" t="b">
        <v>0</v>
      </c>
      <c r="G266" s="10" t="s">
        <v>54</v>
      </c>
      <c r="H266" s="6" t="str">
        <f t="shared" si="59"/>
        <v>Republican</v>
      </c>
      <c r="I266" s="3">
        <v>0</v>
      </c>
      <c r="J266" s="3">
        <v>3</v>
      </c>
      <c r="K266" s="3">
        <v>0</v>
      </c>
      <c r="L266" s="3">
        <v>106905</v>
      </c>
      <c r="M266" s="3">
        <v>125050</v>
      </c>
      <c r="N266" s="3">
        <f t="shared" si="60"/>
        <v>-18145</v>
      </c>
      <c r="O266" s="3">
        <f t="shared" si="61"/>
        <v>0</v>
      </c>
      <c r="P266" s="3">
        <f t="shared" si="69"/>
        <v>141361</v>
      </c>
      <c r="Q266" s="8">
        <f t="shared" si="62"/>
        <v>-1.6533480297602646E-4</v>
      </c>
      <c r="R266" s="3">
        <v>34456</v>
      </c>
      <c r="S266" s="3">
        <v>266411</v>
      </c>
      <c r="T266" s="3">
        <v>271850</v>
      </c>
      <c r="U266" s="3">
        <v>266411</v>
      </c>
      <c r="V266" s="3">
        <v>475898</v>
      </c>
      <c r="W266" s="3">
        <v>481497</v>
      </c>
      <c r="X266" s="3">
        <f t="shared" si="63"/>
        <v>158632.66666666666</v>
      </c>
      <c r="Y266" s="8">
        <f t="shared" si="64"/>
        <v>1.6533480297602646E-4</v>
      </c>
      <c r="Z266" s="10">
        <f t="shared" si="65"/>
        <v>10</v>
      </c>
      <c r="AA266" s="4">
        <f t="shared" si="66"/>
        <v>2.1562876606544079</v>
      </c>
      <c r="AB266" s="4">
        <f t="shared" si="67"/>
        <v>1.165445097512247</v>
      </c>
      <c r="AC266" s="5">
        <f t="shared" si="68"/>
        <v>1</v>
      </c>
    </row>
    <row r="267" spans="1:29" x14ac:dyDescent="0.25">
      <c r="A267">
        <v>1996</v>
      </c>
      <c r="B267" t="s">
        <v>26</v>
      </c>
      <c r="C267" s="6" t="str">
        <f t="shared" si="56"/>
        <v>Democrat</v>
      </c>
      <c r="D267" s="6">
        <f t="shared" si="57"/>
        <v>220</v>
      </c>
      <c r="E267" s="6">
        <f t="shared" si="58"/>
        <v>111</v>
      </c>
      <c r="F267" s="10" t="b">
        <v>0</v>
      </c>
      <c r="G267" s="10" t="s">
        <v>54</v>
      </c>
      <c r="H267" s="6" t="str">
        <f t="shared" si="59"/>
        <v>Republican</v>
      </c>
      <c r="I267" s="3">
        <v>0</v>
      </c>
      <c r="J267" s="3">
        <v>7</v>
      </c>
      <c r="K267" s="3">
        <v>0</v>
      </c>
      <c r="L267" s="3">
        <v>394022</v>
      </c>
      <c r="M267" s="3">
        <v>439838</v>
      </c>
      <c r="N267" s="3">
        <f t="shared" si="60"/>
        <v>-45816</v>
      </c>
      <c r="O267" s="3">
        <f t="shared" si="61"/>
        <v>0</v>
      </c>
      <c r="P267" s="3">
        <f t="shared" si="69"/>
        <v>454019</v>
      </c>
      <c r="Q267" s="8">
        <f t="shared" si="62"/>
        <v>-1.5278505325650428E-4</v>
      </c>
      <c r="R267" s="3">
        <v>59997</v>
      </c>
      <c r="S267" s="3">
        <v>893857</v>
      </c>
      <c r="T267" s="3"/>
      <c r="U267" s="3">
        <v>893857</v>
      </c>
      <c r="V267" s="3">
        <v>1949309</v>
      </c>
      <c r="W267" s="3">
        <v>1986327</v>
      </c>
      <c r="X267" s="3">
        <f t="shared" si="63"/>
        <v>278472.71428571426</v>
      </c>
      <c r="Y267" s="8">
        <f t="shared" si="64"/>
        <v>1.5278505325650428E-4</v>
      </c>
      <c r="Z267" s="10">
        <f t="shared" si="65"/>
        <v>11</v>
      </c>
      <c r="AA267" s="4">
        <f t="shared" si="66"/>
        <v>1.22833456982462</v>
      </c>
      <c r="AB267" s="4">
        <f t="shared" si="67"/>
        <v>1.165445097512247</v>
      </c>
      <c r="AC267" s="5">
        <f t="shared" si="68"/>
        <v>1</v>
      </c>
    </row>
    <row r="268" spans="1:29" x14ac:dyDescent="0.25">
      <c r="A268">
        <v>1996</v>
      </c>
      <c r="B268" t="s">
        <v>33</v>
      </c>
      <c r="C268" s="6" t="str">
        <f t="shared" si="56"/>
        <v>Democrat</v>
      </c>
      <c r="D268" s="6">
        <f t="shared" si="57"/>
        <v>220</v>
      </c>
      <c r="E268" s="6">
        <f t="shared" si="58"/>
        <v>111</v>
      </c>
      <c r="F268" s="10" t="b">
        <v>1</v>
      </c>
      <c r="G268" s="10" t="s">
        <v>53</v>
      </c>
      <c r="H268" s="6" t="str">
        <f t="shared" si="59"/>
        <v>Democrat*</v>
      </c>
      <c r="I268" s="3">
        <v>5</v>
      </c>
      <c r="J268" s="3">
        <v>0</v>
      </c>
      <c r="K268" s="3">
        <v>0</v>
      </c>
      <c r="L268" s="3">
        <v>273495</v>
      </c>
      <c r="M268" s="3">
        <v>232751</v>
      </c>
      <c r="N268" s="3">
        <f t="shared" si="60"/>
        <v>40744</v>
      </c>
      <c r="O268" s="3">
        <f t="shared" si="61"/>
        <v>40744</v>
      </c>
      <c r="P268" s="3">
        <f t="shared" si="69"/>
        <v>282579</v>
      </c>
      <c r="Q268" s="8">
        <f t="shared" si="62"/>
        <v>1.2271745533084627E-4</v>
      </c>
      <c r="R268" s="3">
        <v>49828</v>
      </c>
      <c r="S268" s="3">
        <v>556074</v>
      </c>
      <c r="T268" s="3">
        <v>579763</v>
      </c>
      <c r="U268" s="3">
        <v>556074</v>
      </c>
      <c r="V268" s="3">
        <v>1172262</v>
      </c>
      <c r="W268" s="3">
        <v>1249597</v>
      </c>
      <c r="X268" s="3">
        <f t="shared" si="63"/>
        <v>234452.4</v>
      </c>
      <c r="Y268" s="8">
        <f t="shared" si="64"/>
        <v>1.2271745533084627E-4</v>
      </c>
      <c r="Z268" s="10">
        <f t="shared" si="65"/>
        <v>12</v>
      </c>
      <c r="AA268" s="4">
        <f t="shared" si="66"/>
        <v>1.4589642149538125</v>
      </c>
      <c r="AB268" s="4">
        <f t="shared" si="67"/>
        <v>1.165445097512247</v>
      </c>
      <c r="AC268" s="5">
        <f t="shared" si="68"/>
        <v>1</v>
      </c>
    </row>
    <row r="269" spans="1:29" x14ac:dyDescent="0.25">
      <c r="A269">
        <v>1996</v>
      </c>
      <c r="B269" t="s">
        <v>42</v>
      </c>
      <c r="C269" s="6" t="str">
        <f t="shared" si="56"/>
        <v>Democrat</v>
      </c>
      <c r="D269" s="6">
        <f t="shared" si="57"/>
        <v>220</v>
      </c>
      <c r="E269" s="6">
        <f t="shared" si="58"/>
        <v>111</v>
      </c>
      <c r="F269" s="10" t="b">
        <v>0</v>
      </c>
      <c r="G269" s="10" t="s">
        <v>54</v>
      </c>
      <c r="H269" s="6" t="str">
        <f t="shared" si="59"/>
        <v>Republican</v>
      </c>
      <c r="I269" s="3">
        <v>0</v>
      </c>
      <c r="J269" s="3">
        <v>8</v>
      </c>
      <c r="K269" s="3">
        <v>0</v>
      </c>
      <c r="L269" s="3">
        <v>506283</v>
      </c>
      <c r="M269" s="3">
        <v>573458</v>
      </c>
      <c r="N269" s="3">
        <f t="shared" si="60"/>
        <v>-67175</v>
      </c>
      <c r="O269" s="3">
        <f t="shared" si="61"/>
        <v>0</v>
      </c>
      <c r="P269" s="3">
        <f t="shared" si="69"/>
        <v>577964</v>
      </c>
      <c r="Q269" s="8">
        <f t="shared" si="62"/>
        <v>-1.190919240788984E-4</v>
      </c>
      <c r="R269" s="3">
        <v>71948</v>
      </c>
      <c r="S269" s="3">
        <v>1151689</v>
      </c>
      <c r="T269" s="3">
        <v>1203486</v>
      </c>
      <c r="U269" s="3">
        <v>1151422</v>
      </c>
      <c r="V269" s="3">
        <v>2731064</v>
      </c>
      <c r="W269" s="3">
        <v>2825088</v>
      </c>
      <c r="X269" s="3">
        <f t="shared" si="63"/>
        <v>341383</v>
      </c>
      <c r="Y269" s="8">
        <f t="shared" si="64"/>
        <v>1.190919240788984E-4</v>
      </c>
      <c r="Z269" s="10">
        <f t="shared" si="65"/>
        <v>13</v>
      </c>
      <c r="AA269" s="4">
        <f t="shared" si="66"/>
        <v>1.0019762604172942</v>
      </c>
      <c r="AB269" s="4">
        <f t="shared" si="67"/>
        <v>1.165445097512247</v>
      </c>
      <c r="AC269" s="5">
        <f t="shared" si="68"/>
        <v>1</v>
      </c>
    </row>
    <row r="270" spans="1:29" x14ac:dyDescent="0.25">
      <c r="A270">
        <v>1996</v>
      </c>
      <c r="B270" t="s">
        <v>35</v>
      </c>
      <c r="C270" s="6" t="str">
        <f t="shared" si="56"/>
        <v>Democrat</v>
      </c>
      <c r="D270" s="6">
        <f t="shared" si="57"/>
        <v>220</v>
      </c>
      <c r="E270" s="6">
        <f t="shared" si="58"/>
        <v>111</v>
      </c>
      <c r="F270" s="10" t="b">
        <v>0</v>
      </c>
      <c r="G270" s="10" t="s">
        <v>54</v>
      </c>
      <c r="H270" s="6" t="str">
        <f t="shared" si="59"/>
        <v>Republican</v>
      </c>
      <c r="I270" s="3">
        <v>0</v>
      </c>
      <c r="J270" s="3">
        <v>14</v>
      </c>
      <c r="K270" s="3">
        <v>0</v>
      </c>
      <c r="L270" s="3">
        <v>1107849</v>
      </c>
      <c r="M270" s="3">
        <v>1225938</v>
      </c>
      <c r="N270" s="3">
        <f t="shared" si="60"/>
        <v>-118089</v>
      </c>
      <c r="O270" s="3">
        <f t="shared" si="61"/>
        <v>0</v>
      </c>
      <c r="P270" s="3">
        <f t="shared" si="69"/>
        <v>1289869</v>
      </c>
      <c r="Q270" s="8">
        <f t="shared" si="62"/>
        <v>-1.1855464945930612E-4</v>
      </c>
      <c r="R270" s="3">
        <v>182020</v>
      </c>
      <c r="S270" s="3">
        <v>2515807</v>
      </c>
      <c r="T270" s="3"/>
      <c r="U270" s="3">
        <v>2515807</v>
      </c>
      <c r="V270" s="3">
        <v>5435970</v>
      </c>
      <c r="W270" s="3">
        <v>5717844</v>
      </c>
      <c r="X270" s="3">
        <f t="shared" si="63"/>
        <v>388283.57142857142</v>
      </c>
      <c r="Y270" s="8">
        <f t="shared" si="64"/>
        <v>1.1855464945930612E-4</v>
      </c>
      <c r="Z270" s="10">
        <f t="shared" si="65"/>
        <v>14</v>
      </c>
      <c r="AA270" s="4">
        <f t="shared" si="66"/>
        <v>0.88094806703137074</v>
      </c>
      <c r="AB270" s="4">
        <f t="shared" si="67"/>
        <v>1.165445097512247</v>
      </c>
      <c r="AC270" s="5">
        <f t="shared" si="68"/>
        <v>1</v>
      </c>
    </row>
    <row r="271" spans="1:29" x14ac:dyDescent="0.25">
      <c r="A271">
        <v>1996</v>
      </c>
      <c r="B271" t="s">
        <v>45</v>
      </c>
      <c r="C271" s="6" t="str">
        <f t="shared" si="56"/>
        <v>Democrat</v>
      </c>
      <c r="D271" s="6">
        <f t="shared" si="57"/>
        <v>220</v>
      </c>
      <c r="E271" s="6">
        <f t="shared" si="58"/>
        <v>111</v>
      </c>
      <c r="F271" s="10" t="b">
        <v>0</v>
      </c>
      <c r="G271" s="10" t="s">
        <v>54</v>
      </c>
      <c r="H271" s="6" t="str">
        <f t="shared" si="59"/>
        <v>Republican</v>
      </c>
      <c r="I271" s="3">
        <v>0</v>
      </c>
      <c r="J271" s="3">
        <v>32</v>
      </c>
      <c r="K271" s="3">
        <v>0</v>
      </c>
      <c r="L271" s="3">
        <v>2459683</v>
      </c>
      <c r="M271" s="3">
        <v>2736167</v>
      </c>
      <c r="N271" s="3">
        <f t="shared" si="60"/>
        <v>-276484</v>
      </c>
      <c r="O271" s="3">
        <f t="shared" si="61"/>
        <v>0</v>
      </c>
      <c r="P271" s="3">
        <f t="shared" si="69"/>
        <v>2875477</v>
      </c>
      <c r="Q271" s="8">
        <f t="shared" si="62"/>
        <v>-1.1573906627508283E-4</v>
      </c>
      <c r="R271" s="3">
        <v>415794</v>
      </c>
      <c r="S271" s="3">
        <v>5611644</v>
      </c>
      <c r="T271" s="3"/>
      <c r="U271" s="3">
        <v>5611644</v>
      </c>
      <c r="V271" s="3">
        <v>12072149</v>
      </c>
      <c r="W271" s="3">
        <v>13887542</v>
      </c>
      <c r="X271" s="3">
        <f t="shared" si="63"/>
        <v>377254.65625</v>
      </c>
      <c r="Y271" s="8">
        <f t="shared" si="64"/>
        <v>1.1573906627508283E-4</v>
      </c>
      <c r="Z271" s="10">
        <f t="shared" si="65"/>
        <v>15</v>
      </c>
      <c r="AA271" s="4">
        <f t="shared" si="66"/>
        <v>0.90670229258445945</v>
      </c>
      <c r="AB271" s="4">
        <f t="shared" si="67"/>
        <v>1.165445097512247</v>
      </c>
      <c r="AC271" s="5">
        <f t="shared" si="68"/>
        <v>1</v>
      </c>
    </row>
    <row r="272" spans="1:29" x14ac:dyDescent="0.25">
      <c r="A272">
        <v>1996</v>
      </c>
      <c r="B272" t="s">
        <v>52</v>
      </c>
      <c r="C272" s="6" t="str">
        <f t="shared" si="56"/>
        <v>Democrat</v>
      </c>
      <c r="D272" s="6">
        <f t="shared" si="57"/>
        <v>220</v>
      </c>
      <c r="E272" s="6">
        <f t="shared" si="58"/>
        <v>111</v>
      </c>
      <c r="F272" s="10" t="b">
        <v>0</v>
      </c>
      <c r="G272" s="10" t="s">
        <v>54</v>
      </c>
      <c r="H272" s="6" t="str">
        <f t="shared" si="59"/>
        <v>Republican</v>
      </c>
      <c r="I272" s="3">
        <v>0</v>
      </c>
      <c r="J272" s="3">
        <v>3</v>
      </c>
      <c r="K272" s="3">
        <v>0</v>
      </c>
      <c r="L272" s="3">
        <v>77934</v>
      </c>
      <c r="M272" s="3">
        <v>105388</v>
      </c>
      <c r="N272" s="3">
        <f t="shared" si="60"/>
        <v>-27454</v>
      </c>
      <c r="O272" s="3">
        <f t="shared" si="61"/>
        <v>0</v>
      </c>
      <c r="P272" s="3">
        <f t="shared" si="69"/>
        <v>106183</v>
      </c>
      <c r="Q272" s="8">
        <f t="shared" si="62"/>
        <v>-1.0927369417935455E-4</v>
      </c>
      <c r="R272" s="3">
        <v>28249</v>
      </c>
      <c r="S272" s="3">
        <v>211571</v>
      </c>
      <c r="T272" s="3">
        <v>215844</v>
      </c>
      <c r="U272" s="3">
        <v>211571</v>
      </c>
      <c r="V272" s="3">
        <v>345112</v>
      </c>
      <c r="W272" s="3">
        <v>353354</v>
      </c>
      <c r="X272" s="3">
        <f t="shared" si="63"/>
        <v>115037.33333333333</v>
      </c>
      <c r="Y272" s="8">
        <f t="shared" si="64"/>
        <v>1.0927369417935455E-4</v>
      </c>
      <c r="Z272" s="10">
        <f t="shared" si="65"/>
        <v>16</v>
      </c>
      <c r="AA272" s="4">
        <f t="shared" si="66"/>
        <v>2.9734491560134431</v>
      </c>
      <c r="AB272" s="4">
        <f t="shared" si="67"/>
        <v>1.165445097512247</v>
      </c>
      <c r="AC272" s="5">
        <f t="shared" si="68"/>
        <v>1</v>
      </c>
    </row>
    <row r="273" spans="1:29" x14ac:dyDescent="0.25">
      <c r="A273">
        <v>1996</v>
      </c>
      <c r="B273" t="s">
        <v>16</v>
      </c>
      <c r="C273" s="6" t="str">
        <f t="shared" si="56"/>
        <v>Democrat</v>
      </c>
      <c r="D273" s="6">
        <f t="shared" si="57"/>
        <v>220</v>
      </c>
      <c r="E273" s="6">
        <f t="shared" si="58"/>
        <v>111</v>
      </c>
      <c r="F273" s="10" t="b">
        <v>0</v>
      </c>
      <c r="G273" s="10" t="s">
        <v>54</v>
      </c>
      <c r="H273" s="6" t="str">
        <f t="shared" si="59"/>
        <v>Republican</v>
      </c>
      <c r="I273" s="3">
        <v>0</v>
      </c>
      <c r="J273" s="3">
        <v>12</v>
      </c>
      <c r="K273" s="3">
        <v>0</v>
      </c>
      <c r="L273" s="3">
        <v>887424</v>
      </c>
      <c r="M273" s="3">
        <v>1006693</v>
      </c>
      <c r="N273" s="3">
        <f t="shared" si="60"/>
        <v>-119269</v>
      </c>
      <c r="O273" s="3">
        <f t="shared" si="61"/>
        <v>0</v>
      </c>
      <c r="P273" s="3">
        <f t="shared" si="69"/>
        <v>1128738</v>
      </c>
      <c r="Q273" s="8">
        <f t="shared" si="62"/>
        <v>-1.0061290025069381E-4</v>
      </c>
      <c r="R273" s="3">
        <v>241725</v>
      </c>
      <c r="S273" s="3">
        <v>2135842</v>
      </c>
      <c r="T273" s="3">
        <v>2195224</v>
      </c>
      <c r="U273" s="3">
        <v>2135431</v>
      </c>
      <c r="V273" s="3">
        <v>4302745</v>
      </c>
      <c r="W273" s="3">
        <v>4397367</v>
      </c>
      <c r="X273" s="3">
        <f t="shared" si="63"/>
        <v>358562.08333333331</v>
      </c>
      <c r="Y273" s="8">
        <f t="shared" si="64"/>
        <v>1.0061290025069381E-4</v>
      </c>
      <c r="Z273" s="10">
        <f t="shared" si="65"/>
        <v>17</v>
      </c>
      <c r="AA273" s="4">
        <f t="shared" si="66"/>
        <v>0.95397053288550593</v>
      </c>
      <c r="AB273" s="4">
        <f t="shared" si="67"/>
        <v>1.165445097512247</v>
      </c>
      <c r="AC273" s="5">
        <f t="shared" si="68"/>
        <v>1</v>
      </c>
    </row>
    <row r="274" spans="1:29" x14ac:dyDescent="0.25">
      <c r="A274">
        <v>1996</v>
      </c>
      <c r="B274" t="s">
        <v>38</v>
      </c>
      <c r="C274" s="6" t="str">
        <f t="shared" si="56"/>
        <v>Democrat</v>
      </c>
      <c r="D274" s="6">
        <f t="shared" si="57"/>
        <v>220</v>
      </c>
      <c r="E274" s="6">
        <f t="shared" si="58"/>
        <v>111</v>
      </c>
      <c r="F274" s="10" t="b">
        <v>0</v>
      </c>
      <c r="G274" s="10" t="s">
        <v>54</v>
      </c>
      <c r="H274" s="6" t="str">
        <f t="shared" si="59"/>
        <v>Republican</v>
      </c>
      <c r="I274" s="3">
        <v>0</v>
      </c>
      <c r="J274" s="3">
        <v>8</v>
      </c>
      <c r="K274" s="3">
        <v>0</v>
      </c>
      <c r="L274" s="3">
        <v>488105</v>
      </c>
      <c r="M274" s="3">
        <v>582315</v>
      </c>
      <c r="N274" s="3">
        <f t="shared" si="60"/>
        <v>-94210</v>
      </c>
      <c r="O274" s="3">
        <f t="shared" si="61"/>
        <v>0</v>
      </c>
      <c r="P274" s="3">
        <f t="shared" si="69"/>
        <v>624398</v>
      </c>
      <c r="Q274" s="8">
        <f t="shared" si="62"/>
        <v>-8.4916675512153699E-5</v>
      </c>
      <c r="R274" s="3">
        <v>136293</v>
      </c>
      <c r="S274" s="3">
        <v>1206713</v>
      </c>
      <c r="T274" s="3">
        <v>1218248</v>
      </c>
      <c r="U274" s="3">
        <v>1206713</v>
      </c>
      <c r="V274" s="3">
        <v>2368311</v>
      </c>
      <c r="W274" s="3">
        <v>2461718</v>
      </c>
      <c r="X274" s="3">
        <f t="shared" si="63"/>
        <v>296038.875</v>
      </c>
      <c r="Y274" s="8">
        <f t="shared" si="64"/>
        <v>8.4916675512153699E-5</v>
      </c>
      <c r="Z274" s="10">
        <f t="shared" si="65"/>
        <v>18</v>
      </c>
      <c r="AA274" s="4">
        <f t="shared" si="66"/>
        <v>1.1554484582811537</v>
      </c>
      <c r="AB274" s="4">
        <f t="shared" si="67"/>
        <v>1.165445097512247</v>
      </c>
      <c r="AC274" s="5">
        <f t="shared" si="68"/>
        <v>1</v>
      </c>
    </row>
    <row r="275" spans="1:29" x14ac:dyDescent="0.25">
      <c r="A275">
        <v>1996</v>
      </c>
      <c r="B275" t="s">
        <v>2</v>
      </c>
      <c r="C275" s="6" t="str">
        <f t="shared" si="56"/>
        <v>Democrat</v>
      </c>
      <c r="D275" s="6">
        <f t="shared" si="57"/>
        <v>220</v>
      </c>
      <c r="E275" s="6">
        <f t="shared" si="58"/>
        <v>111</v>
      </c>
      <c r="F275" s="10" t="b">
        <v>0</v>
      </c>
      <c r="G275" s="10" t="s">
        <v>54</v>
      </c>
      <c r="H275" s="6" t="str">
        <f t="shared" si="59"/>
        <v>Republican</v>
      </c>
      <c r="I275" s="3">
        <v>0</v>
      </c>
      <c r="J275" s="3">
        <v>9</v>
      </c>
      <c r="K275" s="3">
        <v>0</v>
      </c>
      <c r="L275" s="3">
        <v>662165</v>
      </c>
      <c r="M275" s="3">
        <v>769044</v>
      </c>
      <c r="N275" s="3">
        <f t="shared" si="60"/>
        <v>-106879</v>
      </c>
      <c r="O275" s="3">
        <f t="shared" si="61"/>
        <v>0</v>
      </c>
      <c r="P275" s="3">
        <f t="shared" si="69"/>
        <v>765305</v>
      </c>
      <c r="Q275" s="8">
        <f t="shared" si="62"/>
        <v>-8.4207374694748267E-5</v>
      </c>
      <c r="R275" s="3">
        <v>103140</v>
      </c>
      <c r="S275" s="3">
        <v>1534349</v>
      </c>
      <c r="T275" s="3"/>
      <c r="U275" s="3">
        <v>1534349</v>
      </c>
      <c r="V275" s="3">
        <v>3144249</v>
      </c>
      <c r="W275" s="3">
        <v>3227688</v>
      </c>
      <c r="X275" s="3">
        <f t="shared" si="63"/>
        <v>349361</v>
      </c>
      <c r="Y275" s="8">
        <f t="shared" si="64"/>
        <v>8.4207374694748267E-5</v>
      </c>
      <c r="Z275" s="10">
        <f t="shared" si="65"/>
        <v>19</v>
      </c>
      <c r="AA275" s="4">
        <f t="shared" si="66"/>
        <v>0.97909515289353166</v>
      </c>
      <c r="AB275" s="4">
        <f t="shared" si="67"/>
        <v>1.165445097512247</v>
      </c>
      <c r="AC275" s="5">
        <f t="shared" si="68"/>
        <v>1</v>
      </c>
    </row>
    <row r="276" spans="1:29" x14ac:dyDescent="0.25">
      <c r="A276">
        <v>1996</v>
      </c>
      <c r="B276" t="s">
        <v>11</v>
      </c>
      <c r="C276" s="6" t="str">
        <f t="shared" si="56"/>
        <v>Democrat</v>
      </c>
      <c r="D276" s="6">
        <f t="shared" si="57"/>
        <v>220</v>
      </c>
      <c r="E276" s="6">
        <f t="shared" si="58"/>
        <v>111</v>
      </c>
      <c r="F276" s="10" t="b">
        <v>1</v>
      </c>
      <c r="G276" s="10" t="s">
        <v>53</v>
      </c>
      <c r="H276" s="6" t="str">
        <f t="shared" si="59"/>
        <v>Democrat*</v>
      </c>
      <c r="I276" s="3">
        <v>25</v>
      </c>
      <c r="J276" s="3">
        <v>0</v>
      </c>
      <c r="K276" s="3">
        <v>0</v>
      </c>
      <c r="L276" s="3">
        <v>2546870</v>
      </c>
      <c r="M276" s="3">
        <v>2244536</v>
      </c>
      <c r="N276" s="3">
        <f t="shared" si="60"/>
        <v>302334</v>
      </c>
      <c r="O276" s="3">
        <f t="shared" si="61"/>
        <v>302334</v>
      </c>
      <c r="P276" s="3">
        <f t="shared" si="69"/>
        <v>2754057</v>
      </c>
      <c r="Q276" s="8">
        <f t="shared" si="62"/>
        <v>8.2690005093704317E-5</v>
      </c>
      <c r="R276" s="3">
        <v>512388</v>
      </c>
      <c r="S276" s="3">
        <v>5303794</v>
      </c>
      <c r="T276" s="3">
        <v>5444245</v>
      </c>
      <c r="U276" s="3">
        <v>5300927</v>
      </c>
      <c r="V276" s="3">
        <v>10219294</v>
      </c>
      <c r="W276" s="3">
        <v>11509122</v>
      </c>
      <c r="X276" s="3">
        <f t="shared" si="63"/>
        <v>408771.76</v>
      </c>
      <c r="Y276" s="8">
        <f t="shared" si="64"/>
        <v>8.2690005093704317E-5</v>
      </c>
      <c r="Z276" s="10">
        <f t="shared" si="65"/>
        <v>20</v>
      </c>
      <c r="AA276" s="4">
        <f t="shared" si="66"/>
        <v>0.83679376899724467</v>
      </c>
      <c r="AB276" s="4">
        <f t="shared" si="67"/>
        <v>1.165445097512247</v>
      </c>
      <c r="AC276" s="5">
        <f t="shared" si="68"/>
        <v>1</v>
      </c>
    </row>
    <row r="277" spans="1:29" x14ac:dyDescent="0.25">
      <c r="A277">
        <v>1996</v>
      </c>
      <c r="B277" t="s">
        <v>27</v>
      </c>
      <c r="C277" s="6" t="str">
        <f t="shared" si="56"/>
        <v>Democrat</v>
      </c>
      <c r="D277" s="6">
        <f t="shared" si="57"/>
        <v>220</v>
      </c>
      <c r="E277" s="6">
        <f t="shared" si="58"/>
        <v>111</v>
      </c>
      <c r="F277" s="10" t="b">
        <v>1</v>
      </c>
      <c r="G277" s="10" t="s">
        <v>53</v>
      </c>
      <c r="H277" s="6" t="str">
        <f t="shared" si="59"/>
        <v>Democrat*</v>
      </c>
      <c r="I277" s="3">
        <v>11</v>
      </c>
      <c r="J277" s="3">
        <v>0</v>
      </c>
      <c r="K277" s="3">
        <v>0</v>
      </c>
      <c r="L277" s="3">
        <v>1025935</v>
      </c>
      <c r="M277" s="3">
        <v>890016</v>
      </c>
      <c r="N277" s="3">
        <f t="shared" si="60"/>
        <v>135919</v>
      </c>
      <c r="O277" s="3">
        <f t="shared" si="61"/>
        <v>135919</v>
      </c>
      <c r="P277" s="3">
        <f t="shared" si="69"/>
        <v>1132130</v>
      </c>
      <c r="Q277" s="8">
        <f t="shared" si="62"/>
        <v>8.0930554227149999E-5</v>
      </c>
      <c r="R277" s="3">
        <v>242114</v>
      </c>
      <c r="S277" s="3">
        <v>2158065</v>
      </c>
      <c r="T277" s="3"/>
      <c r="U277" s="3">
        <v>2158065</v>
      </c>
      <c r="V277" s="3">
        <v>3919885</v>
      </c>
      <c r="W277" s="3">
        <v>4035666</v>
      </c>
      <c r="X277" s="3">
        <f t="shared" si="63"/>
        <v>356353.18181818182</v>
      </c>
      <c r="Y277" s="8">
        <f t="shared" si="64"/>
        <v>8.0930554227149999E-5</v>
      </c>
      <c r="Z277" s="10">
        <f t="shared" si="65"/>
        <v>21</v>
      </c>
      <c r="AA277" s="4">
        <f t="shared" si="66"/>
        <v>0.95988384322764797</v>
      </c>
      <c r="AB277" s="4">
        <f t="shared" si="67"/>
        <v>1.165445097512247</v>
      </c>
      <c r="AC277" s="5">
        <f t="shared" si="68"/>
        <v>1</v>
      </c>
    </row>
    <row r="278" spans="1:29" x14ac:dyDescent="0.25">
      <c r="A278">
        <v>1996</v>
      </c>
      <c r="B278" t="s">
        <v>31</v>
      </c>
      <c r="C278" s="6" t="str">
        <f t="shared" si="56"/>
        <v>Democrat</v>
      </c>
      <c r="D278" s="6">
        <f t="shared" si="57"/>
        <v>220</v>
      </c>
      <c r="E278" s="6">
        <f t="shared" si="58"/>
        <v>111</v>
      </c>
      <c r="F278" s="10" t="b">
        <v>1</v>
      </c>
      <c r="G278" s="10" t="s">
        <v>53</v>
      </c>
      <c r="H278" s="6" t="str">
        <f t="shared" si="59"/>
        <v>Democrat*</v>
      </c>
      <c r="I278" s="3">
        <v>4</v>
      </c>
      <c r="J278" s="3">
        <v>0</v>
      </c>
      <c r="K278" s="3">
        <v>0</v>
      </c>
      <c r="L278" s="3">
        <v>246214</v>
      </c>
      <c r="M278" s="3">
        <v>196532</v>
      </c>
      <c r="N278" s="3">
        <f t="shared" si="60"/>
        <v>49682</v>
      </c>
      <c r="O278" s="3">
        <f t="shared" si="61"/>
        <v>49682</v>
      </c>
      <c r="P278" s="3">
        <f t="shared" si="69"/>
        <v>252839</v>
      </c>
      <c r="Q278" s="8">
        <f t="shared" si="62"/>
        <v>8.0512056680487904E-5</v>
      </c>
      <c r="R278" s="3">
        <v>56429</v>
      </c>
      <c r="S278" s="3">
        <v>499175</v>
      </c>
      <c r="T278" s="3">
        <v>513700</v>
      </c>
      <c r="U278" s="3">
        <v>499053</v>
      </c>
      <c r="V278" s="3">
        <v>855287</v>
      </c>
      <c r="W278" s="3">
        <v>878569</v>
      </c>
      <c r="X278" s="3">
        <f t="shared" si="63"/>
        <v>213821.75</v>
      </c>
      <c r="Y278" s="8">
        <f t="shared" si="64"/>
        <v>8.0512056680487904E-5</v>
      </c>
      <c r="Z278" s="10">
        <f t="shared" si="65"/>
        <v>22</v>
      </c>
      <c r="AA278" s="4">
        <f t="shared" si="66"/>
        <v>1.599732776062478</v>
      </c>
      <c r="AB278" s="4">
        <f t="shared" si="67"/>
        <v>1.165445097512247</v>
      </c>
      <c r="AC278" s="5">
        <f t="shared" si="68"/>
        <v>1</v>
      </c>
    </row>
    <row r="279" spans="1:29" x14ac:dyDescent="0.25">
      <c r="A279">
        <v>1996</v>
      </c>
      <c r="B279" t="s">
        <v>37</v>
      </c>
      <c r="C279" s="6" t="str">
        <f t="shared" si="56"/>
        <v>Democrat</v>
      </c>
      <c r="D279" s="6">
        <f t="shared" si="57"/>
        <v>220</v>
      </c>
      <c r="E279" s="6">
        <f t="shared" si="58"/>
        <v>111</v>
      </c>
      <c r="F279" s="10" t="b">
        <v>1</v>
      </c>
      <c r="G279" s="10" t="s">
        <v>53</v>
      </c>
      <c r="H279" s="6" t="str">
        <f t="shared" si="59"/>
        <v>Democrat*</v>
      </c>
      <c r="I279" s="3">
        <v>21</v>
      </c>
      <c r="J279" s="3">
        <v>0</v>
      </c>
      <c r="K279" s="3">
        <v>0</v>
      </c>
      <c r="L279" s="3">
        <v>2148222</v>
      </c>
      <c r="M279" s="3">
        <v>1859883</v>
      </c>
      <c r="N279" s="3">
        <f t="shared" si="60"/>
        <v>288339</v>
      </c>
      <c r="O279" s="3">
        <f t="shared" si="61"/>
        <v>288339</v>
      </c>
      <c r="P279" s="3">
        <f t="shared" si="69"/>
        <v>2386212</v>
      </c>
      <c r="Q279" s="8">
        <f t="shared" si="62"/>
        <v>7.2830938582709931E-5</v>
      </c>
      <c r="R279" s="3">
        <v>526329</v>
      </c>
      <c r="S279" s="3">
        <v>4534434</v>
      </c>
      <c r="T279" s="3">
        <v>4638108</v>
      </c>
      <c r="U279" s="3">
        <v>4534434</v>
      </c>
      <c r="V279" s="3">
        <v>8185999</v>
      </c>
      <c r="W279" s="3">
        <v>8366250</v>
      </c>
      <c r="X279" s="3">
        <f t="shared" si="63"/>
        <v>389809.47619047621</v>
      </c>
      <c r="Y279" s="8">
        <f t="shared" si="64"/>
        <v>7.2830938582709931E-5</v>
      </c>
      <c r="Z279" s="10">
        <f t="shared" si="65"/>
        <v>23</v>
      </c>
      <c r="AA279" s="4">
        <f t="shared" si="66"/>
        <v>0.87749960584050668</v>
      </c>
      <c r="AB279" s="4">
        <f t="shared" si="67"/>
        <v>1.165445097512247</v>
      </c>
      <c r="AC279" s="5">
        <f t="shared" si="68"/>
        <v>1</v>
      </c>
    </row>
    <row r="280" spans="1:29" x14ac:dyDescent="0.25">
      <c r="A280">
        <v>1996</v>
      </c>
      <c r="B280" t="s">
        <v>9</v>
      </c>
      <c r="C280" s="6" t="str">
        <f t="shared" si="56"/>
        <v>Democrat</v>
      </c>
      <c r="D280" s="6">
        <f t="shared" si="57"/>
        <v>220</v>
      </c>
      <c r="E280" s="6">
        <f t="shared" si="58"/>
        <v>111</v>
      </c>
      <c r="F280" s="10" t="b">
        <v>1</v>
      </c>
      <c r="G280" s="10" t="s">
        <v>53</v>
      </c>
      <c r="H280" s="6" t="str">
        <f t="shared" si="59"/>
        <v>Democrat*</v>
      </c>
      <c r="I280" s="3">
        <v>3</v>
      </c>
      <c r="J280" s="3">
        <v>0</v>
      </c>
      <c r="K280" s="3">
        <v>0</v>
      </c>
      <c r="L280" s="3">
        <v>140355</v>
      </c>
      <c r="M280" s="3">
        <v>99062</v>
      </c>
      <c r="N280" s="3">
        <f t="shared" si="60"/>
        <v>41293</v>
      </c>
      <c r="O280" s="3">
        <f t="shared" si="61"/>
        <v>41293</v>
      </c>
      <c r="P280" s="3">
        <f t="shared" si="69"/>
        <v>130455</v>
      </c>
      <c r="Q280" s="8">
        <f t="shared" si="62"/>
        <v>7.2651539001767853E-5</v>
      </c>
      <c r="R280" s="3">
        <v>31428</v>
      </c>
      <c r="S280" s="3">
        <v>270845</v>
      </c>
      <c r="T280" s="3">
        <v>277418</v>
      </c>
      <c r="U280" s="3">
        <v>270810</v>
      </c>
      <c r="V280" s="3">
        <v>528630</v>
      </c>
      <c r="W280" s="3">
        <v>559598</v>
      </c>
      <c r="X280" s="3">
        <f t="shared" si="63"/>
        <v>176210</v>
      </c>
      <c r="Y280" s="8">
        <f t="shared" si="64"/>
        <v>7.2651539001767853E-5</v>
      </c>
      <c r="Z280" s="10">
        <f t="shared" si="65"/>
        <v>24</v>
      </c>
      <c r="AA280" s="4">
        <f t="shared" si="66"/>
        <v>1.9411932450487326</v>
      </c>
      <c r="AB280" s="4">
        <f t="shared" si="67"/>
        <v>1.165445097512247</v>
      </c>
      <c r="AC280" s="5">
        <f t="shared" si="68"/>
        <v>1</v>
      </c>
    </row>
    <row r="281" spans="1:29" x14ac:dyDescent="0.25">
      <c r="A281">
        <v>1996</v>
      </c>
      <c r="B281" t="s">
        <v>3</v>
      </c>
      <c r="C281" s="6" t="str">
        <f t="shared" si="56"/>
        <v>Democrat</v>
      </c>
      <c r="D281" s="6">
        <f t="shared" si="57"/>
        <v>220</v>
      </c>
      <c r="E281" s="6">
        <f t="shared" si="58"/>
        <v>111</v>
      </c>
      <c r="F281" s="10" t="b">
        <v>0</v>
      </c>
      <c r="G281" s="10" t="s">
        <v>54</v>
      </c>
      <c r="H281" s="6" t="str">
        <f t="shared" si="59"/>
        <v>Republican</v>
      </c>
      <c r="I281" s="3">
        <v>0</v>
      </c>
      <c r="J281" s="3">
        <v>3</v>
      </c>
      <c r="K281" s="3">
        <v>0</v>
      </c>
      <c r="L281" s="3">
        <v>80380</v>
      </c>
      <c r="M281" s="3">
        <v>122746</v>
      </c>
      <c r="N281" s="3">
        <f t="shared" si="60"/>
        <v>-42366</v>
      </c>
      <c r="O281" s="3">
        <f t="shared" si="61"/>
        <v>0</v>
      </c>
      <c r="P281" s="3">
        <f t="shared" si="69"/>
        <v>118874</v>
      </c>
      <c r="Q281" s="8">
        <f t="shared" si="62"/>
        <v>-7.0811499787565497E-5</v>
      </c>
      <c r="R281" s="3">
        <v>38494</v>
      </c>
      <c r="S281" s="3">
        <v>241620</v>
      </c>
      <c r="T281" s="3">
        <v>245212</v>
      </c>
      <c r="U281" s="3">
        <v>241620</v>
      </c>
      <c r="V281" s="3">
        <v>404180</v>
      </c>
      <c r="W281" s="3">
        <v>423702</v>
      </c>
      <c r="X281" s="3">
        <f t="shared" si="63"/>
        <v>134726.66666666666</v>
      </c>
      <c r="Y281" s="8">
        <f t="shared" si="64"/>
        <v>7.0811499787565497E-5</v>
      </c>
      <c r="Z281" s="10">
        <f t="shared" si="65"/>
        <v>25</v>
      </c>
      <c r="AA281" s="4">
        <f t="shared" si="66"/>
        <v>2.5389009479195197</v>
      </c>
      <c r="AB281" s="4">
        <f t="shared" si="67"/>
        <v>1.165445097512247</v>
      </c>
      <c r="AC281" s="5">
        <f t="shared" si="68"/>
        <v>1</v>
      </c>
    </row>
    <row r="282" spans="1:29" x14ac:dyDescent="0.25">
      <c r="A282">
        <v>1996</v>
      </c>
      <c r="B282" t="s">
        <v>39</v>
      </c>
      <c r="C282" s="6" t="str">
        <f t="shared" si="56"/>
        <v>Democrat</v>
      </c>
      <c r="D282" s="6">
        <f t="shared" si="57"/>
        <v>220</v>
      </c>
      <c r="E282" s="6">
        <f t="shared" si="58"/>
        <v>111</v>
      </c>
      <c r="F282" s="10" t="b">
        <v>1</v>
      </c>
      <c r="G282" s="10" t="s">
        <v>53</v>
      </c>
      <c r="H282" s="6" t="str">
        <f t="shared" si="59"/>
        <v>Democrat*</v>
      </c>
      <c r="I282" s="3">
        <v>7</v>
      </c>
      <c r="J282" s="3">
        <v>0</v>
      </c>
      <c r="K282" s="3">
        <v>0</v>
      </c>
      <c r="L282" s="3">
        <v>649641</v>
      </c>
      <c r="M282" s="3">
        <v>538152</v>
      </c>
      <c r="N282" s="3">
        <f t="shared" si="60"/>
        <v>111489</v>
      </c>
      <c r="O282" s="3">
        <f t="shared" si="61"/>
        <v>111489</v>
      </c>
      <c r="P282" s="3">
        <f t="shared" si="69"/>
        <v>728119</v>
      </c>
      <c r="Q282" s="8">
        <f t="shared" si="62"/>
        <v>6.2786463238525777E-5</v>
      </c>
      <c r="R282" s="3">
        <v>189967</v>
      </c>
      <c r="S282" s="3">
        <v>1377760</v>
      </c>
      <c r="T282" s="3">
        <v>1399180</v>
      </c>
      <c r="U282" s="3">
        <v>1377760</v>
      </c>
      <c r="V282" s="3">
        <v>2309051</v>
      </c>
      <c r="W282" s="3">
        <v>2445442</v>
      </c>
      <c r="X282" s="3">
        <f t="shared" si="63"/>
        <v>329864.42857142858</v>
      </c>
      <c r="Y282" s="8">
        <f t="shared" si="64"/>
        <v>6.2786463238525777E-5</v>
      </c>
      <c r="Z282" s="10">
        <f t="shared" si="65"/>
        <v>26</v>
      </c>
      <c r="AA282" s="4">
        <f t="shared" si="66"/>
        <v>1.0369643771273396</v>
      </c>
      <c r="AB282" s="4">
        <f t="shared" si="67"/>
        <v>1.165445097512247</v>
      </c>
      <c r="AC282" s="5">
        <f t="shared" si="68"/>
        <v>1</v>
      </c>
    </row>
    <row r="283" spans="1:29" x14ac:dyDescent="0.25">
      <c r="A283">
        <v>1996</v>
      </c>
      <c r="B283" t="s">
        <v>40</v>
      </c>
      <c r="C283" s="6" t="str">
        <f t="shared" si="56"/>
        <v>Democrat</v>
      </c>
      <c r="D283" s="6">
        <f t="shared" si="57"/>
        <v>220</v>
      </c>
      <c r="E283" s="6">
        <f t="shared" si="58"/>
        <v>111</v>
      </c>
      <c r="F283" s="10" t="b">
        <v>0</v>
      </c>
      <c r="G283" s="10" t="s">
        <v>53</v>
      </c>
      <c r="H283" s="6" t="str">
        <f t="shared" si="59"/>
        <v>Democrat</v>
      </c>
      <c r="I283" s="3">
        <v>23</v>
      </c>
      <c r="J283" s="3">
        <v>0</v>
      </c>
      <c r="K283" s="3">
        <v>0</v>
      </c>
      <c r="L283" s="3">
        <v>2215819</v>
      </c>
      <c r="M283" s="3">
        <v>1801169</v>
      </c>
      <c r="N283" s="3">
        <f t="shared" si="60"/>
        <v>414650</v>
      </c>
      <c r="O283" s="3">
        <f t="shared" si="61"/>
        <v>0</v>
      </c>
      <c r="P283" s="3">
        <f t="shared" si="69"/>
        <v>2290299</v>
      </c>
      <c r="Q283" s="8">
        <f t="shared" si="62"/>
        <v>5.5468467382129504E-5</v>
      </c>
      <c r="R283" s="3">
        <v>489130</v>
      </c>
      <c r="S283" s="3">
        <v>4506118</v>
      </c>
      <c r="T283" s="3"/>
      <c r="U283" s="3">
        <v>4506118</v>
      </c>
      <c r="V283" s="3">
        <v>9063470</v>
      </c>
      <c r="W283" s="3">
        <v>9283893</v>
      </c>
      <c r="X283" s="3">
        <f t="shared" si="63"/>
        <v>394063.91304347827</v>
      </c>
      <c r="Y283" s="8">
        <f t="shared" si="64"/>
        <v>5.5468467382129504E-5</v>
      </c>
      <c r="Z283" s="10">
        <f t="shared" si="65"/>
        <v>27</v>
      </c>
      <c r="AA283" s="4">
        <f t="shared" si="66"/>
        <v>0.86802584653900272</v>
      </c>
      <c r="AB283" s="4">
        <f t="shared" si="67"/>
        <v>1.165445097512247</v>
      </c>
      <c r="AC283" s="5">
        <f t="shared" si="68"/>
        <v>1</v>
      </c>
    </row>
    <row r="284" spans="1:29" x14ac:dyDescent="0.25">
      <c r="A284">
        <v>1996</v>
      </c>
      <c r="B284" t="s">
        <v>17</v>
      </c>
      <c r="C284" s="6" t="str">
        <f t="shared" si="56"/>
        <v>Democrat</v>
      </c>
      <c r="D284" s="6">
        <f t="shared" si="57"/>
        <v>220</v>
      </c>
      <c r="E284" s="6">
        <f t="shared" si="58"/>
        <v>111</v>
      </c>
      <c r="F284" s="10" t="b">
        <v>0</v>
      </c>
      <c r="G284" s="10" t="s">
        <v>53</v>
      </c>
      <c r="H284" s="6" t="str">
        <f t="shared" si="59"/>
        <v>Democrat</v>
      </c>
      <c r="I284" s="3">
        <v>7</v>
      </c>
      <c r="J284" s="3">
        <v>0</v>
      </c>
      <c r="K284" s="3">
        <v>0</v>
      </c>
      <c r="L284" s="3">
        <v>620258</v>
      </c>
      <c r="M284" s="3">
        <v>492644</v>
      </c>
      <c r="N284" s="3">
        <f t="shared" si="60"/>
        <v>127614</v>
      </c>
      <c r="O284" s="3">
        <f t="shared" si="61"/>
        <v>0</v>
      </c>
      <c r="P284" s="3">
        <f t="shared" si="69"/>
        <v>613817</v>
      </c>
      <c r="Q284" s="8">
        <f t="shared" si="62"/>
        <v>5.4852915824282603E-5</v>
      </c>
      <c r="R284" s="3">
        <v>121173</v>
      </c>
      <c r="S284" s="3">
        <v>1234075</v>
      </c>
      <c r="T284" s="3">
        <v>1251983</v>
      </c>
      <c r="U284" s="3">
        <v>1234075</v>
      </c>
      <c r="V284" s="3">
        <v>2098332</v>
      </c>
      <c r="W284" s="3">
        <v>2154320</v>
      </c>
      <c r="X284" s="3">
        <f t="shared" si="63"/>
        <v>299761.71428571426</v>
      </c>
      <c r="Y284" s="8">
        <f t="shared" si="64"/>
        <v>5.4852915824282603E-5</v>
      </c>
      <c r="Z284" s="10">
        <f t="shared" si="65"/>
        <v>28</v>
      </c>
      <c r="AA284" s="4">
        <f t="shared" si="66"/>
        <v>1.1410985639880917</v>
      </c>
      <c r="AB284" s="4">
        <f t="shared" si="67"/>
        <v>1.165445097512247</v>
      </c>
      <c r="AC284" s="5">
        <f t="shared" si="68"/>
        <v>1</v>
      </c>
    </row>
    <row r="285" spans="1:29" x14ac:dyDescent="0.25">
      <c r="A285">
        <v>1996</v>
      </c>
      <c r="B285" t="s">
        <v>50</v>
      </c>
      <c r="C285" s="6" t="str">
        <f t="shared" si="56"/>
        <v>Democrat</v>
      </c>
      <c r="D285" s="6">
        <f t="shared" si="57"/>
        <v>220</v>
      </c>
      <c r="E285" s="6">
        <f t="shared" si="58"/>
        <v>111</v>
      </c>
      <c r="F285" s="10" t="b">
        <v>1</v>
      </c>
      <c r="G285" s="10" t="s">
        <v>53</v>
      </c>
      <c r="H285" s="6" t="str">
        <f t="shared" si="59"/>
        <v>Democrat*</v>
      </c>
      <c r="I285" s="3">
        <v>5</v>
      </c>
      <c r="J285" s="3">
        <v>0</v>
      </c>
      <c r="K285" s="3">
        <v>0</v>
      </c>
      <c r="L285" s="3">
        <v>327812</v>
      </c>
      <c r="M285" s="3">
        <v>233946</v>
      </c>
      <c r="N285" s="3">
        <f t="shared" si="60"/>
        <v>93866</v>
      </c>
      <c r="O285" s="3">
        <f t="shared" si="61"/>
        <v>93866</v>
      </c>
      <c r="P285" s="3">
        <f t="shared" si="69"/>
        <v>308647</v>
      </c>
      <c r="Q285" s="8">
        <f t="shared" si="62"/>
        <v>5.3267423774316579E-5</v>
      </c>
      <c r="R285" s="3">
        <v>74701</v>
      </c>
      <c r="S285" s="3">
        <v>636459</v>
      </c>
      <c r="T285" s="3">
        <v>653331</v>
      </c>
      <c r="U285" s="3">
        <v>636459</v>
      </c>
      <c r="V285" s="3">
        <v>1386621</v>
      </c>
      <c r="W285" s="3">
        <v>1400343</v>
      </c>
      <c r="X285" s="3">
        <f t="shared" si="63"/>
        <v>277324.2</v>
      </c>
      <c r="Y285" s="8">
        <f t="shared" si="64"/>
        <v>5.3267423774316579E-5</v>
      </c>
      <c r="Z285" s="10">
        <f t="shared" si="65"/>
        <v>29</v>
      </c>
      <c r="AA285" s="4">
        <f t="shared" si="66"/>
        <v>1.2334216116373442</v>
      </c>
      <c r="AB285" s="4">
        <f t="shared" si="67"/>
        <v>1.165445097512247</v>
      </c>
      <c r="AC285" s="5">
        <f t="shared" si="68"/>
        <v>1</v>
      </c>
    </row>
    <row r="286" spans="1:29" x14ac:dyDescent="0.25">
      <c r="A286">
        <v>1996</v>
      </c>
      <c r="B286" t="s">
        <v>47</v>
      </c>
      <c r="C286" s="6" t="str">
        <f t="shared" si="56"/>
        <v>Democrat</v>
      </c>
      <c r="D286" s="6">
        <f t="shared" si="57"/>
        <v>220</v>
      </c>
      <c r="E286" s="6">
        <f t="shared" si="58"/>
        <v>111</v>
      </c>
      <c r="F286" s="10" t="b">
        <v>0</v>
      </c>
      <c r="G286" s="10" t="s">
        <v>53</v>
      </c>
      <c r="H286" s="6" t="str">
        <f t="shared" si="59"/>
        <v>Democrat</v>
      </c>
      <c r="I286" s="3">
        <v>3</v>
      </c>
      <c r="J286" s="3">
        <v>0</v>
      </c>
      <c r="K286" s="3">
        <v>0</v>
      </c>
      <c r="L286" s="3">
        <v>137894</v>
      </c>
      <c r="M286" s="3">
        <v>80352</v>
      </c>
      <c r="N286" s="3">
        <f t="shared" si="60"/>
        <v>57542</v>
      </c>
      <c r="O286" s="3">
        <f t="shared" si="61"/>
        <v>0</v>
      </c>
      <c r="P286" s="3">
        <f t="shared" si="69"/>
        <v>120555</v>
      </c>
      <c r="Q286" s="8">
        <f t="shared" si="62"/>
        <v>5.2135831218935731E-5</v>
      </c>
      <c r="R286" s="3">
        <v>40203</v>
      </c>
      <c r="S286" s="3">
        <v>258449</v>
      </c>
      <c r="T286" s="3">
        <v>261469</v>
      </c>
      <c r="U286" s="3">
        <v>258449</v>
      </c>
      <c r="V286" s="3">
        <v>435687</v>
      </c>
      <c r="W286" s="3">
        <v>443874</v>
      </c>
      <c r="X286" s="3">
        <f t="shared" si="63"/>
        <v>145229</v>
      </c>
      <c r="Y286" s="8">
        <f t="shared" si="64"/>
        <v>5.2135831218935731E-5</v>
      </c>
      <c r="Z286" s="10">
        <f t="shared" si="65"/>
        <v>30</v>
      </c>
      <c r="AA286" s="4">
        <f t="shared" si="66"/>
        <v>2.3552986091623378</v>
      </c>
      <c r="AB286" s="4">
        <f t="shared" si="67"/>
        <v>1.165445097512247</v>
      </c>
      <c r="AC286" s="5">
        <f t="shared" si="68"/>
        <v>1</v>
      </c>
    </row>
    <row r="287" spans="1:29" x14ac:dyDescent="0.25">
      <c r="A287">
        <v>1996</v>
      </c>
      <c r="B287" t="s">
        <v>51</v>
      </c>
      <c r="C287" s="6" t="str">
        <f t="shared" si="56"/>
        <v>Democrat</v>
      </c>
      <c r="D287" s="6">
        <f t="shared" si="57"/>
        <v>220</v>
      </c>
      <c r="E287" s="6">
        <f t="shared" si="58"/>
        <v>111</v>
      </c>
      <c r="F287" s="10" t="b">
        <v>0</v>
      </c>
      <c r="G287" s="10" t="s">
        <v>53</v>
      </c>
      <c r="H287" s="6" t="str">
        <f t="shared" si="59"/>
        <v>Democrat</v>
      </c>
      <c r="I287" s="3">
        <v>11</v>
      </c>
      <c r="J287" s="3">
        <v>0</v>
      </c>
      <c r="K287" s="3">
        <v>0</v>
      </c>
      <c r="L287" s="3">
        <v>1071971</v>
      </c>
      <c r="M287" s="3">
        <v>845029</v>
      </c>
      <c r="N287" s="3">
        <f t="shared" si="60"/>
        <v>226942</v>
      </c>
      <c r="O287" s="3">
        <f t="shared" si="61"/>
        <v>0</v>
      </c>
      <c r="P287" s="3">
        <f t="shared" si="69"/>
        <v>1124198</v>
      </c>
      <c r="Q287" s="8">
        <f t="shared" si="62"/>
        <v>4.8470534321544714E-5</v>
      </c>
      <c r="R287" s="3">
        <v>279169</v>
      </c>
      <c r="S287" s="3">
        <v>2196169</v>
      </c>
      <c r="T287" s="3"/>
      <c r="U287" s="3">
        <v>2196169</v>
      </c>
      <c r="V287" s="3">
        <v>3763240</v>
      </c>
      <c r="W287" s="3">
        <v>3886906</v>
      </c>
      <c r="X287" s="3">
        <f t="shared" si="63"/>
        <v>342112.72727272729</v>
      </c>
      <c r="Y287" s="8">
        <f t="shared" si="64"/>
        <v>4.8470534321544714E-5</v>
      </c>
      <c r="Z287" s="10">
        <f t="shared" si="65"/>
        <v>31</v>
      </c>
      <c r="AA287" s="4">
        <f t="shared" si="66"/>
        <v>0.99983904263624124</v>
      </c>
      <c r="AB287" s="4">
        <f t="shared" si="67"/>
        <v>1.165445097512247</v>
      </c>
      <c r="AC287" s="5">
        <f t="shared" si="68"/>
        <v>1</v>
      </c>
    </row>
    <row r="288" spans="1:29" x14ac:dyDescent="0.25">
      <c r="A288">
        <v>1996</v>
      </c>
      <c r="B288" t="s">
        <v>13</v>
      </c>
      <c r="C288" s="6" t="str">
        <f t="shared" si="56"/>
        <v>Democrat</v>
      </c>
      <c r="D288" s="6">
        <f t="shared" si="57"/>
        <v>220</v>
      </c>
      <c r="E288" s="6">
        <f t="shared" si="58"/>
        <v>111</v>
      </c>
      <c r="F288" s="10" t="b">
        <v>0</v>
      </c>
      <c r="G288" s="10" t="s">
        <v>53</v>
      </c>
      <c r="H288" s="6" t="str">
        <f t="shared" si="59"/>
        <v>Democrat</v>
      </c>
      <c r="I288" s="3">
        <v>4</v>
      </c>
      <c r="J288" s="3">
        <v>0</v>
      </c>
      <c r="K288" s="3">
        <v>0</v>
      </c>
      <c r="L288" s="3">
        <v>205012</v>
      </c>
      <c r="M288" s="3">
        <v>113943</v>
      </c>
      <c r="N288" s="3">
        <f t="shared" si="60"/>
        <v>91069</v>
      </c>
      <c r="O288" s="3">
        <f t="shared" si="61"/>
        <v>0</v>
      </c>
      <c r="P288" s="3">
        <f t="shared" si="69"/>
        <v>155108</v>
      </c>
      <c r="Q288" s="8">
        <f t="shared" si="62"/>
        <v>4.3922739900514993E-5</v>
      </c>
      <c r="R288" s="3">
        <v>41165</v>
      </c>
      <c r="S288" s="3">
        <v>360120</v>
      </c>
      <c r="T288" s="3">
        <v>370230</v>
      </c>
      <c r="U288" s="3">
        <v>360120</v>
      </c>
      <c r="V288" s="3">
        <v>820055</v>
      </c>
      <c r="W288" s="3">
        <v>895753</v>
      </c>
      <c r="X288" s="3">
        <f t="shared" si="63"/>
        <v>205013.75</v>
      </c>
      <c r="Y288" s="8">
        <f t="shared" si="64"/>
        <v>4.3922739900514993E-5</v>
      </c>
      <c r="Z288" s="10">
        <f t="shared" si="65"/>
        <v>32</v>
      </c>
      <c r="AA288" s="4">
        <f t="shared" si="66"/>
        <v>1.6684620505211829</v>
      </c>
      <c r="AB288" s="4">
        <f t="shared" si="67"/>
        <v>1.165445097512247</v>
      </c>
      <c r="AC288" s="5">
        <f t="shared" si="68"/>
        <v>1</v>
      </c>
    </row>
    <row r="289" spans="1:29" x14ac:dyDescent="0.25">
      <c r="A289">
        <v>1996</v>
      </c>
      <c r="B289" t="s">
        <v>14</v>
      </c>
      <c r="C289" s="6" t="str">
        <f t="shared" si="56"/>
        <v>Democrat</v>
      </c>
      <c r="D289" s="6">
        <f t="shared" si="57"/>
        <v>220</v>
      </c>
      <c r="E289" s="6">
        <f t="shared" si="58"/>
        <v>111</v>
      </c>
      <c r="F289" s="10" t="b">
        <v>0</v>
      </c>
      <c r="G289" s="10" t="s">
        <v>54</v>
      </c>
      <c r="H289" s="6" t="str">
        <f t="shared" si="59"/>
        <v>Republican</v>
      </c>
      <c r="I289" s="3">
        <v>0</v>
      </c>
      <c r="J289" s="3">
        <v>4</v>
      </c>
      <c r="K289" s="3">
        <v>0</v>
      </c>
      <c r="L289" s="3">
        <v>165443</v>
      </c>
      <c r="M289" s="3">
        <v>256595</v>
      </c>
      <c r="N289" s="3">
        <f t="shared" si="60"/>
        <v>-91152</v>
      </c>
      <c r="O289" s="3">
        <f t="shared" si="61"/>
        <v>0</v>
      </c>
      <c r="P289" s="3">
        <f t="shared" si="69"/>
        <v>232886</v>
      </c>
      <c r="Q289" s="8">
        <f t="shared" si="62"/>
        <v>-4.3882745304546253E-5</v>
      </c>
      <c r="R289" s="3">
        <v>69681</v>
      </c>
      <c r="S289" s="3">
        <v>491719</v>
      </c>
      <c r="T289" s="3">
        <v>508030</v>
      </c>
      <c r="U289" s="3">
        <v>489481</v>
      </c>
      <c r="V289" s="3">
        <v>825329</v>
      </c>
      <c r="W289" s="3">
        <v>856420</v>
      </c>
      <c r="X289" s="3">
        <f t="shared" si="63"/>
        <v>206332.25</v>
      </c>
      <c r="Y289" s="8">
        <f t="shared" si="64"/>
        <v>4.3882745304546253E-5</v>
      </c>
      <c r="Z289" s="10">
        <f t="shared" si="65"/>
        <v>33</v>
      </c>
      <c r="AA289" s="4">
        <f t="shared" si="66"/>
        <v>1.6578002794523741</v>
      </c>
      <c r="AB289" s="4">
        <f t="shared" si="67"/>
        <v>1.165445097512247</v>
      </c>
      <c r="AC289" s="5">
        <f t="shared" si="68"/>
        <v>1</v>
      </c>
    </row>
    <row r="290" spans="1:29" x14ac:dyDescent="0.25">
      <c r="A290">
        <v>1996</v>
      </c>
      <c r="B290" t="s">
        <v>6</v>
      </c>
      <c r="C290" s="6" t="str">
        <f t="shared" si="56"/>
        <v>Democrat</v>
      </c>
      <c r="D290" s="6">
        <f t="shared" si="57"/>
        <v>220</v>
      </c>
      <c r="E290" s="6">
        <f t="shared" si="58"/>
        <v>111</v>
      </c>
      <c r="F290" s="10" t="b">
        <v>0</v>
      </c>
      <c r="G290" s="10" t="s">
        <v>53</v>
      </c>
      <c r="H290" s="6" t="str">
        <f t="shared" si="59"/>
        <v>Democrat</v>
      </c>
      <c r="I290" s="3">
        <v>54</v>
      </c>
      <c r="J290" s="3">
        <v>0</v>
      </c>
      <c r="K290" s="3">
        <v>0</v>
      </c>
      <c r="L290" s="3">
        <v>5119835</v>
      </c>
      <c r="M290" s="3">
        <v>3828380</v>
      </c>
      <c r="N290" s="3">
        <f t="shared" si="60"/>
        <v>1291455</v>
      </c>
      <c r="O290" s="3">
        <f t="shared" si="61"/>
        <v>0</v>
      </c>
      <c r="P290" s="3">
        <f t="shared" si="69"/>
        <v>4899649</v>
      </c>
      <c r="Q290" s="8">
        <f t="shared" si="62"/>
        <v>4.181330359942855E-5</v>
      </c>
      <c r="R290" s="3">
        <v>1071269</v>
      </c>
      <c r="S290" s="3">
        <v>10019484</v>
      </c>
      <c r="T290" s="3">
        <v>10263490</v>
      </c>
      <c r="U290" s="3">
        <v>10019484</v>
      </c>
      <c r="V290" s="3">
        <v>18644593</v>
      </c>
      <c r="W290" s="3">
        <v>23076427</v>
      </c>
      <c r="X290" s="3">
        <f t="shared" si="63"/>
        <v>345270.24074074073</v>
      </c>
      <c r="Y290" s="8">
        <f t="shared" si="64"/>
        <v>4.181330359942855E-5</v>
      </c>
      <c r="Z290" s="10">
        <f t="shared" si="65"/>
        <v>34</v>
      </c>
      <c r="AA290" s="4">
        <f t="shared" si="66"/>
        <v>0.99069546502527606</v>
      </c>
      <c r="AB290" s="4">
        <f t="shared" si="67"/>
        <v>1.165445097512247</v>
      </c>
      <c r="AC290" s="5">
        <f t="shared" si="68"/>
        <v>1</v>
      </c>
    </row>
    <row r="291" spans="1:29" x14ac:dyDescent="0.25">
      <c r="A291">
        <v>1996</v>
      </c>
      <c r="B291" t="s">
        <v>20</v>
      </c>
      <c r="C291" s="6" t="str">
        <f t="shared" si="56"/>
        <v>Democrat</v>
      </c>
      <c r="D291" s="6">
        <f t="shared" si="57"/>
        <v>220</v>
      </c>
      <c r="E291" s="6">
        <f t="shared" si="58"/>
        <v>111</v>
      </c>
      <c r="F291" s="10" t="b">
        <v>0</v>
      </c>
      <c r="G291" s="10" t="s">
        <v>53</v>
      </c>
      <c r="H291" s="6" t="str">
        <f t="shared" si="59"/>
        <v>Democrat</v>
      </c>
      <c r="I291" s="3">
        <v>9</v>
      </c>
      <c r="J291" s="3">
        <v>0</v>
      </c>
      <c r="K291" s="3">
        <v>0</v>
      </c>
      <c r="L291" s="3">
        <v>927837</v>
      </c>
      <c r="M291" s="3">
        <v>712586</v>
      </c>
      <c r="N291" s="3">
        <f t="shared" si="60"/>
        <v>215251</v>
      </c>
      <c r="O291" s="3">
        <f t="shared" si="61"/>
        <v>0</v>
      </c>
      <c r="P291" s="3">
        <f t="shared" si="69"/>
        <v>856122</v>
      </c>
      <c r="Q291" s="8">
        <f t="shared" si="62"/>
        <v>4.1811652442961938E-5</v>
      </c>
      <c r="R291" s="3">
        <v>143536</v>
      </c>
      <c r="S291" s="3">
        <v>1783959</v>
      </c>
      <c r="T291" s="3">
        <v>1804640</v>
      </c>
      <c r="U291" s="3">
        <v>1783959</v>
      </c>
      <c r="V291" s="3">
        <v>3087693</v>
      </c>
      <c r="W291" s="3">
        <v>3163302</v>
      </c>
      <c r="X291" s="3">
        <f t="shared" si="63"/>
        <v>343077</v>
      </c>
      <c r="Y291" s="8">
        <f t="shared" si="64"/>
        <v>4.1811652442961938E-5</v>
      </c>
      <c r="Z291" s="10">
        <f t="shared" si="65"/>
        <v>35</v>
      </c>
      <c r="AA291" s="4">
        <f t="shared" si="66"/>
        <v>0.99702883524700625</v>
      </c>
      <c r="AB291" s="4">
        <f t="shared" si="67"/>
        <v>1.165445097512247</v>
      </c>
      <c r="AC291" s="5">
        <f t="shared" si="68"/>
        <v>1</v>
      </c>
    </row>
    <row r="292" spans="1:29" x14ac:dyDescent="0.25">
      <c r="A292">
        <v>1996</v>
      </c>
      <c r="B292" t="s">
        <v>5</v>
      </c>
      <c r="C292" s="6" t="str">
        <f t="shared" si="56"/>
        <v>Democrat</v>
      </c>
      <c r="D292" s="6">
        <f t="shared" si="57"/>
        <v>220</v>
      </c>
      <c r="E292" s="6">
        <f t="shared" si="58"/>
        <v>111</v>
      </c>
      <c r="F292" s="10" t="b">
        <v>0</v>
      </c>
      <c r="G292" s="10" t="s">
        <v>53</v>
      </c>
      <c r="H292" s="6" t="str">
        <f t="shared" si="59"/>
        <v>Democrat</v>
      </c>
      <c r="I292" s="3">
        <v>6</v>
      </c>
      <c r="J292" s="3">
        <v>0</v>
      </c>
      <c r="K292" s="3">
        <v>0</v>
      </c>
      <c r="L292" s="3">
        <v>475171</v>
      </c>
      <c r="M292" s="3">
        <v>325416</v>
      </c>
      <c r="N292" s="3">
        <f t="shared" si="60"/>
        <v>149755</v>
      </c>
      <c r="O292" s="3">
        <f t="shared" si="61"/>
        <v>0</v>
      </c>
      <c r="P292" s="3">
        <f t="shared" si="69"/>
        <v>409091</v>
      </c>
      <c r="Q292" s="8">
        <f t="shared" si="62"/>
        <v>4.0065440219024404E-5</v>
      </c>
      <c r="R292" s="3">
        <v>83675</v>
      </c>
      <c r="S292" s="3">
        <v>884262</v>
      </c>
      <c r="T292" s="3"/>
      <c r="U292" s="3">
        <v>884262</v>
      </c>
      <c r="V292" s="3">
        <v>1844689</v>
      </c>
      <c r="W292" s="3">
        <v>1903094</v>
      </c>
      <c r="X292" s="3">
        <f t="shared" si="63"/>
        <v>307448.16666666669</v>
      </c>
      <c r="Y292" s="8">
        <f t="shared" si="64"/>
        <v>4.0065440219024404E-5</v>
      </c>
      <c r="Z292" s="10">
        <f t="shared" si="65"/>
        <v>36</v>
      </c>
      <c r="AA292" s="4">
        <f t="shared" si="66"/>
        <v>1.1125701786372788</v>
      </c>
      <c r="AB292" s="4">
        <f t="shared" si="67"/>
        <v>1.165445097512247</v>
      </c>
      <c r="AC292" s="5">
        <f t="shared" si="68"/>
        <v>1</v>
      </c>
    </row>
    <row r="293" spans="1:29" x14ac:dyDescent="0.25">
      <c r="A293">
        <v>1996</v>
      </c>
      <c r="B293" t="s">
        <v>29</v>
      </c>
      <c r="C293" s="6" t="str">
        <f t="shared" si="56"/>
        <v>Democrat</v>
      </c>
      <c r="D293" s="6">
        <f t="shared" si="57"/>
        <v>220</v>
      </c>
      <c r="E293" s="6">
        <f t="shared" si="58"/>
        <v>111</v>
      </c>
      <c r="F293" s="10" t="b">
        <v>0</v>
      </c>
      <c r="G293" s="10" t="s">
        <v>54</v>
      </c>
      <c r="H293" s="6" t="str">
        <f t="shared" si="59"/>
        <v>Republican</v>
      </c>
      <c r="I293" s="3">
        <v>0</v>
      </c>
      <c r="J293" s="3">
        <v>5</v>
      </c>
      <c r="K293" s="3">
        <v>0</v>
      </c>
      <c r="L293" s="3">
        <v>236761</v>
      </c>
      <c r="M293" s="3">
        <v>363467</v>
      </c>
      <c r="N293" s="3">
        <f t="shared" si="60"/>
        <v>-126706</v>
      </c>
      <c r="O293" s="3">
        <f t="shared" si="61"/>
        <v>0</v>
      </c>
      <c r="P293" s="3">
        <f t="shared" si="69"/>
        <v>313948</v>
      </c>
      <c r="Q293" s="8">
        <f t="shared" si="62"/>
        <v>-3.9461430397929062E-5</v>
      </c>
      <c r="R293" s="3">
        <v>77187</v>
      </c>
      <c r="S293" s="3">
        <v>677415</v>
      </c>
      <c r="T293" s="3">
        <v>686749</v>
      </c>
      <c r="U293" s="3">
        <v>677415</v>
      </c>
      <c r="V293" s="3">
        <v>1188034</v>
      </c>
      <c r="W293" s="3">
        <v>1230047</v>
      </c>
      <c r="X293" s="3">
        <f t="shared" si="63"/>
        <v>237606.8</v>
      </c>
      <c r="Y293" s="8">
        <f t="shared" si="64"/>
        <v>3.9461430397929062E-5</v>
      </c>
      <c r="Z293" s="10">
        <f t="shared" si="65"/>
        <v>37</v>
      </c>
      <c r="AA293" s="4">
        <f t="shared" si="66"/>
        <v>1.4395954228163386</v>
      </c>
      <c r="AB293" s="4">
        <f t="shared" si="67"/>
        <v>1.165445097512247</v>
      </c>
      <c r="AC293" s="5">
        <f t="shared" si="68"/>
        <v>1</v>
      </c>
    </row>
    <row r="294" spans="1:29" x14ac:dyDescent="0.25">
      <c r="A294">
        <v>1996</v>
      </c>
      <c r="B294" t="s">
        <v>49</v>
      </c>
      <c r="C294" s="6" t="str">
        <f t="shared" si="56"/>
        <v>Democrat</v>
      </c>
      <c r="D294" s="6">
        <f t="shared" si="57"/>
        <v>220</v>
      </c>
      <c r="E294" s="6">
        <f t="shared" si="58"/>
        <v>111</v>
      </c>
      <c r="F294" s="10" t="b">
        <v>0</v>
      </c>
      <c r="G294" s="10" t="s">
        <v>53</v>
      </c>
      <c r="H294" s="6" t="str">
        <f t="shared" si="59"/>
        <v>Democrat</v>
      </c>
      <c r="I294" s="3">
        <v>11</v>
      </c>
      <c r="J294" s="3">
        <v>0</v>
      </c>
      <c r="K294" s="3">
        <v>0</v>
      </c>
      <c r="L294" s="3">
        <v>1123323</v>
      </c>
      <c r="M294" s="3">
        <v>840712</v>
      </c>
      <c r="N294" s="3">
        <f t="shared" si="60"/>
        <v>282611</v>
      </c>
      <c r="O294" s="3">
        <f t="shared" si="61"/>
        <v>0</v>
      </c>
      <c r="P294" s="3">
        <f t="shared" si="69"/>
        <v>1130544</v>
      </c>
      <c r="Q294" s="8">
        <f t="shared" si="62"/>
        <v>3.8922759552883647E-5</v>
      </c>
      <c r="R294" s="3">
        <v>289802</v>
      </c>
      <c r="S294" s="3">
        <v>2253837</v>
      </c>
      <c r="T294" s="3">
        <v>2293895</v>
      </c>
      <c r="U294" s="3">
        <v>2253867</v>
      </c>
      <c r="V294" s="3">
        <v>3829308</v>
      </c>
      <c r="W294" s="3">
        <v>4147127</v>
      </c>
      <c r="X294" s="3">
        <f t="shared" si="63"/>
        <v>348118.90909090912</v>
      </c>
      <c r="Y294" s="8">
        <f t="shared" si="64"/>
        <v>3.8922759552883647E-5</v>
      </c>
      <c r="Z294" s="10">
        <f t="shared" si="65"/>
        <v>38</v>
      </c>
      <c r="AA294" s="4">
        <f t="shared" si="66"/>
        <v>0.98258857182822834</v>
      </c>
      <c r="AB294" s="4">
        <f t="shared" si="67"/>
        <v>1.165445097512247</v>
      </c>
      <c r="AC294" s="5">
        <f t="shared" si="68"/>
        <v>1</v>
      </c>
    </row>
    <row r="295" spans="1:29" x14ac:dyDescent="0.25">
      <c r="A295">
        <v>1996</v>
      </c>
      <c r="B295" t="s">
        <v>46</v>
      </c>
      <c r="C295" s="6" t="str">
        <f t="shared" si="56"/>
        <v>Democrat</v>
      </c>
      <c r="D295" s="6">
        <f t="shared" si="57"/>
        <v>220</v>
      </c>
      <c r="E295" s="6">
        <f t="shared" si="58"/>
        <v>111</v>
      </c>
      <c r="F295" s="10" t="b">
        <v>0</v>
      </c>
      <c r="G295" s="10" t="s">
        <v>54</v>
      </c>
      <c r="H295" s="6" t="str">
        <f t="shared" si="59"/>
        <v>Republican</v>
      </c>
      <c r="I295" s="3">
        <v>0</v>
      </c>
      <c r="J295" s="3">
        <v>5</v>
      </c>
      <c r="K295" s="3">
        <v>0</v>
      </c>
      <c r="L295" s="3">
        <v>221633</v>
      </c>
      <c r="M295" s="3">
        <v>361911</v>
      </c>
      <c r="N295" s="3">
        <f t="shared" si="60"/>
        <v>-140278</v>
      </c>
      <c r="O295" s="3">
        <f t="shared" si="61"/>
        <v>0</v>
      </c>
      <c r="P295" s="3">
        <f t="shared" si="69"/>
        <v>303718</v>
      </c>
      <c r="Q295" s="8">
        <f t="shared" si="62"/>
        <v>-3.564350789147265E-5</v>
      </c>
      <c r="R295" s="3">
        <v>82085</v>
      </c>
      <c r="S295" s="3">
        <v>665629</v>
      </c>
      <c r="T295" s="3">
        <v>691016</v>
      </c>
      <c r="U295" s="3">
        <v>665629</v>
      </c>
      <c r="V295" s="3">
        <v>1326919</v>
      </c>
      <c r="W295" s="3">
        <v>1394017</v>
      </c>
      <c r="X295" s="3">
        <f t="shared" si="63"/>
        <v>265383.8</v>
      </c>
      <c r="Y295" s="8">
        <f t="shared" si="64"/>
        <v>3.564350789147265E-5</v>
      </c>
      <c r="Z295" s="10">
        <f t="shared" si="65"/>
        <v>39</v>
      </c>
      <c r="AA295" s="4">
        <f t="shared" si="66"/>
        <v>1.2889168883331883</v>
      </c>
      <c r="AB295" s="4">
        <f t="shared" si="67"/>
        <v>1.165445097512247</v>
      </c>
      <c r="AC295" s="5">
        <f t="shared" si="68"/>
        <v>1</v>
      </c>
    </row>
    <row r="296" spans="1:29" x14ac:dyDescent="0.25">
      <c r="A296">
        <v>1996</v>
      </c>
      <c r="B296" t="s">
        <v>24</v>
      </c>
      <c r="C296" s="6" t="str">
        <f t="shared" si="56"/>
        <v>Democrat</v>
      </c>
      <c r="D296" s="6">
        <f t="shared" si="57"/>
        <v>220</v>
      </c>
      <c r="E296" s="6">
        <f t="shared" si="58"/>
        <v>111</v>
      </c>
      <c r="F296" s="10" t="b">
        <v>0</v>
      </c>
      <c r="G296" s="10" t="s">
        <v>53</v>
      </c>
      <c r="H296" s="6" t="str">
        <f t="shared" si="59"/>
        <v>Democrat</v>
      </c>
      <c r="I296" s="3">
        <v>18</v>
      </c>
      <c r="J296" s="3">
        <v>0</v>
      </c>
      <c r="K296" s="3">
        <v>0</v>
      </c>
      <c r="L296" s="3">
        <v>1989653</v>
      </c>
      <c r="M296" s="3">
        <v>1481212</v>
      </c>
      <c r="N296" s="3">
        <f t="shared" si="60"/>
        <v>508441</v>
      </c>
      <c r="O296" s="3">
        <f t="shared" si="61"/>
        <v>0</v>
      </c>
      <c r="P296" s="3">
        <f t="shared" si="69"/>
        <v>1859191</v>
      </c>
      <c r="Q296" s="8">
        <f t="shared" si="62"/>
        <v>3.540233773436839E-5</v>
      </c>
      <c r="R296" s="3">
        <v>377979</v>
      </c>
      <c r="S296" s="3">
        <v>3848844</v>
      </c>
      <c r="T296" s="3">
        <v>3912261</v>
      </c>
      <c r="U296" s="3">
        <v>3848844</v>
      </c>
      <c r="V296" s="3">
        <v>6954059</v>
      </c>
      <c r="W296" s="3">
        <v>7201527</v>
      </c>
      <c r="X296" s="3">
        <f t="shared" si="63"/>
        <v>386336.61111111112</v>
      </c>
      <c r="Y296" s="8">
        <f t="shared" si="64"/>
        <v>3.540233773436839E-5</v>
      </c>
      <c r="Z296" s="10">
        <f t="shared" si="65"/>
        <v>40</v>
      </c>
      <c r="AA296" s="4">
        <f t="shared" si="66"/>
        <v>0.88538764350153909</v>
      </c>
      <c r="AB296" s="4">
        <f t="shared" si="67"/>
        <v>1.165445097512247</v>
      </c>
      <c r="AC296" s="5">
        <f t="shared" si="68"/>
        <v>1</v>
      </c>
    </row>
    <row r="297" spans="1:29" x14ac:dyDescent="0.25">
      <c r="A297">
        <v>1996</v>
      </c>
      <c r="B297" t="s">
        <v>22</v>
      </c>
      <c r="C297" s="6" t="str">
        <f t="shared" si="56"/>
        <v>Democrat</v>
      </c>
      <c r="D297" s="6">
        <f t="shared" si="57"/>
        <v>220</v>
      </c>
      <c r="E297" s="6">
        <f t="shared" si="58"/>
        <v>111</v>
      </c>
      <c r="F297" s="10" t="b">
        <v>0</v>
      </c>
      <c r="G297" s="10" t="s">
        <v>53</v>
      </c>
      <c r="H297" s="6" t="str">
        <f t="shared" si="59"/>
        <v>Democrat</v>
      </c>
      <c r="I297" s="3">
        <v>10</v>
      </c>
      <c r="J297" s="3">
        <v>0</v>
      </c>
      <c r="K297" s="3">
        <v>0</v>
      </c>
      <c r="L297" s="3">
        <v>966207</v>
      </c>
      <c r="M297" s="3">
        <v>681530</v>
      </c>
      <c r="N297" s="3">
        <f t="shared" si="60"/>
        <v>284677</v>
      </c>
      <c r="O297" s="3">
        <f t="shared" si="61"/>
        <v>0</v>
      </c>
      <c r="P297" s="3">
        <f t="shared" si="69"/>
        <v>814663</v>
      </c>
      <c r="Q297" s="8">
        <f t="shared" si="62"/>
        <v>3.5127530499478355E-5</v>
      </c>
      <c r="R297" s="3">
        <v>133133</v>
      </c>
      <c r="S297" s="3">
        <v>1780870</v>
      </c>
      <c r="T297" s="3">
        <v>1793991</v>
      </c>
      <c r="U297" s="3">
        <v>1780870</v>
      </c>
      <c r="V297" s="3">
        <v>3530148</v>
      </c>
      <c r="W297" s="3">
        <v>3817454</v>
      </c>
      <c r="X297" s="3">
        <f t="shared" si="63"/>
        <v>353014.8</v>
      </c>
      <c r="Y297" s="8">
        <f t="shared" si="64"/>
        <v>3.5127530499478355E-5</v>
      </c>
      <c r="Z297" s="10">
        <f t="shared" si="65"/>
        <v>41</v>
      </c>
      <c r="AA297" s="4">
        <f t="shared" si="66"/>
        <v>0.96896124952845364</v>
      </c>
      <c r="AB297" s="4">
        <f t="shared" si="67"/>
        <v>1.165445097512247</v>
      </c>
      <c r="AC297" s="5">
        <f t="shared" si="68"/>
        <v>1</v>
      </c>
    </row>
    <row r="298" spans="1:29" x14ac:dyDescent="0.25">
      <c r="A298">
        <v>1996</v>
      </c>
      <c r="B298" t="s">
        <v>8</v>
      </c>
      <c r="C298" s="6" t="str">
        <f t="shared" si="56"/>
        <v>Democrat</v>
      </c>
      <c r="D298" s="6">
        <f t="shared" si="57"/>
        <v>220</v>
      </c>
      <c r="E298" s="6">
        <f t="shared" si="58"/>
        <v>111</v>
      </c>
      <c r="F298" s="10" t="b">
        <v>0</v>
      </c>
      <c r="G298" s="10" t="s">
        <v>53</v>
      </c>
      <c r="H298" s="6" t="str">
        <f t="shared" si="59"/>
        <v>Democrat</v>
      </c>
      <c r="I298" s="3">
        <v>8</v>
      </c>
      <c r="J298" s="3">
        <v>0</v>
      </c>
      <c r="K298" s="3">
        <v>0</v>
      </c>
      <c r="L298" s="3">
        <v>735740</v>
      </c>
      <c r="M298" s="3">
        <v>483109</v>
      </c>
      <c r="N298" s="3">
        <f t="shared" si="60"/>
        <v>252631</v>
      </c>
      <c r="O298" s="3">
        <f t="shared" si="61"/>
        <v>0</v>
      </c>
      <c r="P298" s="3">
        <f t="shared" si="69"/>
        <v>656874</v>
      </c>
      <c r="Q298" s="8">
        <f t="shared" si="62"/>
        <v>3.1666739236277414E-5</v>
      </c>
      <c r="R298" s="3">
        <v>173765</v>
      </c>
      <c r="S298" s="3">
        <v>1392614</v>
      </c>
      <c r="T298" s="3">
        <v>1410746</v>
      </c>
      <c r="U298" s="3">
        <v>1392614</v>
      </c>
      <c r="V298" s="3">
        <v>2337160</v>
      </c>
      <c r="W298" s="3">
        <v>2528212</v>
      </c>
      <c r="X298" s="3">
        <f t="shared" si="63"/>
        <v>292145</v>
      </c>
      <c r="Y298" s="8">
        <f t="shared" si="64"/>
        <v>3.1666739236277414E-5</v>
      </c>
      <c r="Z298" s="10">
        <f t="shared" si="65"/>
        <v>42</v>
      </c>
      <c r="AA298" s="4">
        <f t="shared" si="66"/>
        <v>1.170848933611861</v>
      </c>
      <c r="AB298" s="4">
        <f t="shared" si="67"/>
        <v>1.165445097512247</v>
      </c>
      <c r="AC298" s="5">
        <f t="shared" si="68"/>
        <v>1</v>
      </c>
    </row>
    <row r="299" spans="1:29" x14ac:dyDescent="0.25">
      <c r="A299">
        <v>1996</v>
      </c>
      <c r="B299" t="s">
        <v>21</v>
      </c>
      <c r="C299" s="6" t="str">
        <f t="shared" si="56"/>
        <v>Democrat</v>
      </c>
      <c r="D299" s="6">
        <f t="shared" si="57"/>
        <v>220</v>
      </c>
      <c r="E299" s="6">
        <f t="shared" si="58"/>
        <v>111</v>
      </c>
      <c r="F299" s="10" t="b">
        <v>0</v>
      </c>
      <c r="G299" s="10" t="s">
        <v>53</v>
      </c>
      <c r="H299" s="6" t="str">
        <f t="shared" si="59"/>
        <v>Democrat</v>
      </c>
      <c r="I299" s="3">
        <v>4</v>
      </c>
      <c r="J299" s="3">
        <v>0</v>
      </c>
      <c r="K299" s="3">
        <v>0</v>
      </c>
      <c r="L299" s="3">
        <v>312788</v>
      </c>
      <c r="M299" s="3">
        <v>186378</v>
      </c>
      <c r="N299" s="3">
        <f t="shared" si="60"/>
        <v>126410</v>
      </c>
      <c r="O299" s="3">
        <f t="shared" si="61"/>
        <v>0</v>
      </c>
      <c r="P299" s="3">
        <f t="shared" si="69"/>
        <v>293109</v>
      </c>
      <c r="Q299" s="8">
        <f t="shared" si="62"/>
        <v>3.1643066213116053E-5</v>
      </c>
      <c r="R299" s="3">
        <v>106731</v>
      </c>
      <c r="S299" s="3">
        <v>605897</v>
      </c>
      <c r="T299" s="3"/>
      <c r="U299" s="3">
        <v>605897</v>
      </c>
      <c r="V299" s="3">
        <v>929970</v>
      </c>
      <c r="W299" s="3">
        <v>944106</v>
      </c>
      <c r="X299" s="3">
        <f t="shared" si="63"/>
        <v>232492.5</v>
      </c>
      <c r="Y299" s="8">
        <f t="shared" si="64"/>
        <v>3.1643066213116053E-5</v>
      </c>
      <c r="Z299" s="10">
        <f t="shared" si="65"/>
        <v>43</v>
      </c>
      <c r="AA299" s="4">
        <f t="shared" si="66"/>
        <v>1.4712632093940112</v>
      </c>
      <c r="AB299" s="4">
        <f t="shared" si="67"/>
        <v>1.165445097512247</v>
      </c>
      <c r="AC299" s="5">
        <f t="shared" si="68"/>
        <v>1</v>
      </c>
    </row>
    <row r="300" spans="1:29" x14ac:dyDescent="0.25">
      <c r="A300">
        <v>1996</v>
      </c>
      <c r="B300" t="s">
        <v>41</v>
      </c>
      <c r="C300" s="6" t="str">
        <f t="shared" si="56"/>
        <v>Democrat</v>
      </c>
      <c r="D300" s="6">
        <f t="shared" si="57"/>
        <v>220</v>
      </c>
      <c r="E300" s="6">
        <f t="shared" si="58"/>
        <v>111</v>
      </c>
      <c r="F300" s="10" t="b">
        <v>0</v>
      </c>
      <c r="G300" s="10" t="s">
        <v>53</v>
      </c>
      <c r="H300" s="6" t="str">
        <f t="shared" si="59"/>
        <v>Democrat</v>
      </c>
      <c r="I300" s="3">
        <v>4</v>
      </c>
      <c r="J300" s="3">
        <v>0</v>
      </c>
      <c r="K300" s="3">
        <v>0</v>
      </c>
      <c r="L300" s="3">
        <v>233050</v>
      </c>
      <c r="M300" s="3">
        <v>104683</v>
      </c>
      <c r="N300" s="3">
        <f t="shared" si="60"/>
        <v>128367</v>
      </c>
      <c r="O300" s="3">
        <f t="shared" si="61"/>
        <v>0</v>
      </c>
      <c r="P300" s="3">
        <f t="shared" si="69"/>
        <v>157197</v>
      </c>
      <c r="Q300" s="8">
        <f t="shared" si="62"/>
        <v>3.1160656555033613E-5</v>
      </c>
      <c r="R300" s="3">
        <v>52551</v>
      </c>
      <c r="S300" s="3">
        <v>390284</v>
      </c>
      <c r="T300" s="3"/>
      <c r="U300" s="3">
        <v>390247</v>
      </c>
      <c r="V300" s="3">
        <v>717041</v>
      </c>
      <c r="W300" s="3">
        <v>781307</v>
      </c>
      <c r="X300" s="3">
        <f t="shared" si="63"/>
        <v>179260.25</v>
      </c>
      <c r="Y300" s="8">
        <f t="shared" si="64"/>
        <v>3.1160656555033613E-5</v>
      </c>
      <c r="Z300" s="10">
        <f t="shared" si="65"/>
        <v>44</v>
      </c>
      <c r="AA300" s="4">
        <f t="shared" si="66"/>
        <v>1.908162360088403</v>
      </c>
      <c r="AB300" s="4">
        <f t="shared" si="67"/>
        <v>1.165445097512247</v>
      </c>
      <c r="AC300" s="5">
        <f t="shared" si="68"/>
        <v>1</v>
      </c>
    </row>
    <row r="301" spans="1:29" x14ac:dyDescent="0.25">
      <c r="A301">
        <v>1996</v>
      </c>
      <c r="B301" t="s">
        <v>18</v>
      </c>
      <c r="C301" s="6" t="str">
        <f t="shared" si="56"/>
        <v>Democrat</v>
      </c>
      <c r="D301" s="6">
        <f t="shared" si="57"/>
        <v>220</v>
      </c>
      <c r="E301" s="6">
        <f t="shared" si="58"/>
        <v>111</v>
      </c>
      <c r="F301" s="10" t="b">
        <v>0</v>
      </c>
      <c r="G301" s="10" t="s">
        <v>54</v>
      </c>
      <c r="H301" s="6" t="str">
        <f t="shared" si="59"/>
        <v>Republican</v>
      </c>
      <c r="I301" s="3">
        <v>0</v>
      </c>
      <c r="J301" s="3">
        <v>6</v>
      </c>
      <c r="K301" s="3">
        <v>0</v>
      </c>
      <c r="L301" s="3">
        <v>387659</v>
      </c>
      <c r="M301" s="3">
        <v>583245</v>
      </c>
      <c r="N301" s="3">
        <f t="shared" si="60"/>
        <v>-195586</v>
      </c>
      <c r="O301" s="3">
        <f t="shared" si="61"/>
        <v>0</v>
      </c>
      <c r="P301" s="3">
        <f t="shared" si="69"/>
        <v>480207</v>
      </c>
      <c r="Q301" s="8">
        <f t="shared" si="62"/>
        <v>-3.0677042324092728E-5</v>
      </c>
      <c r="R301" s="3">
        <v>103396</v>
      </c>
      <c r="S301" s="3">
        <v>1074300</v>
      </c>
      <c r="T301" s="3">
        <v>1073520</v>
      </c>
      <c r="U301" s="3">
        <v>1063452</v>
      </c>
      <c r="V301" s="3">
        <v>1856507</v>
      </c>
      <c r="W301" s="3">
        <v>1922601</v>
      </c>
      <c r="X301" s="3">
        <f t="shared" si="63"/>
        <v>309417.83333333331</v>
      </c>
      <c r="Y301" s="8">
        <f t="shared" si="64"/>
        <v>3.0677042324092728E-5</v>
      </c>
      <c r="Z301" s="10">
        <f t="shared" si="65"/>
        <v>45</v>
      </c>
      <c r="AA301" s="4">
        <f t="shared" si="66"/>
        <v>1.1054878706410602</v>
      </c>
      <c r="AB301" s="4">
        <f t="shared" si="67"/>
        <v>1.165445097512247</v>
      </c>
      <c r="AC301" s="5">
        <f t="shared" si="68"/>
        <v>1</v>
      </c>
    </row>
    <row r="302" spans="1:29" x14ac:dyDescent="0.25">
      <c r="A302">
        <v>1996</v>
      </c>
      <c r="B302" t="s">
        <v>15</v>
      </c>
      <c r="C302" s="6" t="str">
        <f t="shared" si="56"/>
        <v>Democrat</v>
      </c>
      <c r="D302" s="6">
        <f t="shared" si="57"/>
        <v>220</v>
      </c>
      <c r="E302" s="6">
        <f t="shared" si="58"/>
        <v>111</v>
      </c>
      <c r="F302" s="10" t="b">
        <v>0</v>
      </c>
      <c r="G302" s="10" t="s">
        <v>53</v>
      </c>
      <c r="H302" s="6" t="str">
        <f t="shared" si="59"/>
        <v>Democrat</v>
      </c>
      <c r="I302" s="3">
        <v>22</v>
      </c>
      <c r="J302" s="3">
        <v>0</v>
      </c>
      <c r="K302" s="3">
        <v>0</v>
      </c>
      <c r="L302" s="3">
        <v>2341744</v>
      </c>
      <c r="M302" s="3">
        <v>1587021</v>
      </c>
      <c r="N302" s="3">
        <f t="shared" si="60"/>
        <v>754723</v>
      </c>
      <c r="O302" s="3">
        <f t="shared" si="61"/>
        <v>0</v>
      </c>
      <c r="P302" s="3">
        <f t="shared" si="69"/>
        <v>1969647</v>
      </c>
      <c r="Q302" s="8">
        <f t="shared" si="62"/>
        <v>2.9149767530603942E-5</v>
      </c>
      <c r="R302" s="3">
        <v>382626</v>
      </c>
      <c r="S302" s="3">
        <v>4311391</v>
      </c>
      <c r="T302" s="3">
        <v>4418270</v>
      </c>
      <c r="U302" s="3">
        <v>4311391</v>
      </c>
      <c r="V302" s="3">
        <v>8215662</v>
      </c>
      <c r="W302" s="3">
        <v>8927254</v>
      </c>
      <c r="X302" s="3">
        <f t="shared" si="63"/>
        <v>373439.18181818182</v>
      </c>
      <c r="Y302" s="8">
        <f t="shared" si="64"/>
        <v>2.9149767530603942E-5</v>
      </c>
      <c r="Z302" s="10">
        <f t="shared" si="65"/>
        <v>46</v>
      </c>
      <c r="AA302" s="4">
        <f t="shared" si="66"/>
        <v>0.91596618235034721</v>
      </c>
      <c r="AB302" s="4">
        <f t="shared" si="67"/>
        <v>1.165445097512247</v>
      </c>
      <c r="AC302" s="5">
        <f t="shared" si="68"/>
        <v>1</v>
      </c>
    </row>
    <row r="303" spans="1:29" x14ac:dyDescent="0.25">
      <c r="A303">
        <v>1996</v>
      </c>
      <c r="B303" t="s">
        <v>25</v>
      </c>
      <c r="C303" s="6" t="str">
        <f t="shared" si="56"/>
        <v>Democrat</v>
      </c>
      <c r="D303" s="6">
        <f t="shared" si="57"/>
        <v>220</v>
      </c>
      <c r="E303" s="6">
        <f t="shared" si="58"/>
        <v>111</v>
      </c>
      <c r="F303" s="10" t="b">
        <v>0</v>
      </c>
      <c r="G303" s="10" t="s">
        <v>53</v>
      </c>
      <c r="H303" s="6" t="str">
        <f t="shared" si="59"/>
        <v>Democrat</v>
      </c>
      <c r="I303" s="3">
        <v>10</v>
      </c>
      <c r="J303" s="3">
        <v>0</v>
      </c>
      <c r="K303" s="3">
        <v>0</v>
      </c>
      <c r="L303" s="3">
        <v>1120438</v>
      </c>
      <c r="M303" s="3">
        <v>766476</v>
      </c>
      <c r="N303" s="3">
        <f t="shared" si="60"/>
        <v>353962</v>
      </c>
      <c r="O303" s="3">
        <f t="shared" si="61"/>
        <v>0</v>
      </c>
      <c r="P303" s="3">
        <f t="shared" si="69"/>
        <v>1072202</v>
      </c>
      <c r="Q303" s="8">
        <f t="shared" si="62"/>
        <v>2.8251620230420216E-5</v>
      </c>
      <c r="R303" s="3">
        <v>305726</v>
      </c>
      <c r="S303" s="3">
        <v>2192640</v>
      </c>
      <c r="T303" s="3">
        <v>2211161</v>
      </c>
      <c r="U303" s="3">
        <v>2192640</v>
      </c>
      <c r="V303" s="3">
        <v>3319509</v>
      </c>
      <c r="W303" s="3">
        <v>3473117</v>
      </c>
      <c r="X303" s="3">
        <f t="shared" si="63"/>
        <v>331950.90000000002</v>
      </c>
      <c r="Y303" s="8">
        <f t="shared" si="64"/>
        <v>2.8251620230420216E-5</v>
      </c>
      <c r="Z303" s="10">
        <f t="shared" si="65"/>
        <v>47</v>
      </c>
      <c r="AA303" s="4">
        <f t="shared" si="66"/>
        <v>1.0304465561323595</v>
      </c>
      <c r="AB303" s="4">
        <f t="shared" si="67"/>
        <v>1.165445097512247</v>
      </c>
      <c r="AC303" s="5">
        <f t="shared" si="68"/>
        <v>1</v>
      </c>
    </row>
    <row r="304" spans="1:29" x14ac:dyDescent="0.25">
      <c r="A304">
        <v>1996</v>
      </c>
      <c r="B304" t="s">
        <v>32</v>
      </c>
      <c r="C304" s="6" t="str">
        <f t="shared" si="56"/>
        <v>Democrat</v>
      </c>
      <c r="D304" s="6">
        <f t="shared" si="57"/>
        <v>220</v>
      </c>
      <c r="E304" s="6">
        <f t="shared" si="58"/>
        <v>111</v>
      </c>
      <c r="F304" s="10" t="b">
        <v>0</v>
      </c>
      <c r="G304" s="10" t="s">
        <v>53</v>
      </c>
      <c r="H304" s="6" t="str">
        <f t="shared" si="59"/>
        <v>Democrat</v>
      </c>
      <c r="I304" s="3">
        <v>15</v>
      </c>
      <c r="J304" s="3">
        <v>0</v>
      </c>
      <c r="K304" s="3">
        <v>0</v>
      </c>
      <c r="L304" s="3">
        <v>1652329</v>
      </c>
      <c r="M304" s="3">
        <v>1103078</v>
      </c>
      <c r="N304" s="3">
        <f t="shared" si="60"/>
        <v>549251</v>
      </c>
      <c r="O304" s="3">
        <f t="shared" si="61"/>
        <v>0</v>
      </c>
      <c r="P304" s="3">
        <f t="shared" si="69"/>
        <v>1423531</v>
      </c>
      <c r="Q304" s="8">
        <f t="shared" si="62"/>
        <v>2.7309918416170384E-5</v>
      </c>
      <c r="R304" s="3">
        <v>320400</v>
      </c>
      <c r="S304" s="3">
        <v>3075807</v>
      </c>
      <c r="T304" s="3">
        <v>3105110</v>
      </c>
      <c r="U304" s="3">
        <v>3075860</v>
      </c>
      <c r="V304" s="3">
        <v>5456334</v>
      </c>
      <c r="W304" s="3">
        <v>6152216</v>
      </c>
      <c r="X304" s="3">
        <f t="shared" si="63"/>
        <v>363755.6</v>
      </c>
      <c r="Y304" s="8">
        <f t="shared" si="64"/>
        <v>2.7309918416170384E-5</v>
      </c>
      <c r="Z304" s="10">
        <f t="shared" si="65"/>
        <v>48</v>
      </c>
      <c r="AA304" s="4">
        <f t="shared" si="66"/>
        <v>0.94035022886255826</v>
      </c>
      <c r="AB304" s="4">
        <f t="shared" si="67"/>
        <v>1.165445097512247</v>
      </c>
      <c r="AC304" s="5">
        <f t="shared" si="68"/>
        <v>1</v>
      </c>
    </row>
    <row r="305" spans="1:29" x14ac:dyDescent="0.25">
      <c r="A305">
        <v>1996</v>
      </c>
      <c r="B305" t="s">
        <v>10</v>
      </c>
      <c r="C305" s="6" t="str">
        <f t="shared" si="56"/>
        <v>Democrat</v>
      </c>
      <c r="D305" s="6">
        <f t="shared" si="57"/>
        <v>220</v>
      </c>
      <c r="E305" s="6">
        <f t="shared" si="58"/>
        <v>111</v>
      </c>
      <c r="F305" s="10" t="b">
        <v>0</v>
      </c>
      <c r="G305" s="10" t="s">
        <v>53</v>
      </c>
      <c r="H305" s="6" t="str">
        <f t="shared" si="59"/>
        <v>Democrat</v>
      </c>
      <c r="I305" s="3">
        <v>3</v>
      </c>
      <c r="J305" s="3">
        <v>0</v>
      </c>
      <c r="K305" s="3">
        <v>0</v>
      </c>
      <c r="L305" s="3">
        <v>158220</v>
      </c>
      <c r="M305" s="3">
        <v>17339</v>
      </c>
      <c r="N305" s="3">
        <f t="shared" si="60"/>
        <v>140881</v>
      </c>
      <c r="O305" s="3">
        <f t="shared" si="61"/>
        <v>0</v>
      </c>
      <c r="P305" s="3">
        <f t="shared" si="69"/>
        <v>27506</v>
      </c>
      <c r="Q305" s="8">
        <f t="shared" si="62"/>
        <v>2.1294567755765504E-5</v>
      </c>
      <c r="R305" s="3">
        <v>10167</v>
      </c>
      <c r="S305" s="3">
        <v>185726</v>
      </c>
      <c r="T305" s="3">
        <v>189210</v>
      </c>
      <c r="U305" s="3">
        <v>185726</v>
      </c>
      <c r="V305" s="3">
        <v>398839</v>
      </c>
      <c r="W305" s="3">
        <v>450182</v>
      </c>
      <c r="X305" s="3">
        <f t="shared" si="63"/>
        <v>132946.33333333334</v>
      </c>
      <c r="Y305" s="8">
        <f t="shared" si="64"/>
        <v>2.1294567755765504E-5</v>
      </c>
      <c r="Z305" s="10">
        <f t="shared" si="65"/>
        <v>49</v>
      </c>
      <c r="AA305" s="4">
        <f t="shared" si="66"/>
        <v>2.5729003059633375</v>
      </c>
      <c r="AB305" s="4">
        <f t="shared" si="67"/>
        <v>1.165445097512247</v>
      </c>
      <c r="AC305" s="5">
        <f t="shared" si="68"/>
        <v>1</v>
      </c>
    </row>
    <row r="306" spans="1:29" x14ac:dyDescent="0.25">
      <c r="A306">
        <v>1996</v>
      </c>
      <c r="B306" t="s">
        <v>34</v>
      </c>
      <c r="C306" s="6" t="str">
        <f t="shared" si="56"/>
        <v>Democrat</v>
      </c>
      <c r="D306" s="6">
        <f t="shared" si="57"/>
        <v>220</v>
      </c>
      <c r="E306" s="6">
        <f t="shared" si="58"/>
        <v>111</v>
      </c>
      <c r="F306" s="10" t="b">
        <v>0</v>
      </c>
      <c r="G306" s="10" t="s">
        <v>53</v>
      </c>
      <c r="H306" s="6" t="str">
        <f t="shared" si="59"/>
        <v>Democrat</v>
      </c>
      <c r="I306" s="3">
        <v>33</v>
      </c>
      <c r="J306" s="3">
        <v>0</v>
      </c>
      <c r="K306" s="3">
        <v>0</v>
      </c>
      <c r="L306" s="3">
        <v>3756177</v>
      </c>
      <c r="M306" s="3">
        <v>1933492</v>
      </c>
      <c r="N306" s="3">
        <f t="shared" si="60"/>
        <v>1822685</v>
      </c>
      <c r="O306" s="3">
        <f t="shared" si="61"/>
        <v>0</v>
      </c>
      <c r="P306" s="3">
        <f t="shared" si="69"/>
        <v>2559952</v>
      </c>
      <c r="Q306" s="8">
        <f t="shared" si="62"/>
        <v>1.8105158049800156E-5</v>
      </c>
      <c r="R306" s="3">
        <v>626460</v>
      </c>
      <c r="S306" s="3">
        <v>6316129</v>
      </c>
      <c r="T306" s="3">
        <v>6439129</v>
      </c>
      <c r="U306" s="3">
        <v>6316129</v>
      </c>
      <c r="V306" s="3">
        <v>12175850</v>
      </c>
      <c r="W306" s="3">
        <v>13942462</v>
      </c>
      <c r="X306" s="3">
        <f t="shared" si="63"/>
        <v>368965.15151515149</v>
      </c>
      <c r="Y306" s="8">
        <f t="shared" si="64"/>
        <v>1.8105158049800156E-5</v>
      </c>
      <c r="Z306" s="10">
        <f t="shared" si="65"/>
        <v>50</v>
      </c>
      <c r="AA306" s="4">
        <f t="shared" si="66"/>
        <v>0.92707308618545947</v>
      </c>
      <c r="AB306" s="4">
        <f t="shared" si="67"/>
        <v>1.165445097512247</v>
      </c>
      <c r="AC306" s="5">
        <f t="shared" si="68"/>
        <v>1</v>
      </c>
    </row>
    <row r="307" spans="1:29" x14ac:dyDescent="0.25">
      <c r="A307">
        <v>1996</v>
      </c>
      <c r="B307" t="s">
        <v>23</v>
      </c>
      <c r="C307" s="6" t="str">
        <f t="shared" si="56"/>
        <v>Democrat</v>
      </c>
      <c r="D307" s="6">
        <f t="shared" si="57"/>
        <v>220</v>
      </c>
      <c r="E307" s="6">
        <f t="shared" si="58"/>
        <v>111</v>
      </c>
      <c r="F307" s="10" t="b">
        <v>0</v>
      </c>
      <c r="G307" s="10" t="s">
        <v>53</v>
      </c>
      <c r="H307" s="6" t="str">
        <f t="shared" si="59"/>
        <v>Democrat</v>
      </c>
      <c r="I307" s="3">
        <v>12</v>
      </c>
      <c r="J307" s="3">
        <v>0</v>
      </c>
      <c r="K307" s="3">
        <v>0</v>
      </c>
      <c r="L307" s="3">
        <v>1571763</v>
      </c>
      <c r="M307" s="3">
        <v>718107</v>
      </c>
      <c r="N307" s="3">
        <f t="shared" si="60"/>
        <v>853656</v>
      </c>
      <c r="O307" s="3">
        <f t="shared" si="61"/>
        <v>0</v>
      </c>
      <c r="P307" s="3">
        <f t="shared" si="69"/>
        <v>987417</v>
      </c>
      <c r="Q307" s="8">
        <f t="shared" si="62"/>
        <v>1.4057184627062891E-5</v>
      </c>
      <c r="R307" s="3">
        <v>266916</v>
      </c>
      <c r="S307" s="3">
        <v>2556786</v>
      </c>
      <c r="T307" s="3">
        <v>2600278</v>
      </c>
      <c r="U307" s="3">
        <v>2559180</v>
      </c>
      <c r="V307" s="3">
        <v>4385268</v>
      </c>
      <c r="W307" s="3">
        <v>4723380</v>
      </c>
      <c r="X307" s="3">
        <f t="shared" si="63"/>
        <v>365439</v>
      </c>
      <c r="Y307" s="8">
        <f t="shared" si="64"/>
        <v>1.4057184627062891E-5</v>
      </c>
      <c r="Z307" s="10">
        <f t="shared" si="65"/>
        <v>51</v>
      </c>
      <c r="AA307" s="4">
        <f t="shared" si="66"/>
        <v>0.93601849203297172</v>
      </c>
      <c r="AB307" s="4">
        <f t="shared" si="67"/>
        <v>1.165445097512247</v>
      </c>
      <c r="AC307" s="5">
        <f t="shared" si="68"/>
        <v>1</v>
      </c>
    </row>
    <row r="308" spans="1:29" x14ac:dyDescent="0.25">
      <c r="A308">
        <v>1992</v>
      </c>
      <c r="B308" t="s">
        <v>12</v>
      </c>
      <c r="C308" s="6" t="str">
        <f t="shared" si="56"/>
        <v>Democrat</v>
      </c>
      <c r="D308" s="6">
        <f t="shared" si="57"/>
        <v>202</v>
      </c>
      <c r="E308" s="6">
        <f t="shared" si="58"/>
        <v>102</v>
      </c>
      <c r="F308" s="10" t="b">
        <v>1</v>
      </c>
      <c r="G308" s="10" t="s">
        <v>53</v>
      </c>
      <c r="H308" s="6" t="str">
        <f t="shared" si="59"/>
        <v>Democrat*</v>
      </c>
      <c r="I308" s="3">
        <v>13</v>
      </c>
      <c r="J308" s="3">
        <v>0</v>
      </c>
      <c r="K308" s="3">
        <v>0</v>
      </c>
      <c r="L308" s="3">
        <v>1008966</v>
      </c>
      <c r="M308" s="3">
        <v>995252</v>
      </c>
      <c r="N308" s="3">
        <f t="shared" si="60"/>
        <v>13714</v>
      </c>
      <c r="O308" s="3">
        <f t="shared" si="61"/>
        <v>13714</v>
      </c>
      <c r="P308" s="3">
        <f t="shared" si="69"/>
        <v>1302287</v>
      </c>
      <c r="Q308" s="8">
        <f t="shared" si="62"/>
        <v>9.4793641534198631E-4</v>
      </c>
      <c r="R308" s="3">
        <v>316915</v>
      </c>
      <c r="S308" s="3">
        <v>2321133</v>
      </c>
      <c r="T308" s="3"/>
      <c r="U308" s="3">
        <v>2311253</v>
      </c>
      <c r="V308" s="3">
        <v>4766958</v>
      </c>
      <c r="W308" s="3">
        <v>5037354</v>
      </c>
      <c r="X308" s="3">
        <f t="shared" si="63"/>
        <v>366689.07692307694</v>
      </c>
      <c r="Y308" s="8">
        <f t="shared" si="64"/>
        <v>9.4793641534198631E-4</v>
      </c>
      <c r="Z308" s="10">
        <f t="shared" si="65"/>
        <v>1</v>
      </c>
      <c r="AA308" s="4">
        <f t="shared" si="66"/>
        <v>0.89914048994618001</v>
      </c>
      <c r="AB308" s="4">
        <f t="shared" si="67"/>
        <v>1.123357593049612</v>
      </c>
      <c r="AC308" s="5">
        <f t="shared" si="68"/>
        <v>0.99999999999999989</v>
      </c>
    </row>
    <row r="309" spans="1:29" x14ac:dyDescent="0.25">
      <c r="A309">
        <v>1992</v>
      </c>
      <c r="B309" t="s">
        <v>35</v>
      </c>
      <c r="C309" s="6" t="str">
        <f t="shared" si="56"/>
        <v>Democrat</v>
      </c>
      <c r="D309" s="6">
        <f t="shared" si="57"/>
        <v>202</v>
      </c>
      <c r="E309" s="6">
        <f t="shared" si="58"/>
        <v>102</v>
      </c>
      <c r="F309" s="10" t="b">
        <v>0</v>
      </c>
      <c r="G309" s="10" t="s">
        <v>54</v>
      </c>
      <c r="H309" s="6" t="str">
        <f t="shared" si="59"/>
        <v>Republican</v>
      </c>
      <c r="I309" s="3">
        <v>0</v>
      </c>
      <c r="J309" s="3">
        <v>14</v>
      </c>
      <c r="K309" s="3">
        <v>0</v>
      </c>
      <c r="L309" s="3">
        <v>1114042</v>
      </c>
      <c r="M309" s="3">
        <v>1134661</v>
      </c>
      <c r="N309" s="3">
        <f t="shared" si="60"/>
        <v>-20619</v>
      </c>
      <c r="O309" s="3">
        <f t="shared" si="61"/>
        <v>0</v>
      </c>
      <c r="P309" s="3">
        <f t="shared" si="69"/>
        <v>1477189</v>
      </c>
      <c r="Q309" s="8">
        <f t="shared" si="62"/>
        <v>-6.7898540181386105E-4</v>
      </c>
      <c r="R309" s="3">
        <v>363147</v>
      </c>
      <c r="S309" s="3">
        <v>2611850</v>
      </c>
      <c r="T309" s="3"/>
      <c r="U309" s="3">
        <v>2611850</v>
      </c>
      <c r="V309" s="3">
        <v>5077494</v>
      </c>
      <c r="W309" s="3">
        <v>5259564</v>
      </c>
      <c r="X309" s="3">
        <f t="shared" si="63"/>
        <v>362678.14285714284</v>
      </c>
      <c r="Y309" s="8">
        <f t="shared" si="64"/>
        <v>6.7898540181386105E-4</v>
      </c>
      <c r="Z309" s="10">
        <f t="shared" si="65"/>
        <v>2</v>
      </c>
      <c r="AA309" s="4">
        <f t="shared" si="66"/>
        <v>0.90908427424146443</v>
      </c>
      <c r="AB309" s="4">
        <f t="shared" si="67"/>
        <v>1.123357593049612</v>
      </c>
      <c r="AC309" s="5">
        <f t="shared" si="68"/>
        <v>0.99999999999999989</v>
      </c>
    </row>
    <row r="310" spans="1:29" x14ac:dyDescent="0.25">
      <c r="A310">
        <v>1992</v>
      </c>
      <c r="B310" t="s">
        <v>31</v>
      </c>
      <c r="C310" s="6" t="str">
        <f t="shared" si="56"/>
        <v>Democrat</v>
      </c>
      <c r="D310" s="6">
        <f t="shared" si="57"/>
        <v>202</v>
      </c>
      <c r="E310" s="6">
        <f t="shared" si="58"/>
        <v>102</v>
      </c>
      <c r="F310" s="10" t="b">
        <v>1</v>
      </c>
      <c r="G310" s="10" t="s">
        <v>53</v>
      </c>
      <c r="H310" s="6" t="str">
        <f t="shared" si="59"/>
        <v>Democrat*</v>
      </c>
      <c r="I310" s="3">
        <v>4</v>
      </c>
      <c r="J310" s="3">
        <v>0</v>
      </c>
      <c r="K310" s="3">
        <v>0</v>
      </c>
      <c r="L310" s="3">
        <v>209040</v>
      </c>
      <c r="M310" s="3">
        <v>202484</v>
      </c>
      <c r="N310" s="3">
        <f t="shared" si="60"/>
        <v>6556</v>
      </c>
      <c r="O310" s="3">
        <f t="shared" si="61"/>
        <v>6556</v>
      </c>
      <c r="P310" s="3">
        <f t="shared" si="69"/>
        <v>328903</v>
      </c>
      <c r="Q310" s="8">
        <f t="shared" si="62"/>
        <v>6.1012812690665037E-4</v>
      </c>
      <c r="R310" s="3">
        <v>125691</v>
      </c>
      <c r="S310" s="3">
        <v>537215</v>
      </c>
      <c r="T310" s="3">
        <v>545197</v>
      </c>
      <c r="U310" s="3">
        <v>537943</v>
      </c>
      <c r="V310" s="3">
        <v>814160</v>
      </c>
      <c r="W310" s="3">
        <v>833997</v>
      </c>
      <c r="X310" s="3">
        <f t="shared" si="63"/>
        <v>203540</v>
      </c>
      <c r="Y310" s="8">
        <f t="shared" si="64"/>
        <v>6.1012812690665037E-4</v>
      </c>
      <c r="Z310" s="10">
        <f t="shared" si="65"/>
        <v>3</v>
      </c>
      <c r="AA310" s="4">
        <f t="shared" si="66"/>
        <v>1.6198535731675734</v>
      </c>
      <c r="AB310" s="4">
        <f t="shared" si="67"/>
        <v>1.123357593049612</v>
      </c>
      <c r="AC310" s="5">
        <f t="shared" si="68"/>
        <v>0.99999999999999989</v>
      </c>
    </row>
    <row r="311" spans="1:29" x14ac:dyDescent="0.25">
      <c r="A311">
        <v>1992</v>
      </c>
      <c r="B311" t="s">
        <v>30</v>
      </c>
      <c r="C311" s="6" t="str">
        <f t="shared" si="56"/>
        <v>Democrat</v>
      </c>
      <c r="D311" s="6">
        <f t="shared" si="57"/>
        <v>202</v>
      </c>
      <c r="E311" s="6">
        <f t="shared" si="58"/>
        <v>102</v>
      </c>
      <c r="F311" s="10" t="b">
        <v>1</v>
      </c>
      <c r="G311" s="10" t="s">
        <v>53</v>
      </c>
      <c r="H311" s="6" t="str">
        <f t="shared" si="59"/>
        <v>Democrat*</v>
      </c>
      <c r="I311" s="3">
        <v>4</v>
      </c>
      <c r="J311" s="3">
        <v>0</v>
      </c>
      <c r="K311" s="3">
        <v>0</v>
      </c>
      <c r="L311" s="3">
        <v>189148</v>
      </c>
      <c r="M311" s="3">
        <v>175828</v>
      </c>
      <c r="N311" s="3">
        <f t="shared" si="60"/>
        <v>13320</v>
      </c>
      <c r="O311" s="3">
        <f t="shared" si="61"/>
        <v>13320</v>
      </c>
      <c r="P311" s="3">
        <f t="shared" si="69"/>
        <v>317170</v>
      </c>
      <c r="Q311" s="8">
        <f t="shared" si="62"/>
        <v>3.0030030030030029E-4</v>
      </c>
      <c r="R311" s="3">
        <v>141342</v>
      </c>
      <c r="S311" s="3">
        <v>506318</v>
      </c>
      <c r="T311" s="3">
        <v>513387</v>
      </c>
      <c r="U311" s="3">
        <v>506318</v>
      </c>
      <c r="V311" s="3">
        <v>940066</v>
      </c>
      <c r="W311" s="3">
        <v>1028056</v>
      </c>
      <c r="X311" s="3">
        <f t="shared" si="63"/>
        <v>235016.5</v>
      </c>
      <c r="Y311" s="8">
        <f t="shared" si="64"/>
        <v>3.0030030030030029E-4</v>
      </c>
      <c r="Z311" s="10">
        <f t="shared" si="65"/>
        <v>4</v>
      </c>
      <c r="AA311" s="4">
        <f t="shared" si="66"/>
        <v>1.4029014825875112</v>
      </c>
      <c r="AB311" s="4">
        <f t="shared" si="67"/>
        <v>1.123357593049612</v>
      </c>
      <c r="AC311" s="5">
        <f t="shared" si="68"/>
        <v>0.99999999999999989</v>
      </c>
    </row>
    <row r="312" spans="1:29" x14ac:dyDescent="0.25">
      <c r="A312">
        <v>1992</v>
      </c>
      <c r="B312" t="s">
        <v>28</v>
      </c>
      <c r="C312" s="6" t="str">
        <f t="shared" si="56"/>
        <v>Democrat</v>
      </c>
      <c r="D312" s="6">
        <f t="shared" si="57"/>
        <v>202</v>
      </c>
      <c r="E312" s="6">
        <f t="shared" si="58"/>
        <v>102</v>
      </c>
      <c r="F312" s="10" t="b">
        <v>1</v>
      </c>
      <c r="G312" s="10" t="s">
        <v>53</v>
      </c>
      <c r="H312" s="6" t="str">
        <f t="shared" si="59"/>
        <v>Democrat*</v>
      </c>
      <c r="I312" s="3">
        <v>3</v>
      </c>
      <c r="J312" s="3">
        <v>0</v>
      </c>
      <c r="K312" s="3">
        <v>0</v>
      </c>
      <c r="L312" s="3">
        <v>154507</v>
      </c>
      <c r="M312" s="3">
        <v>144207</v>
      </c>
      <c r="N312" s="3">
        <f t="shared" si="60"/>
        <v>10300</v>
      </c>
      <c r="O312" s="3">
        <f t="shared" si="61"/>
        <v>10300</v>
      </c>
      <c r="P312" s="3">
        <f t="shared" si="69"/>
        <v>256104</v>
      </c>
      <c r="Q312" s="8">
        <f t="shared" si="62"/>
        <v>2.9126213592233012E-4</v>
      </c>
      <c r="R312" s="3">
        <v>111869</v>
      </c>
      <c r="S312" s="3">
        <v>410583</v>
      </c>
      <c r="T312" s="3">
        <v>417564</v>
      </c>
      <c r="U312" s="3">
        <v>410611</v>
      </c>
      <c r="V312" s="3">
        <v>593345</v>
      </c>
      <c r="W312" s="3">
        <v>599859</v>
      </c>
      <c r="X312" s="3">
        <f t="shared" si="63"/>
        <v>197781.66666666666</v>
      </c>
      <c r="Y312" s="8">
        <f t="shared" si="64"/>
        <v>2.9126213592233012E-4</v>
      </c>
      <c r="Z312" s="10">
        <f t="shared" si="65"/>
        <v>5</v>
      </c>
      <c r="AA312" s="4">
        <f t="shared" si="66"/>
        <v>1.6670149556288223</v>
      </c>
      <c r="AB312" s="4">
        <f t="shared" si="67"/>
        <v>1.123357593049612</v>
      </c>
      <c r="AC312" s="5">
        <f t="shared" si="68"/>
        <v>0.99999999999999989</v>
      </c>
    </row>
    <row r="313" spans="1:29" x14ac:dyDescent="0.25">
      <c r="A313">
        <v>1992</v>
      </c>
      <c r="B313" t="s">
        <v>4</v>
      </c>
      <c r="C313" s="6" t="str">
        <f t="shared" si="56"/>
        <v>Democrat</v>
      </c>
      <c r="D313" s="6">
        <f t="shared" si="57"/>
        <v>202</v>
      </c>
      <c r="E313" s="6">
        <f t="shared" si="58"/>
        <v>102</v>
      </c>
      <c r="F313" s="10" t="b">
        <v>0</v>
      </c>
      <c r="G313" s="10" t="s">
        <v>54</v>
      </c>
      <c r="H313" s="6" t="str">
        <f t="shared" si="59"/>
        <v>Republican</v>
      </c>
      <c r="I313" s="3">
        <v>0</v>
      </c>
      <c r="J313" s="3">
        <v>8</v>
      </c>
      <c r="K313" s="3">
        <v>0</v>
      </c>
      <c r="L313" s="3">
        <v>543050</v>
      </c>
      <c r="M313" s="3">
        <v>572086</v>
      </c>
      <c r="N313" s="3">
        <f t="shared" si="60"/>
        <v>-29036</v>
      </c>
      <c r="O313" s="3">
        <f t="shared" si="61"/>
        <v>0</v>
      </c>
      <c r="P313" s="3">
        <f t="shared" si="69"/>
        <v>914889</v>
      </c>
      <c r="Q313" s="8">
        <f t="shared" si="62"/>
        <v>-2.7552004408320705E-4</v>
      </c>
      <c r="R313" s="3">
        <v>371870</v>
      </c>
      <c r="S313" s="3">
        <v>1487006</v>
      </c>
      <c r="T313" s="3">
        <v>1516276</v>
      </c>
      <c r="U313" s="3">
        <v>1486975</v>
      </c>
      <c r="V313" s="3">
        <v>2671933</v>
      </c>
      <c r="W313" s="3">
        <v>2897181</v>
      </c>
      <c r="X313" s="3">
        <f t="shared" si="63"/>
        <v>333991.625</v>
      </c>
      <c r="Y313" s="8">
        <f t="shared" si="64"/>
        <v>2.7552004408320705E-4</v>
      </c>
      <c r="Z313" s="10">
        <f t="shared" si="65"/>
        <v>6</v>
      </c>
      <c r="AA313" s="4">
        <f t="shared" si="66"/>
        <v>0.98716546045885978</v>
      </c>
      <c r="AB313" s="4">
        <f t="shared" si="67"/>
        <v>1.123357593049612</v>
      </c>
      <c r="AC313" s="5">
        <f t="shared" si="68"/>
        <v>0.99999999999999989</v>
      </c>
    </row>
    <row r="314" spans="1:29" x14ac:dyDescent="0.25">
      <c r="A314">
        <v>1992</v>
      </c>
      <c r="B314" t="s">
        <v>52</v>
      </c>
      <c r="C314" s="6" t="str">
        <f t="shared" si="56"/>
        <v>Democrat</v>
      </c>
      <c r="D314" s="6">
        <f t="shared" si="57"/>
        <v>202</v>
      </c>
      <c r="E314" s="6">
        <f t="shared" si="58"/>
        <v>102</v>
      </c>
      <c r="F314" s="10" t="b">
        <v>0</v>
      </c>
      <c r="G314" s="10" t="s">
        <v>54</v>
      </c>
      <c r="H314" s="6" t="str">
        <f t="shared" si="59"/>
        <v>Republican</v>
      </c>
      <c r="I314" s="3">
        <v>0</v>
      </c>
      <c r="J314" s="3">
        <v>3</v>
      </c>
      <c r="K314" s="3">
        <v>0</v>
      </c>
      <c r="L314" s="3">
        <v>68160</v>
      </c>
      <c r="M314" s="3">
        <v>79347</v>
      </c>
      <c r="N314" s="3">
        <f t="shared" si="60"/>
        <v>-11187</v>
      </c>
      <c r="O314" s="3">
        <f t="shared" si="61"/>
        <v>0</v>
      </c>
      <c r="P314" s="3">
        <f t="shared" si="69"/>
        <v>121270</v>
      </c>
      <c r="Q314" s="8">
        <f t="shared" si="62"/>
        <v>-2.6816840976133012E-4</v>
      </c>
      <c r="R314" s="3">
        <v>52377</v>
      </c>
      <c r="S314" s="3">
        <v>199884</v>
      </c>
      <c r="T314" s="3">
        <v>203602</v>
      </c>
      <c r="U314" s="3">
        <v>200617</v>
      </c>
      <c r="V314" s="3">
        <v>324253</v>
      </c>
      <c r="W314" s="3">
        <v>331170</v>
      </c>
      <c r="X314" s="3">
        <f t="shared" si="63"/>
        <v>108084.33333333333</v>
      </c>
      <c r="Y314" s="8">
        <f t="shared" si="64"/>
        <v>2.6816840976133012E-4</v>
      </c>
      <c r="Z314" s="10">
        <f t="shared" si="65"/>
        <v>7</v>
      </c>
      <c r="AA314" s="4">
        <f t="shared" si="66"/>
        <v>3.0504420586627838</v>
      </c>
      <c r="AB314" s="4">
        <f t="shared" si="67"/>
        <v>1.123357593049612</v>
      </c>
      <c r="AC314" s="5">
        <f t="shared" si="68"/>
        <v>0.99999999999999989</v>
      </c>
    </row>
    <row r="315" spans="1:29" x14ac:dyDescent="0.25">
      <c r="A315">
        <v>1992</v>
      </c>
      <c r="B315" t="s">
        <v>43</v>
      </c>
      <c r="C315" s="6" t="str">
        <f t="shared" si="56"/>
        <v>Democrat</v>
      </c>
      <c r="D315" s="6">
        <f t="shared" si="57"/>
        <v>202</v>
      </c>
      <c r="E315" s="6">
        <f t="shared" si="58"/>
        <v>102</v>
      </c>
      <c r="F315" s="10" t="b">
        <v>0</v>
      </c>
      <c r="G315" s="10" t="s">
        <v>54</v>
      </c>
      <c r="H315" s="6" t="str">
        <f t="shared" si="59"/>
        <v>Republican</v>
      </c>
      <c r="I315" s="3">
        <v>0</v>
      </c>
      <c r="J315" s="3">
        <v>3</v>
      </c>
      <c r="K315" s="3">
        <v>0</v>
      </c>
      <c r="L315" s="3">
        <v>124888</v>
      </c>
      <c r="M315" s="3">
        <v>136718</v>
      </c>
      <c r="N315" s="3">
        <f t="shared" si="60"/>
        <v>-11830</v>
      </c>
      <c r="O315" s="3">
        <f t="shared" si="61"/>
        <v>0</v>
      </c>
      <c r="P315" s="3">
        <f t="shared" si="69"/>
        <v>199536</v>
      </c>
      <c r="Q315" s="8">
        <f t="shared" si="62"/>
        <v>-2.5359256128486897E-4</v>
      </c>
      <c r="R315" s="3">
        <v>74648</v>
      </c>
      <c r="S315" s="3">
        <v>336254</v>
      </c>
      <c r="T315" s="3"/>
      <c r="U315" s="3">
        <v>336254</v>
      </c>
      <c r="V315" s="3">
        <v>503759</v>
      </c>
      <c r="W315" s="3">
        <v>508841</v>
      </c>
      <c r="X315" s="3">
        <f t="shared" si="63"/>
        <v>167919.66666666666</v>
      </c>
      <c r="Y315" s="8">
        <f t="shared" si="64"/>
        <v>2.5359256128486897E-4</v>
      </c>
      <c r="Z315" s="10">
        <f t="shared" si="65"/>
        <v>8</v>
      </c>
      <c r="AA315" s="4">
        <f t="shared" si="66"/>
        <v>1.9634686206054555</v>
      </c>
      <c r="AB315" s="4">
        <f t="shared" si="67"/>
        <v>1.123357593049612</v>
      </c>
      <c r="AC315" s="5">
        <f t="shared" si="68"/>
        <v>0.99999999999999989</v>
      </c>
    </row>
    <row r="316" spans="1:29" x14ac:dyDescent="0.25">
      <c r="A316">
        <v>1992</v>
      </c>
      <c r="B316" t="s">
        <v>11</v>
      </c>
      <c r="C316" s="6" t="str">
        <f t="shared" si="56"/>
        <v>Democrat</v>
      </c>
      <c r="D316" s="6">
        <f t="shared" si="57"/>
        <v>202</v>
      </c>
      <c r="E316" s="6">
        <f t="shared" si="58"/>
        <v>102</v>
      </c>
      <c r="F316" s="10" t="b">
        <v>0</v>
      </c>
      <c r="G316" s="10" t="s">
        <v>54</v>
      </c>
      <c r="H316" s="6" t="str">
        <f t="shared" si="59"/>
        <v>Republican</v>
      </c>
      <c r="I316" s="3">
        <v>0</v>
      </c>
      <c r="J316" s="3">
        <v>25</v>
      </c>
      <c r="K316" s="3">
        <v>0</v>
      </c>
      <c r="L316" s="3">
        <v>2072698</v>
      </c>
      <c r="M316" s="3">
        <v>2173310</v>
      </c>
      <c r="N316" s="3">
        <f t="shared" si="60"/>
        <v>-100612</v>
      </c>
      <c r="O316" s="3">
        <f t="shared" si="61"/>
        <v>0</v>
      </c>
      <c r="P316" s="3">
        <f t="shared" si="69"/>
        <v>3141082</v>
      </c>
      <c r="Q316" s="8">
        <f t="shared" si="62"/>
        <v>-2.4847930664334273E-4</v>
      </c>
      <c r="R316" s="3">
        <v>1068384</v>
      </c>
      <c r="S316" s="3">
        <v>5314392</v>
      </c>
      <c r="T316" s="3">
        <v>5438612</v>
      </c>
      <c r="U316" s="3">
        <v>5314392</v>
      </c>
      <c r="V316" s="3">
        <v>9506230</v>
      </c>
      <c r="W316" s="3">
        <v>10591116</v>
      </c>
      <c r="X316" s="3">
        <f t="shared" si="63"/>
        <v>380249.2</v>
      </c>
      <c r="Y316" s="8">
        <f t="shared" si="64"/>
        <v>2.4847930664334273E-4</v>
      </c>
      <c r="Z316" s="10">
        <f t="shared" si="65"/>
        <v>9</v>
      </c>
      <c r="AA316" s="4">
        <f t="shared" si="66"/>
        <v>0.86707610767498744</v>
      </c>
      <c r="AB316" s="4">
        <f t="shared" si="67"/>
        <v>1.123357593049612</v>
      </c>
      <c r="AC316" s="5">
        <f t="shared" si="68"/>
        <v>0.99999999999999989</v>
      </c>
    </row>
    <row r="317" spans="1:29" x14ac:dyDescent="0.25">
      <c r="A317">
        <v>1992</v>
      </c>
      <c r="B317" t="s">
        <v>37</v>
      </c>
      <c r="C317" s="6" t="str">
        <f t="shared" si="56"/>
        <v>Democrat</v>
      </c>
      <c r="D317" s="6">
        <f t="shared" si="57"/>
        <v>202</v>
      </c>
      <c r="E317" s="6">
        <f t="shared" si="58"/>
        <v>102</v>
      </c>
      <c r="F317" s="10" t="b">
        <v>1</v>
      </c>
      <c r="G317" s="10" t="s">
        <v>53</v>
      </c>
      <c r="H317" s="6" t="str">
        <f t="shared" si="59"/>
        <v>Democrat*</v>
      </c>
      <c r="I317" s="3">
        <v>21</v>
      </c>
      <c r="J317" s="3">
        <v>0</v>
      </c>
      <c r="K317" s="3">
        <v>0</v>
      </c>
      <c r="L317" s="3">
        <v>1984942</v>
      </c>
      <c r="M317" s="3">
        <v>1894310</v>
      </c>
      <c r="N317" s="3">
        <f t="shared" si="60"/>
        <v>90632</v>
      </c>
      <c r="O317" s="3">
        <f t="shared" si="61"/>
        <v>90632</v>
      </c>
      <c r="P317" s="3">
        <f t="shared" si="69"/>
        <v>2955025</v>
      </c>
      <c r="Q317" s="8">
        <f t="shared" si="62"/>
        <v>2.3170624062141408E-4</v>
      </c>
      <c r="R317" s="3">
        <v>1060712</v>
      </c>
      <c r="S317" s="3">
        <v>4939964</v>
      </c>
      <c r="T317" s="3">
        <v>5043094</v>
      </c>
      <c r="U317" s="3">
        <v>4939967</v>
      </c>
      <c r="V317" s="3">
        <v>8063595</v>
      </c>
      <c r="W317" s="3">
        <v>8208502</v>
      </c>
      <c r="X317" s="3">
        <f t="shared" si="63"/>
        <v>383980.71428571426</v>
      </c>
      <c r="Y317" s="8">
        <f t="shared" si="64"/>
        <v>2.3170624062141408E-4</v>
      </c>
      <c r="Z317" s="10">
        <f t="shared" si="65"/>
        <v>10</v>
      </c>
      <c r="AA317" s="4">
        <f t="shared" si="66"/>
        <v>0.85864988530960262</v>
      </c>
      <c r="AB317" s="4">
        <f t="shared" si="67"/>
        <v>1.123357593049612</v>
      </c>
      <c r="AC317" s="5">
        <f t="shared" si="68"/>
        <v>0.99999999999999989</v>
      </c>
    </row>
    <row r="318" spans="1:29" x14ac:dyDescent="0.25">
      <c r="A318">
        <v>1992</v>
      </c>
      <c r="B318" t="s">
        <v>32</v>
      </c>
      <c r="C318" s="6" t="str">
        <f t="shared" si="56"/>
        <v>Democrat</v>
      </c>
      <c r="D318" s="6">
        <f t="shared" si="57"/>
        <v>202</v>
      </c>
      <c r="E318" s="6">
        <f t="shared" si="58"/>
        <v>102</v>
      </c>
      <c r="F318" s="10" t="b">
        <v>1</v>
      </c>
      <c r="G318" s="10" t="s">
        <v>53</v>
      </c>
      <c r="H318" s="6" t="str">
        <f t="shared" si="59"/>
        <v>Democrat*</v>
      </c>
      <c r="I318" s="3">
        <v>15</v>
      </c>
      <c r="J318" s="3">
        <v>0</v>
      </c>
      <c r="K318" s="3">
        <v>0</v>
      </c>
      <c r="L318" s="3">
        <v>1436206</v>
      </c>
      <c r="M318" s="3">
        <v>1356865</v>
      </c>
      <c r="N318" s="3">
        <f t="shared" si="60"/>
        <v>79341</v>
      </c>
      <c r="O318" s="3">
        <f t="shared" si="61"/>
        <v>79341</v>
      </c>
      <c r="P318" s="3">
        <f t="shared" si="69"/>
        <v>1907388</v>
      </c>
      <c r="Q318" s="8">
        <f t="shared" si="62"/>
        <v>1.8905736000302491E-4</v>
      </c>
      <c r="R318" s="3">
        <v>550523</v>
      </c>
      <c r="S318" s="3">
        <v>3343594</v>
      </c>
      <c r="T318" s="3">
        <v>3348312</v>
      </c>
      <c r="U318" s="3">
        <v>3343594</v>
      </c>
      <c r="V318" s="3">
        <v>5398559</v>
      </c>
      <c r="W318" s="3">
        <v>6000364</v>
      </c>
      <c r="X318" s="3">
        <f t="shared" si="63"/>
        <v>359903.93333333335</v>
      </c>
      <c r="Y318" s="8">
        <f t="shared" si="64"/>
        <v>1.8905736000302491E-4</v>
      </c>
      <c r="Z318" s="10">
        <f t="shared" si="65"/>
        <v>11</v>
      </c>
      <c r="AA318" s="4">
        <f t="shared" si="66"/>
        <v>0.91609167265522484</v>
      </c>
      <c r="AB318" s="4">
        <f t="shared" si="67"/>
        <v>1.123357593049612</v>
      </c>
      <c r="AC318" s="5">
        <f t="shared" si="68"/>
        <v>0.99999999999999989</v>
      </c>
    </row>
    <row r="319" spans="1:29" x14ac:dyDescent="0.25">
      <c r="A319">
        <v>1992</v>
      </c>
      <c r="B319" t="s">
        <v>19</v>
      </c>
      <c r="C319" s="6" t="str">
        <f t="shared" si="56"/>
        <v>Democrat</v>
      </c>
      <c r="D319" s="6">
        <f t="shared" si="57"/>
        <v>202</v>
      </c>
      <c r="E319" s="6">
        <f t="shared" si="58"/>
        <v>102</v>
      </c>
      <c r="F319" s="10" t="b">
        <v>1</v>
      </c>
      <c r="G319" s="10" t="s">
        <v>53</v>
      </c>
      <c r="H319" s="6" t="str">
        <f t="shared" si="59"/>
        <v>Democrat*</v>
      </c>
      <c r="I319" s="3">
        <v>8</v>
      </c>
      <c r="J319" s="3">
        <v>0</v>
      </c>
      <c r="K319" s="3">
        <v>0</v>
      </c>
      <c r="L319" s="3">
        <v>665104</v>
      </c>
      <c r="M319" s="3">
        <v>617178</v>
      </c>
      <c r="N319" s="3">
        <f t="shared" si="60"/>
        <v>47926</v>
      </c>
      <c r="O319" s="3">
        <f t="shared" si="61"/>
        <v>47926</v>
      </c>
      <c r="P319" s="3">
        <f t="shared" si="69"/>
        <v>827796</v>
      </c>
      <c r="Q319" s="8">
        <f t="shared" si="62"/>
        <v>1.6692400784542837E-4</v>
      </c>
      <c r="R319" s="3">
        <v>210618</v>
      </c>
      <c r="S319" s="3">
        <v>1492900</v>
      </c>
      <c r="T319" s="3"/>
      <c r="U319" s="3">
        <v>1492900</v>
      </c>
      <c r="V319" s="3">
        <v>2772600</v>
      </c>
      <c r="W319" s="3">
        <v>2814763</v>
      </c>
      <c r="X319" s="3">
        <f t="shared" si="63"/>
        <v>346575</v>
      </c>
      <c r="Y319" s="8">
        <f t="shared" si="64"/>
        <v>1.6692400784542837E-4</v>
      </c>
      <c r="Z319" s="10">
        <f t="shared" si="65"/>
        <v>12</v>
      </c>
      <c r="AA319" s="4">
        <f t="shared" si="66"/>
        <v>0.95132365658956319</v>
      </c>
      <c r="AB319" s="4">
        <f t="shared" si="67"/>
        <v>1.123357593049612</v>
      </c>
      <c r="AC319" s="5">
        <f t="shared" si="68"/>
        <v>0.99999999999999989</v>
      </c>
    </row>
    <row r="320" spans="1:29" x14ac:dyDescent="0.25">
      <c r="A320">
        <v>1992</v>
      </c>
      <c r="B320" t="s">
        <v>45</v>
      </c>
      <c r="C320" s="6" t="str">
        <f t="shared" si="56"/>
        <v>Democrat</v>
      </c>
      <c r="D320" s="6">
        <f t="shared" si="57"/>
        <v>202</v>
      </c>
      <c r="E320" s="6">
        <f t="shared" si="58"/>
        <v>102</v>
      </c>
      <c r="F320" s="10" t="b">
        <v>0</v>
      </c>
      <c r="G320" s="10" t="s">
        <v>54</v>
      </c>
      <c r="H320" s="6" t="str">
        <f t="shared" si="59"/>
        <v>Republican</v>
      </c>
      <c r="I320" s="3">
        <v>0</v>
      </c>
      <c r="J320" s="3">
        <v>32</v>
      </c>
      <c r="K320" s="3">
        <v>0</v>
      </c>
      <c r="L320" s="3">
        <v>2281815</v>
      </c>
      <c r="M320" s="3">
        <v>2496071</v>
      </c>
      <c r="N320" s="3">
        <f t="shared" si="60"/>
        <v>-214256</v>
      </c>
      <c r="O320" s="3">
        <f t="shared" si="61"/>
        <v>0</v>
      </c>
      <c r="P320" s="3">
        <f t="shared" si="69"/>
        <v>3657947</v>
      </c>
      <c r="Q320" s="8">
        <f t="shared" si="62"/>
        <v>-1.4935404376073482E-4</v>
      </c>
      <c r="R320" s="3">
        <v>1376132</v>
      </c>
      <c r="S320" s="3">
        <v>6154018</v>
      </c>
      <c r="T320" s="3"/>
      <c r="U320" s="3">
        <v>6154018</v>
      </c>
      <c r="V320" s="3">
        <v>11356487</v>
      </c>
      <c r="W320" s="3">
        <v>12747860</v>
      </c>
      <c r="X320" s="3">
        <f t="shared" si="63"/>
        <v>354890.21875</v>
      </c>
      <c r="Y320" s="8">
        <f t="shared" si="64"/>
        <v>1.4935404376073482E-4</v>
      </c>
      <c r="Z320" s="10">
        <f t="shared" si="65"/>
        <v>13</v>
      </c>
      <c r="AA320" s="4">
        <f t="shared" si="66"/>
        <v>0.92903376555099237</v>
      </c>
      <c r="AB320" s="4">
        <f t="shared" si="67"/>
        <v>1.123357593049612</v>
      </c>
      <c r="AC320" s="5">
        <f t="shared" si="68"/>
        <v>0.99999999999999989</v>
      </c>
    </row>
    <row r="321" spans="1:29" x14ac:dyDescent="0.25">
      <c r="A321">
        <v>1992</v>
      </c>
      <c r="B321" t="s">
        <v>3</v>
      </c>
      <c r="C321" s="6" t="str">
        <f t="shared" si="56"/>
        <v>Democrat</v>
      </c>
      <c r="D321" s="6">
        <f t="shared" si="57"/>
        <v>202</v>
      </c>
      <c r="E321" s="6">
        <f t="shared" si="58"/>
        <v>102</v>
      </c>
      <c r="F321" s="10" t="b">
        <v>0</v>
      </c>
      <c r="G321" s="10" t="s">
        <v>54</v>
      </c>
      <c r="H321" s="6" t="str">
        <f t="shared" si="59"/>
        <v>Republican</v>
      </c>
      <c r="I321" s="3">
        <v>0</v>
      </c>
      <c r="J321" s="3">
        <v>3</v>
      </c>
      <c r="K321" s="3">
        <v>0</v>
      </c>
      <c r="L321" s="3">
        <v>78294</v>
      </c>
      <c r="M321" s="3">
        <v>102000</v>
      </c>
      <c r="N321" s="3">
        <f t="shared" si="60"/>
        <v>-23706</v>
      </c>
      <c r="O321" s="3">
        <f t="shared" si="61"/>
        <v>0</v>
      </c>
      <c r="P321" s="3">
        <f t="shared" si="69"/>
        <v>156506</v>
      </c>
      <c r="Q321" s="8">
        <f t="shared" si="62"/>
        <v>-1.2655024044545685E-4</v>
      </c>
      <c r="R321" s="3">
        <v>78212</v>
      </c>
      <c r="S321" s="3">
        <v>258506</v>
      </c>
      <c r="T321" s="3">
        <v>261427</v>
      </c>
      <c r="U321" s="3">
        <v>258506</v>
      </c>
      <c r="V321" s="3">
        <v>389898</v>
      </c>
      <c r="W321" s="3">
        <v>406653</v>
      </c>
      <c r="X321" s="3">
        <f t="shared" si="63"/>
        <v>129966</v>
      </c>
      <c r="Y321" s="8">
        <f t="shared" si="64"/>
        <v>1.2655024044545685E-4</v>
      </c>
      <c r="Z321" s="10">
        <f t="shared" si="65"/>
        <v>14</v>
      </c>
      <c r="AA321" s="4">
        <f t="shared" si="66"/>
        <v>2.5368557644501477</v>
      </c>
      <c r="AB321" s="4">
        <f t="shared" si="67"/>
        <v>1.123357593049612</v>
      </c>
      <c r="AC321" s="5">
        <f t="shared" si="68"/>
        <v>0.99999999999999989</v>
      </c>
    </row>
    <row r="322" spans="1:29" x14ac:dyDescent="0.25">
      <c r="A322">
        <v>1992</v>
      </c>
      <c r="B322" t="s">
        <v>9</v>
      </c>
      <c r="C322" s="6" t="str">
        <f t="shared" ref="C322:C385" si="70">IF(SUMIF($A$2:$A$511,A322,$I$2:$I$511)&gt;SUMIF($A$2:$A$511,A322,$J$2:$J$511),"Democrat","Republican")</f>
        <v>Democrat</v>
      </c>
      <c r="D322" s="6">
        <f t="shared" ref="D322:D385" si="71">ABS(SUMIF($A$2:$A$511,A322,$I$2:$I$511)-SUMIF($A$2:$A$511,A322,$J$2:$J$511))</f>
        <v>202</v>
      </c>
      <c r="E322" s="6">
        <f t="shared" ref="E322:E385" si="72">ROUNDDOWN(D322/2 + 1,0)</f>
        <v>102</v>
      </c>
      <c r="F322" s="10" t="b">
        <v>1</v>
      </c>
      <c r="G322" s="10" t="s">
        <v>53</v>
      </c>
      <c r="H322" s="6" t="str">
        <f t="shared" ref="H322:H385" si="73">CONCATENATE(IF(I322&gt;J322,"Democrat","Republican"),IF(F322,"*",""))</f>
        <v>Democrat*</v>
      </c>
      <c r="I322" s="3">
        <v>3</v>
      </c>
      <c r="J322" s="3">
        <v>0</v>
      </c>
      <c r="K322" s="3">
        <v>0</v>
      </c>
      <c r="L322" s="3">
        <v>126054</v>
      </c>
      <c r="M322" s="3">
        <v>102313</v>
      </c>
      <c r="N322" s="3">
        <f t="shared" ref="N322:N385" si="74">IF(SUMIF($A$2:$A$511,A322,$I$2:$I$511)&gt;SUMIF($A$2:$A$511,A322,$J$2:$J$511),L322-M322,M322-L322)</f>
        <v>23741</v>
      </c>
      <c r="O322" s="3">
        <f t="shared" ref="O322:O385" si="75">IF(F322,N322,0)</f>
        <v>23741</v>
      </c>
      <c r="P322" s="3">
        <f t="shared" si="69"/>
        <v>163681</v>
      </c>
      <c r="Q322" s="8">
        <f t="shared" ref="Q322:Q385" si="76">SUM(I322:K322)/N322</f>
        <v>1.26363674655659E-4</v>
      </c>
      <c r="R322" s="3">
        <v>61253</v>
      </c>
      <c r="S322" s="3">
        <v>289620</v>
      </c>
      <c r="T322" s="3">
        <v>290836</v>
      </c>
      <c r="U322" s="3">
        <v>289735</v>
      </c>
      <c r="V322" s="3">
        <v>499266</v>
      </c>
      <c r="W322" s="3">
        <v>523661</v>
      </c>
      <c r="X322" s="3">
        <f t="shared" ref="X322:X385" si="77">V322/SUM(I322:K322)</f>
        <v>166422</v>
      </c>
      <c r="Y322" s="8">
        <f t="shared" ref="Y322:Y385" si="78">ABS(SUM(I322:K322)/N322)</f>
        <v>1.26363674655659E-4</v>
      </c>
      <c r="Z322" s="10">
        <f t="shared" ref="Z322:Z385" si="79">COUNTIFS($A$2:$A$511,$A322,$Y$2:$Y$511,"&gt;="&amp;$Y322)</f>
        <v>15</v>
      </c>
      <c r="AA322" s="4">
        <f t="shared" ref="AA322:AA385" si="80">(1/V322)*(SUM(I322:K322)/538)*SUMIF($A$2:$A$511,A322,$V$2:$V$511)</f>
        <v>1.9811382887029829</v>
      </c>
      <c r="AB322" s="4">
        <f t="shared" ref="AB322:AB385" si="81">1/(1/SUMIF($A$2:$A$511,A322,$V$2:$V$511)*SUMIF($A$2:$A$511,1980,$V$2:$V$511))</f>
        <v>1.123357593049612</v>
      </c>
      <c r="AC322" s="5">
        <f t="shared" ref="AC322:AC385" si="82">1/SUMIF($A$2:$A$511,A322,$V$2:$V$511)*SUMIF($A$2:$A$511,A322,$V$2:$V$511)</f>
        <v>0.99999999999999989</v>
      </c>
    </row>
    <row r="323" spans="1:29" x14ac:dyDescent="0.25">
      <c r="A323">
        <v>1992</v>
      </c>
      <c r="B323" t="s">
        <v>7</v>
      </c>
      <c r="C323" s="6" t="str">
        <f t="shared" si="70"/>
        <v>Democrat</v>
      </c>
      <c r="D323" s="6">
        <f t="shared" si="71"/>
        <v>202</v>
      </c>
      <c r="E323" s="6">
        <f t="shared" si="72"/>
        <v>102</v>
      </c>
      <c r="F323" s="10" t="b">
        <v>1</v>
      </c>
      <c r="G323" s="10" t="s">
        <v>53</v>
      </c>
      <c r="H323" s="6" t="str">
        <f t="shared" si="73"/>
        <v>Democrat*</v>
      </c>
      <c r="I323" s="3">
        <v>8</v>
      </c>
      <c r="J323" s="3">
        <v>0</v>
      </c>
      <c r="K323" s="3">
        <v>0</v>
      </c>
      <c r="L323" s="3">
        <v>629681</v>
      </c>
      <c r="M323" s="3">
        <v>562850</v>
      </c>
      <c r="N323" s="3">
        <f t="shared" si="74"/>
        <v>66831</v>
      </c>
      <c r="O323" s="3">
        <f t="shared" si="75"/>
        <v>66831</v>
      </c>
      <c r="P323" s="3">
        <f t="shared" ref="P323:P386" si="83">U323-MAX(L323:M323)</f>
        <v>939499</v>
      </c>
      <c r="Q323" s="8">
        <f t="shared" si="76"/>
        <v>1.1970492735407221E-4</v>
      </c>
      <c r="R323" s="3">
        <v>376649</v>
      </c>
      <c r="S323" s="3">
        <v>1569180</v>
      </c>
      <c r="T323" s="3">
        <v>1597166</v>
      </c>
      <c r="U323" s="3">
        <v>1569180</v>
      </c>
      <c r="V323" s="3">
        <v>2494998</v>
      </c>
      <c r="W323" s="3">
        <v>2602217</v>
      </c>
      <c r="X323" s="3">
        <f t="shared" si="77"/>
        <v>311874.75</v>
      </c>
      <c r="Y323" s="8">
        <f t="shared" si="78"/>
        <v>1.1970492735407221E-4</v>
      </c>
      <c r="Z323" s="10">
        <f t="shared" si="79"/>
        <v>16</v>
      </c>
      <c r="AA323" s="4">
        <f t="shared" si="80"/>
        <v>1.0571711761934168</v>
      </c>
      <c r="AB323" s="4">
        <f t="shared" si="81"/>
        <v>1.123357593049612</v>
      </c>
      <c r="AC323" s="5">
        <f t="shared" si="82"/>
        <v>0.99999999999999989</v>
      </c>
    </row>
    <row r="324" spans="1:29" x14ac:dyDescent="0.25">
      <c r="A324">
        <v>1992</v>
      </c>
      <c r="B324" t="s">
        <v>44</v>
      </c>
      <c r="C324" s="6" t="str">
        <f t="shared" si="70"/>
        <v>Democrat</v>
      </c>
      <c r="D324" s="6">
        <f t="shared" si="71"/>
        <v>202</v>
      </c>
      <c r="E324" s="6">
        <f t="shared" si="72"/>
        <v>102</v>
      </c>
      <c r="F324" s="10" t="b">
        <v>1</v>
      </c>
      <c r="G324" s="10" t="s">
        <v>53</v>
      </c>
      <c r="H324" s="6" t="str">
        <f t="shared" si="73"/>
        <v>Democrat*</v>
      </c>
      <c r="I324" s="3">
        <v>11</v>
      </c>
      <c r="J324" s="3">
        <v>0</v>
      </c>
      <c r="K324" s="3">
        <v>0</v>
      </c>
      <c r="L324" s="3">
        <v>933521</v>
      </c>
      <c r="M324" s="3">
        <v>841300</v>
      </c>
      <c r="N324" s="3">
        <f t="shared" si="74"/>
        <v>92221</v>
      </c>
      <c r="O324" s="3">
        <f t="shared" si="75"/>
        <v>92221</v>
      </c>
      <c r="P324" s="3">
        <f t="shared" si="83"/>
        <v>1049117</v>
      </c>
      <c r="Q324" s="8">
        <f t="shared" si="76"/>
        <v>1.1927868923564048E-4</v>
      </c>
      <c r="R324" s="3">
        <v>207817</v>
      </c>
      <c r="S324" s="3">
        <v>1982638</v>
      </c>
      <c r="T324" s="3"/>
      <c r="U324" s="3">
        <v>1982638</v>
      </c>
      <c r="V324" s="3">
        <v>3726024</v>
      </c>
      <c r="W324" s="3">
        <v>3811036</v>
      </c>
      <c r="X324" s="3">
        <f t="shared" si="77"/>
        <v>338729.45454545453</v>
      </c>
      <c r="Y324" s="8">
        <f t="shared" si="78"/>
        <v>1.1927868923564048E-4</v>
      </c>
      <c r="Z324" s="10">
        <f t="shared" si="79"/>
        <v>17</v>
      </c>
      <c r="AA324" s="4">
        <f t="shared" si="80"/>
        <v>0.97335791693982832</v>
      </c>
      <c r="AB324" s="4">
        <f t="shared" si="81"/>
        <v>1.123357593049612</v>
      </c>
      <c r="AC324" s="5">
        <f t="shared" si="82"/>
        <v>0.99999999999999989</v>
      </c>
    </row>
    <row r="325" spans="1:29" x14ac:dyDescent="0.25">
      <c r="A325">
        <v>1992</v>
      </c>
      <c r="B325" t="s">
        <v>48</v>
      </c>
      <c r="C325" s="6" t="str">
        <f t="shared" si="70"/>
        <v>Democrat</v>
      </c>
      <c r="D325" s="6">
        <f t="shared" si="71"/>
        <v>202</v>
      </c>
      <c r="E325" s="6">
        <f t="shared" si="72"/>
        <v>102</v>
      </c>
      <c r="F325" s="10" t="b">
        <v>0</v>
      </c>
      <c r="G325" s="10" t="s">
        <v>54</v>
      </c>
      <c r="H325" s="6" t="str">
        <f t="shared" si="73"/>
        <v>Republican</v>
      </c>
      <c r="I325" s="3">
        <v>0</v>
      </c>
      <c r="J325" s="3">
        <v>13</v>
      </c>
      <c r="K325" s="3">
        <v>0</v>
      </c>
      <c r="L325" s="3">
        <v>1038650</v>
      </c>
      <c r="M325" s="3">
        <v>1150517</v>
      </c>
      <c r="N325" s="3">
        <f t="shared" si="74"/>
        <v>-111867</v>
      </c>
      <c r="O325" s="3">
        <f t="shared" si="75"/>
        <v>0</v>
      </c>
      <c r="P325" s="3">
        <f t="shared" si="83"/>
        <v>1408148</v>
      </c>
      <c r="Q325" s="8">
        <f t="shared" si="76"/>
        <v>-1.1620942726630731E-4</v>
      </c>
      <c r="R325" s="3">
        <v>369498</v>
      </c>
      <c r="S325" s="3">
        <v>2558665</v>
      </c>
      <c r="T325" s="3"/>
      <c r="U325" s="3">
        <v>2558665</v>
      </c>
      <c r="V325" s="3">
        <v>4622125</v>
      </c>
      <c r="W325" s="3">
        <v>4856799</v>
      </c>
      <c r="X325" s="3">
        <f t="shared" si="77"/>
        <v>355548.07692307694</v>
      </c>
      <c r="Y325" s="8">
        <f t="shared" si="78"/>
        <v>1.1620942726630731E-4</v>
      </c>
      <c r="Z325" s="10">
        <f t="shared" si="79"/>
        <v>18</v>
      </c>
      <c r="AA325" s="4">
        <f t="shared" si="80"/>
        <v>0.92731480686326373</v>
      </c>
      <c r="AB325" s="4">
        <f t="shared" si="81"/>
        <v>1.123357593049612</v>
      </c>
      <c r="AC325" s="5">
        <f t="shared" si="82"/>
        <v>0.99999999999999989</v>
      </c>
    </row>
    <row r="326" spans="1:29" x14ac:dyDescent="0.25">
      <c r="A326">
        <v>1992</v>
      </c>
      <c r="B326" t="s">
        <v>20</v>
      </c>
      <c r="C326" s="6" t="str">
        <f t="shared" si="70"/>
        <v>Democrat</v>
      </c>
      <c r="D326" s="6">
        <f t="shared" si="71"/>
        <v>202</v>
      </c>
      <c r="E326" s="6">
        <f t="shared" si="72"/>
        <v>102</v>
      </c>
      <c r="F326" s="10" t="b">
        <v>1</v>
      </c>
      <c r="G326" s="10" t="s">
        <v>53</v>
      </c>
      <c r="H326" s="6" t="str">
        <f t="shared" si="73"/>
        <v>Democrat*</v>
      </c>
      <c r="I326" s="3">
        <v>9</v>
      </c>
      <c r="J326" s="3">
        <v>0</v>
      </c>
      <c r="K326" s="3">
        <v>0</v>
      </c>
      <c r="L326" s="3">
        <v>815971</v>
      </c>
      <c r="M326" s="3">
        <v>733386</v>
      </c>
      <c r="N326" s="3">
        <f t="shared" si="74"/>
        <v>82585</v>
      </c>
      <c r="O326" s="3">
        <f t="shared" si="75"/>
        <v>82585</v>
      </c>
      <c r="P326" s="3">
        <f t="shared" si="83"/>
        <v>974046</v>
      </c>
      <c r="Q326" s="8">
        <f t="shared" si="76"/>
        <v>1.0897862808015983E-4</v>
      </c>
      <c r="R326" s="3">
        <v>240660</v>
      </c>
      <c r="S326" s="3">
        <v>1790017</v>
      </c>
      <c r="T326" s="3">
        <v>1799596</v>
      </c>
      <c r="U326" s="3">
        <v>1790017</v>
      </c>
      <c r="V326" s="3">
        <v>2997301</v>
      </c>
      <c r="W326" s="3">
        <v>3063068</v>
      </c>
      <c r="X326" s="3">
        <f t="shared" si="77"/>
        <v>333033.44444444444</v>
      </c>
      <c r="Y326" s="8">
        <f t="shared" si="78"/>
        <v>1.0897862808015983E-4</v>
      </c>
      <c r="Z326" s="10">
        <f t="shared" si="79"/>
        <v>19</v>
      </c>
      <c r="AA326" s="4">
        <f t="shared" si="80"/>
        <v>0.99000566394324463</v>
      </c>
      <c r="AB326" s="4">
        <f t="shared" si="81"/>
        <v>1.123357593049612</v>
      </c>
      <c r="AC326" s="5">
        <f t="shared" si="82"/>
        <v>0.99999999999999989</v>
      </c>
    </row>
    <row r="327" spans="1:29" x14ac:dyDescent="0.25">
      <c r="A327">
        <v>1992</v>
      </c>
      <c r="B327" t="s">
        <v>33</v>
      </c>
      <c r="C327" s="6" t="str">
        <f t="shared" si="70"/>
        <v>Democrat</v>
      </c>
      <c r="D327" s="6">
        <f t="shared" si="71"/>
        <v>202</v>
      </c>
      <c r="E327" s="6">
        <f t="shared" si="72"/>
        <v>102</v>
      </c>
      <c r="F327" s="10" t="b">
        <v>1</v>
      </c>
      <c r="G327" s="10" t="s">
        <v>53</v>
      </c>
      <c r="H327" s="6" t="str">
        <f t="shared" si="73"/>
        <v>Democrat*</v>
      </c>
      <c r="I327" s="3">
        <v>5</v>
      </c>
      <c r="J327" s="3">
        <v>0</v>
      </c>
      <c r="K327" s="3">
        <v>0</v>
      </c>
      <c r="L327" s="3">
        <v>261617</v>
      </c>
      <c r="M327" s="3">
        <v>212824</v>
      </c>
      <c r="N327" s="3">
        <f t="shared" si="74"/>
        <v>48793</v>
      </c>
      <c r="O327" s="3">
        <f t="shared" si="75"/>
        <v>48793</v>
      </c>
      <c r="P327" s="3">
        <f t="shared" si="83"/>
        <v>308369</v>
      </c>
      <c r="Q327" s="8">
        <f t="shared" si="76"/>
        <v>1.0247371549197631E-4</v>
      </c>
      <c r="R327" s="3">
        <v>95545</v>
      </c>
      <c r="S327" s="3">
        <v>569986</v>
      </c>
      <c r="T327" s="3">
        <v>590901</v>
      </c>
      <c r="U327" s="3">
        <v>569986</v>
      </c>
      <c r="V327" s="3">
        <v>1073421</v>
      </c>
      <c r="W327" s="3">
        <v>1131081</v>
      </c>
      <c r="X327" s="3">
        <f t="shared" si="77"/>
        <v>214684.2</v>
      </c>
      <c r="Y327" s="8">
        <f t="shared" si="78"/>
        <v>1.0247371549197631E-4</v>
      </c>
      <c r="Z327" s="10">
        <f t="shared" si="79"/>
        <v>20</v>
      </c>
      <c r="AA327" s="4">
        <f t="shared" si="80"/>
        <v>1.5357674029226551</v>
      </c>
      <c r="AB327" s="4">
        <f t="shared" si="81"/>
        <v>1.123357593049612</v>
      </c>
      <c r="AC327" s="5">
        <f t="shared" si="82"/>
        <v>0.99999999999999989</v>
      </c>
    </row>
    <row r="328" spans="1:29" x14ac:dyDescent="0.25">
      <c r="A328">
        <v>1992</v>
      </c>
      <c r="B328" t="s">
        <v>18</v>
      </c>
      <c r="C328" s="6" t="str">
        <f t="shared" si="70"/>
        <v>Democrat</v>
      </c>
      <c r="D328" s="6">
        <f t="shared" si="71"/>
        <v>202</v>
      </c>
      <c r="E328" s="6">
        <f t="shared" si="72"/>
        <v>102</v>
      </c>
      <c r="F328" s="10" t="b">
        <v>0</v>
      </c>
      <c r="G328" s="10" t="s">
        <v>54</v>
      </c>
      <c r="H328" s="6" t="str">
        <f t="shared" si="73"/>
        <v>Republican</v>
      </c>
      <c r="I328" s="3">
        <v>0</v>
      </c>
      <c r="J328" s="3">
        <v>6</v>
      </c>
      <c r="K328" s="3">
        <v>0</v>
      </c>
      <c r="L328" s="3">
        <v>390434</v>
      </c>
      <c r="M328" s="3">
        <v>449951</v>
      </c>
      <c r="N328" s="3">
        <f t="shared" si="74"/>
        <v>-59517</v>
      </c>
      <c r="O328" s="3">
        <f t="shared" si="75"/>
        <v>0</v>
      </c>
      <c r="P328" s="3">
        <f t="shared" si="83"/>
        <v>707384</v>
      </c>
      <c r="Q328" s="8">
        <f t="shared" si="76"/>
        <v>-1.0081153283935682E-4</v>
      </c>
      <c r="R328" s="3">
        <v>316871</v>
      </c>
      <c r="S328" s="3">
        <v>1157256</v>
      </c>
      <c r="T328" s="3">
        <v>1161044</v>
      </c>
      <c r="U328" s="3">
        <v>1157335</v>
      </c>
      <c r="V328" s="3">
        <v>1810750</v>
      </c>
      <c r="W328" s="3">
        <v>1857444</v>
      </c>
      <c r="X328" s="3">
        <f t="shared" si="77"/>
        <v>301791.66666666669</v>
      </c>
      <c r="Y328" s="8">
        <f t="shared" si="78"/>
        <v>1.0081153283935682E-4</v>
      </c>
      <c r="Z328" s="10">
        <f t="shared" si="79"/>
        <v>21</v>
      </c>
      <c r="AA328" s="4">
        <f t="shared" si="80"/>
        <v>1.0924920489825583</v>
      </c>
      <c r="AB328" s="4">
        <f t="shared" si="81"/>
        <v>1.123357593049612</v>
      </c>
      <c r="AC328" s="5">
        <f t="shared" si="82"/>
        <v>0.99999999999999989</v>
      </c>
    </row>
    <row r="329" spans="1:29" x14ac:dyDescent="0.25">
      <c r="A329">
        <v>1992</v>
      </c>
      <c r="B329" t="s">
        <v>51</v>
      </c>
      <c r="C329" s="6" t="str">
        <f t="shared" si="70"/>
        <v>Democrat</v>
      </c>
      <c r="D329" s="6">
        <f t="shared" si="71"/>
        <v>202</v>
      </c>
      <c r="E329" s="6">
        <f t="shared" si="72"/>
        <v>102</v>
      </c>
      <c r="F329" s="10" t="b">
        <v>0</v>
      </c>
      <c r="G329" s="10" t="s">
        <v>53</v>
      </c>
      <c r="H329" s="6" t="str">
        <f t="shared" si="73"/>
        <v>Democrat</v>
      </c>
      <c r="I329" s="3">
        <v>11</v>
      </c>
      <c r="J329" s="3">
        <v>0</v>
      </c>
      <c r="K329" s="3">
        <v>0</v>
      </c>
      <c r="L329" s="3">
        <v>1041066</v>
      </c>
      <c r="M329" s="3">
        <v>930855</v>
      </c>
      <c r="N329" s="3">
        <f t="shared" si="74"/>
        <v>110211</v>
      </c>
      <c r="O329" s="3">
        <f t="shared" si="75"/>
        <v>0</v>
      </c>
      <c r="P329" s="3">
        <f t="shared" si="83"/>
        <v>1490048</v>
      </c>
      <c r="Q329" s="8">
        <f t="shared" si="76"/>
        <v>9.9808549055901863E-5</v>
      </c>
      <c r="R329" s="3">
        <v>559193</v>
      </c>
      <c r="S329" s="3">
        <v>2531114</v>
      </c>
      <c r="T329" s="3"/>
      <c r="U329" s="3">
        <v>2531114</v>
      </c>
      <c r="V329" s="3">
        <v>3619273</v>
      </c>
      <c r="W329" s="3">
        <v>3712414</v>
      </c>
      <c r="X329" s="3">
        <f t="shared" si="77"/>
        <v>329024.81818181818</v>
      </c>
      <c r="Y329" s="8">
        <f t="shared" si="78"/>
        <v>9.9808549055901863E-5</v>
      </c>
      <c r="Z329" s="10">
        <f t="shared" si="79"/>
        <v>22</v>
      </c>
      <c r="AA329" s="4">
        <f t="shared" si="80"/>
        <v>1.0020672546966771</v>
      </c>
      <c r="AB329" s="4">
        <f t="shared" si="81"/>
        <v>1.123357593049612</v>
      </c>
      <c r="AC329" s="5">
        <f t="shared" si="82"/>
        <v>0.99999999999999989</v>
      </c>
    </row>
    <row r="330" spans="1:29" x14ac:dyDescent="0.25">
      <c r="A330">
        <v>1992</v>
      </c>
      <c r="B330" t="s">
        <v>13</v>
      </c>
      <c r="C330" s="6" t="str">
        <f t="shared" si="70"/>
        <v>Democrat</v>
      </c>
      <c r="D330" s="6">
        <f t="shared" si="71"/>
        <v>202</v>
      </c>
      <c r="E330" s="6">
        <f t="shared" si="72"/>
        <v>102</v>
      </c>
      <c r="F330" s="10" t="b">
        <v>0</v>
      </c>
      <c r="G330" s="10" t="s">
        <v>53</v>
      </c>
      <c r="H330" s="6" t="str">
        <f t="shared" si="73"/>
        <v>Democrat</v>
      </c>
      <c r="I330" s="3">
        <v>4</v>
      </c>
      <c r="J330" s="3">
        <v>0</v>
      </c>
      <c r="K330" s="3">
        <v>0</v>
      </c>
      <c r="L330" s="3">
        <v>179310</v>
      </c>
      <c r="M330" s="3">
        <v>136822</v>
      </c>
      <c r="N330" s="3">
        <f t="shared" si="74"/>
        <v>42488</v>
      </c>
      <c r="O330" s="3">
        <f t="shared" si="75"/>
        <v>0</v>
      </c>
      <c r="P330" s="3">
        <f t="shared" si="83"/>
        <v>193532</v>
      </c>
      <c r="Q330" s="8">
        <f t="shared" si="76"/>
        <v>9.4144228958764828E-5</v>
      </c>
      <c r="R330" s="3">
        <v>56710</v>
      </c>
      <c r="S330" s="3">
        <v>372842</v>
      </c>
      <c r="T330" s="3">
        <v>382882</v>
      </c>
      <c r="U330" s="3">
        <v>372842</v>
      </c>
      <c r="V330" s="3">
        <v>795148</v>
      </c>
      <c r="W330" s="3">
        <v>866114</v>
      </c>
      <c r="X330" s="3">
        <f t="shared" si="77"/>
        <v>198787</v>
      </c>
      <c r="Y330" s="8">
        <f t="shared" si="78"/>
        <v>9.4144228958764828E-5</v>
      </c>
      <c r="Z330" s="10">
        <f t="shared" si="79"/>
        <v>23</v>
      </c>
      <c r="AA330" s="4">
        <f t="shared" si="80"/>
        <v>1.6585842951628016</v>
      </c>
      <c r="AB330" s="4">
        <f t="shared" si="81"/>
        <v>1.123357593049612</v>
      </c>
      <c r="AC330" s="5">
        <f t="shared" si="82"/>
        <v>0.99999999999999989</v>
      </c>
    </row>
    <row r="331" spans="1:29" x14ac:dyDescent="0.25">
      <c r="A331">
        <v>1992</v>
      </c>
      <c r="B331" t="s">
        <v>17</v>
      </c>
      <c r="C331" s="6" t="str">
        <f t="shared" si="70"/>
        <v>Democrat</v>
      </c>
      <c r="D331" s="6">
        <f t="shared" si="71"/>
        <v>202</v>
      </c>
      <c r="E331" s="6">
        <f t="shared" si="72"/>
        <v>102</v>
      </c>
      <c r="F331" s="10" t="b">
        <v>0</v>
      </c>
      <c r="G331" s="10" t="s">
        <v>53</v>
      </c>
      <c r="H331" s="6" t="str">
        <f t="shared" si="73"/>
        <v>Democrat</v>
      </c>
      <c r="I331" s="3">
        <v>7</v>
      </c>
      <c r="J331" s="3">
        <v>0</v>
      </c>
      <c r="K331" s="3">
        <v>0</v>
      </c>
      <c r="L331" s="3">
        <v>586353</v>
      </c>
      <c r="M331" s="3">
        <v>504891</v>
      </c>
      <c r="N331" s="3">
        <f t="shared" si="74"/>
        <v>81462</v>
      </c>
      <c r="O331" s="3">
        <f t="shared" si="75"/>
        <v>0</v>
      </c>
      <c r="P331" s="3">
        <f t="shared" si="83"/>
        <v>768254</v>
      </c>
      <c r="Q331" s="8">
        <f t="shared" si="76"/>
        <v>8.5929635903857007E-5</v>
      </c>
      <c r="R331" s="3">
        <v>263363</v>
      </c>
      <c r="S331" s="3">
        <v>1354607</v>
      </c>
      <c r="T331" s="3">
        <v>1360856</v>
      </c>
      <c r="U331" s="3">
        <v>1354607</v>
      </c>
      <c r="V331" s="3">
        <v>2057690</v>
      </c>
      <c r="W331" s="3">
        <v>2098809</v>
      </c>
      <c r="X331" s="3">
        <f t="shared" si="77"/>
        <v>293955.71428571426</v>
      </c>
      <c r="Y331" s="8">
        <f t="shared" si="78"/>
        <v>8.5929635903857007E-5</v>
      </c>
      <c r="Z331" s="10">
        <f t="shared" si="79"/>
        <v>24</v>
      </c>
      <c r="AA331" s="4">
        <f t="shared" si="80"/>
        <v>1.1216145162671225</v>
      </c>
      <c r="AB331" s="4">
        <f t="shared" si="81"/>
        <v>1.123357593049612</v>
      </c>
      <c r="AC331" s="5">
        <f t="shared" si="82"/>
        <v>0.99999999999999989</v>
      </c>
    </row>
    <row r="332" spans="1:29" x14ac:dyDescent="0.25">
      <c r="A332">
        <v>1992</v>
      </c>
      <c r="B332" t="s">
        <v>16</v>
      </c>
      <c r="C332" s="6" t="str">
        <f t="shared" si="70"/>
        <v>Democrat</v>
      </c>
      <c r="D332" s="6">
        <f t="shared" si="71"/>
        <v>202</v>
      </c>
      <c r="E332" s="6">
        <f t="shared" si="72"/>
        <v>102</v>
      </c>
      <c r="F332" s="10" t="b">
        <v>0</v>
      </c>
      <c r="G332" s="10" t="s">
        <v>54</v>
      </c>
      <c r="H332" s="6" t="str">
        <f t="shared" si="73"/>
        <v>Republican</v>
      </c>
      <c r="I332" s="3">
        <v>0</v>
      </c>
      <c r="J332" s="3">
        <v>12</v>
      </c>
      <c r="K332" s="3">
        <v>0</v>
      </c>
      <c r="L332" s="3">
        <v>848420</v>
      </c>
      <c r="M332" s="3">
        <v>989375</v>
      </c>
      <c r="N332" s="3">
        <f t="shared" si="74"/>
        <v>-140955</v>
      </c>
      <c r="O332" s="3">
        <f t="shared" si="75"/>
        <v>0</v>
      </c>
      <c r="P332" s="3">
        <f t="shared" si="83"/>
        <v>1316496</v>
      </c>
      <c r="Q332" s="8">
        <f t="shared" si="76"/>
        <v>-8.5133553261679254E-5</v>
      </c>
      <c r="R332" s="3">
        <v>468076</v>
      </c>
      <c r="S332" s="3">
        <v>2305871</v>
      </c>
      <c r="T332" s="3">
        <v>2347912</v>
      </c>
      <c r="U332" s="3">
        <v>2305871</v>
      </c>
      <c r="V332" s="3">
        <v>4162678</v>
      </c>
      <c r="W332" s="3">
        <v>4230602</v>
      </c>
      <c r="X332" s="3">
        <f t="shared" si="77"/>
        <v>346889.83333333331</v>
      </c>
      <c r="Y332" s="8">
        <f t="shared" si="78"/>
        <v>8.5133553261679254E-5</v>
      </c>
      <c r="Z332" s="10">
        <f t="shared" si="79"/>
        <v>25</v>
      </c>
      <c r="AA332" s="4">
        <f t="shared" si="80"/>
        <v>0.95046024587785427</v>
      </c>
      <c r="AB332" s="4">
        <f t="shared" si="81"/>
        <v>1.123357593049612</v>
      </c>
      <c r="AC332" s="5">
        <f t="shared" si="82"/>
        <v>0.99999999999999989</v>
      </c>
    </row>
    <row r="333" spans="1:29" x14ac:dyDescent="0.25">
      <c r="A333">
        <v>1992</v>
      </c>
      <c r="B333" t="s">
        <v>42</v>
      </c>
      <c r="C333" s="6" t="str">
        <f t="shared" si="70"/>
        <v>Democrat</v>
      </c>
      <c r="D333" s="6">
        <f t="shared" si="71"/>
        <v>202</v>
      </c>
      <c r="E333" s="6">
        <f t="shared" si="72"/>
        <v>102</v>
      </c>
      <c r="F333" s="10" t="b">
        <v>0</v>
      </c>
      <c r="G333" s="10" t="s">
        <v>54</v>
      </c>
      <c r="H333" s="6" t="str">
        <f t="shared" si="73"/>
        <v>Republican</v>
      </c>
      <c r="I333" s="3">
        <v>0</v>
      </c>
      <c r="J333" s="3">
        <v>8</v>
      </c>
      <c r="K333" s="3">
        <v>0</v>
      </c>
      <c r="L333" s="3">
        <v>479514</v>
      </c>
      <c r="M333" s="3">
        <v>577507</v>
      </c>
      <c r="N333" s="3">
        <f t="shared" si="74"/>
        <v>-97993</v>
      </c>
      <c r="O333" s="3">
        <f t="shared" si="75"/>
        <v>0</v>
      </c>
      <c r="P333" s="3">
        <f t="shared" si="83"/>
        <v>625020</v>
      </c>
      <c r="Q333" s="8">
        <f t="shared" si="76"/>
        <v>-8.163848438153745E-5</v>
      </c>
      <c r="R333" s="3">
        <v>145506</v>
      </c>
      <c r="S333" s="3">
        <v>1202527</v>
      </c>
      <c r="T333" s="3">
        <v>1234712</v>
      </c>
      <c r="U333" s="3">
        <v>1202527</v>
      </c>
      <c r="V333" s="3">
        <v>2610725</v>
      </c>
      <c r="W333" s="3">
        <v>2683852</v>
      </c>
      <c r="X333" s="3">
        <f t="shared" si="77"/>
        <v>326340.625</v>
      </c>
      <c r="Y333" s="8">
        <f t="shared" si="78"/>
        <v>8.163848438153745E-5</v>
      </c>
      <c r="Z333" s="10">
        <f t="shared" si="79"/>
        <v>26</v>
      </c>
      <c r="AA333" s="4">
        <f t="shared" si="80"/>
        <v>1.0103093854236747</v>
      </c>
      <c r="AB333" s="4">
        <f t="shared" si="81"/>
        <v>1.123357593049612</v>
      </c>
      <c r="AC333" s="5">
        <f t="shared" si="82"/>
        <v>0.99999999999999989</v>
      </c>
    </row>
    <row r="334" spans="1:29" x14ac:dyDescent="0.25">
      <c r="A334">
        <v>1992</v>
      </c>
      <c r="B334" t="s">
        <v>36</v>
      </c>
      <c r="C334" s="6" t="str">
        <f t="shared" si="70"/>
        <v>Democrat</v>
      </c>
      <c r="D334" s="6">
        <f t="shared" si="71"/>
        <v>202</v>
      </c>
      <c r="E334" s="6">
        <f t="shared" si="72"/>
        <v>102</v>
      </c>
      <c r="F334" s="10" t="b">
        <v>0</v>
      </c>
      <c r="G334" s="10" t="s">
        <v>54</v>
      </c>
      <c r="H334" s="6" t="str">
        <f t="shared" si="73"/>
        <v>Republican</v>
      </c>
      <c r="I334" s="3">
        <v>0</v>
      </c>
      <c r="J334" s="3">
        <v>3</v>
      </c>
      <c r="K334" s="3">
        <v>0</v>
      </c>
      <c r="L334" s="3">
        <v>99168</v>
      </c>
      <c r="M334" s="3">
        <v>136244</v>
      </c>
      <c r="N334" s="3">
        <f t="shared" si="74"/>
        <v>-37076</v>
      </c>
      <c r="O334" s="3">
        <f t="shared" si="75"/>
        <v>0</v>
      </c>
      <c r="P334" s="3">
        <f t="shared" si="83"/>
        <v>171889</v>
      </c>
      <c r="Q334" s="8">
        <f t="shared" si="76"/>
        <v>-8.0914877548818637E-5</v>
      </c>
      <c r="R334" s="3">
        <v>72721</v>
      </c>
      <c r="S334" s="3">
        <v>308133</v>
      </c>
      <c r="T334" s="3">
        <v>315199</v>
      </c>
      <c r="U334" s="3">
        <v>308133</v>
      </c>
      <c r="V334" s="3">
        <v>462631</v>
      </c>
      <c r="W334" s="3">
        <v>467130</v>
      </c>
      <c r="X334" s="3">
        <f t="shared" si="77"/>
        <v>154210.33333333334</v>
      </c>
      <c r="Y334" s="8">
        <f t="shared" si="78"/>
        <v>8.0914877548818637E-5</v>
      </c>
      <c r="Z334" s="10">
        <f t="shared" si="79"/>
        <v>27</v>
      </c>
      <c r="AA334" s="4">
        <f t="shared" si="80"/>
        <v>2.1380214227917791</v>
      </c>
      <c r="AB334" s="4">
        <f t="shared" si="81"/>
        <v>1.123357593049612</v>
      </c>
      <c r="AC334" s="5">
        <f t="shared" si="82"/>
        <v>0.99999999999999989</v>
      </c>
    </row>
    <row r="335" spans="1:29" x14ac:dyDescent="0.25">
      <c r="A335">
        <v>1992</v>
      </c>
      <c r="B335" t="s">
        <v>26</v>
      </c>
      <c r="C335" s="6" t="str">
        <f t="shared" si="70"/>
        <v>Democrat</v>
      </c>
      <c r="D335" s="6">
        <f t="shared" si="71"/>
        <v>202</v>
      </c>
      <c r="E335" s="6">
        <f t="shared" si="72"/>
        <v>102</v>
      </c>
      <c r="F335" s="10" t="b">
        <v>0</v>
      </c>
      <c r="G335" s="10" t="s">
        <v>54</v>
      </c>
      <c r="H335" s="6" t="str">
        <f t="shared" si="73"/>
        <v>Republican</v>
      </c>
      <c r="I335" s="3">
        <v>0</v>
      </c>
      <c r="J335" s="3">
        <v>7</v>
      </c>
      <c r="K335" s="3">
        <v>0</v>
      </c>
      <c r="L335" s="3">
        <v>400258</v>
      </c>
      <c r="M335" s="3">
        <v>487793</v>
      </c>
      <c r="N335" s="3">
        <f t="shared" si="74"/>
        <v>-87535</v>
      </c>
      <c r="O335" s="3">
        <f t="shared" si="75"/>
        <v>0</v>
      </c>
      <c r="P335" s="3">
        <f t="shared" si="83"/>
        <v>494000</v>
      </c>
      <c r="Q335" s="8">
        <f t="shared" si="76"/>
        <v>-7.9968012794882047E-5</v>
      </c>
      <c r="R335" s="3">
        <v>93742</v>
      </c>
      <c r="S335" s="3">
        <v>981793</v>
      </c>
      <c r="T335" s="3">
        <v>1008019</v>
      </c>
      <c r="U335" s="3">
        <v>981793</v>
      </c>
      <c r="V335" s="3">
        <v>1854797</v>
      </c>
      <c r="W335" s="3">
        <v>1882100</v>
      </c>
      <c r="X335" s="3">
        <f t="shared" si="77"/>
        <v>264971</v>
      </c>
      <c r="Y335" s="8">
        <f t="shared" si="78"/>
        <v>7.9968012794882047E-5</v>
      </c>
      <c r="Z335" s="10">
        <f t="shared" si="79"/>
        <v>28</v>
      </c>
      <c r="AA335" s="4">
        <f t="shared" si="80"/>
        <v>1.2443059666247547</v>
      </c>
      <c r="AB335" s="4">
        <f t="shared" si="81"/>
        <v>1.123357593049612</v>
      </c>
      <c r="AC335" s="5">
        <f t="shared" si="82"/>
        <v>0.99999999999999989</v>
      </c>
    </row>
    <row r="336" spans="1:29" x14ac:dyDescent="0.25">
      <c r="A336">
        <v>1992</v>
      </c>
      <c r="B336" t="s">
        <v>2</v>
      </c>
      <c r="C336" s="6" t="str">
        <f t="shared" si="70"/>
        <v>Democrat</v>
      </c>
      <c r="D336" s="6">
        <f t="shared" si="71"/>
        <v>202</v>
      </c>
      <c r="E336" s="6">
        <f t="shared" si="72"/>
        <v>102</v>
      </c>
      <c r="F336" s="10" t="b">
        <v>0</v>
      </c>
      <c r="G336" s="10" t="s">
        <v>54</v>
      </c>
      <c r="H336" s="6" t="str">
        <f t="shared" si="73"/>
        <v>Republican</v>
      </c>
      <c r="I336" s="3">
        <v>0</v>
      </c>
      <c r="J336" s="3">
        <v>9</v>
      </c>
      <c r="K336" s="3">
        <v>0</v>
      </c>
      <c r="L336" s="3">
        <v>690080</v>
      </c>
      <c r="M336" s="3">
        <v>804283</v>
      </c>
      <c r="N336" s="3">
        <f t="shared" si="74"/>
        <v>-114203</v>
      </c>
      <c r="O336" s="3">
        <f t="shared" si="75"/>
        <v>0</v>
      </c>
      <c r="P336" s="3">
        <f t="shared" si="83"/>
        <v>883777</v>
      </c>
      <c r="Q336" s="8">
        <f t="shared" si="76"/>
        <v>-7.880703659273399E-5</v>
      </c>
      <c r="R336" s="3">
        <v>193697</v>
      </c>
      <c r="S336" s="3">
        <v>1688060</v>
      </c>
      <c r="T336" s="3"/>
      <c r="U336" s="3">
        <v>1688060</v>
      </c>
      <c r="V336" s="3">
        <v>3030549</v>
      </c>
      <c r="W336" s="3">
        <v>3096959</v>
      </c>
      <c r="X336" s="3">
        <f t="shared" si="77"/>
        <v>336727.66666666669</v>
      </c>
      <c r="Y336" s="8">
        <f t="shared" si="78"/>
        <v>7.880703659273399E-5</v>
      </c>
      <c r="Z336" s="10">
        <f t="shared" si="79"/>
        <v>29</v>
      </c>
      <c r="AA336" s="4">
        <f t="shared" si="80"/>
        <v>0.97914436181125952</v>
      </c>
      <c r="AB336" s="4">
        <f t="shared" si="81"/>
        <v>1.123357593049612</v>
      </c>
      <c r="AC336" s="5">
        <f t="shared" si="82"/>
        <v>0.99999999999999989</v>
      </c>
    </row>
    <row r="337" spans="1:29" x14ac:dyDescent="0.25">
      <c r="A337">
        <v>1992</v>
      </c>
      <c r="B337" t="s">
        <v>8</v>
      </c>
      <c r="C337" s="6" t="str">
        <f t="shared" si="70"/>
        <v>Democrat</v>
      </c>
      <c r="D337" s="6">
        <f t="shared" si="71"/>
        <v>202</v>
      </c>
      <c r="E337" s="6">
        <f t="shared" si="72"/>
        <v>102</v>
      </c>
      <c r="F337" s="10" t="b">
        <v>0</v>
      </c>
      <c r="G337" s="10" t="s">
        <v>53</v>
      </c>
      <c r="H337" s="6" t="str">
        <f t="shared" si="73"/>
        <v>Democrat</v>
      </c>
      <c r="I337" s="3">
        <v>8</v>
      </c>
      <c r="J337" s="3">
        <v>0</v>
      </c>
      <c r="K337" s="3">
        <v>0</v>
      </c>
      <c r="L337" s="3">
        <v>682318</v>
      </c>
      <c r="M337" s="3">
        <v>578313</v>
      </c>
      <c r="N337" s="3">
        <f t="shared" si="74"/>
        <v>104005</v>
      </c>
      <c r="O337" s="3">
        <f t="shared" si="75"/>
        <v>0</v>
      </c>
      <c r="P337" s="3">
        <f t="shared" si="83"/>
        <v>934014</v>
      </c>
      <c r="Q337" s="8">
        <f t="shared" si="76"/>
        <v>7.6919378876015576E-5</v>
      </c>
      <c r="R337" s="3">
        <v>355701</v>
      </c>
      <c r="S337" s="3">
        <v>1616332</v>
      </c>
      <c r="T337" s="3">
        <v>1645609</v>
      </c>
      <c r="U337" s="3">
        <v>1616332</v>
      </c>
      <c r="V337" s="3">
        <v>2356937</v>
      </c>
      <c r="W337" s="3">
        <v>2521774</v>
      </c>
      <c r="X337" s="3">
        <f t="shared" si="77"/>
        <v>294617.125</v>
      </c>
      <c r="Y337" s="8">
        <f t="shared" si="78"/>
        <v>7.6919378876015576E-5</v>
      </c>
      <c r="Z337" s="10">
        <f t="shared" si="79"/>
        <v>30</v>
      </c>
      <c r="AA337" s="4">
        <f t="shared" si="80"/>
        <v>1.1190965096904257</v>
      </c>
      <c r="AB337" s="4">
        <f t="shared" si="81"/>
        <v>1.123357593049612</v>
      </c>
      <c r="AC337" s="5">
        <f t="shared" si="82"/>
        <v>0.99999999999999989</v>
      </c>
    </row>
    <row r="338" spans="1:29" x14ac:dyDescent="0.25">
      <c r="A338">
        <v>1992</v>
      </c>
      <c r="B338" t="s">
        <v>21</v>
      </c>
      <c r="C338" s="6" t="str">
        <f t="shared" si="70"/>
        <v>Democrat</v>
      </c>
      <c r="D338" s="6">
        <f t="shared" si="71"/>
        <v>202</v>
      </c>
      <c r="E338" s="6">
        <f t="shared" si="72"/>
        <v>102</v>
      </c>
      <c r="F338" s="10" t="b">
        <v>0</v>
      </c>
      <c r="G338" s="10" t="s">
        <v>53</v>
      </c>
      <c r="H338" s="6" t="str">
        <f t="shared" si="73"/>
        <v>Democrat</v>
      </c>
      <c r="I338" s="3">
        <v>4</v>
      </c>
      <c r="J338" s="3">
        <v>0</v>
      </c>
      <c r="K338" s="3">
        <v>0</v>
      </c>
      <c r="L338" s="3">
        <v>263420</v>
      </c>
      <c r="M338" s="3">
        <v>206504</v>
      </c>
      <c r="N338" s="3">
        <f t="shared" si="74"/>
        <v>56916</v>
      </c>
      <c r="O338" s="3">
        <f t="shared" si="75"/>
        <v>0</v>
      </c>
      <c r="P338" s="3">
        <f t="shared" si="83"/>
        <v>416079</v>
      </c>
      <c r="Q338" s="8">
        <f t="shared" si="76"/>
        <v>7.0279007660411838E-5</v>
      </c>
      <c r="R338" s="3">
        <v>209575</v>
      </c>
      <c r="S338" s="3">
        <v>679499</v>
      </c>
      <c r="T338" s="3"/>
      <c r="U338" s="3">
        <v>679499</v>
      </c>
      <c r="V338" s="3">
        <v>915082</v>
      </c>
      <c r="W338" s="3">
        <v>928998</v>
      </c>
      <c r="X338" s="3">
        <f t="shared" si="77"/>
        <v>228770.5</v>
      </c>
      <c r="Y338" s="8">
        <f t="shared" si="78"/>
        <v>7.0279007660411838E-5</v>
      </c>
      <c r="Z338" s="10">
        <f t="shared" si="79"/>
        <v>31</v>
      </c>
      <c r="AA338" s="4">
        <f t="shared" si="80"/>
        <v>1.4412041599879697</v>
      </c>
      <c r="AB338" s="4">
        <f t="shared" si="81"/>
        <v>1.123357593049612</v>
      </c>
      <c r="AC338" s="5">
        <f t="shared" si="82"/>
        <v>0.99999999999999989</v>
      </c>
    </row>
    <row r="339" spans="1:29" x14ac:dyDescent="0.25">
      <c r="A339">
        <v>1992</v>
      </c>
      <c r="B339" t="s">
        <v>38</v>
      </c>
      <c r="C339" s="6" t="str">
        <f t="shared" si="70"/>
        <v>Democrat</v>
      </c>
      <c r="D339" s="6">
        <f t="shared" si="71"/>
        <v>202</v>
      </c>
      <c r="E339" s="6">
        <f t="shared" si="72"/>
        <v>102</v>
      </c>
      <c r="F339" s="10" t="b">
        <v>0</v>
      </c>
      <c r="G339" s="10" t="s">
        <v>54</v>
      </c>
      <c r="H339" s="6" t="str">
        <f t="shared" si="73"/>
        <v>Republican</v>
      </c>
      <c r="I339" s="3">
        <v>0</v>
      </c>
      <c r="J339" s="3">
        <v>8</v>
      </c>
      <c r="K339" s="3">
        <v>0</v>
      </c>
      <c r="L339" s="3">
        <v>473066</v>
      </c>
      <c r="M339" s="3">
        <v>592929</v>
      </c>
      <c r="N339" s="3">
        <f t="shared" si="74"/>
        <v>-119863</v>
      </c>
      <c r="O339" s="3">
        <f t="shared" si="75"/>
        <v>0</v>
      </c>
      <c r="P339" s="3">
        <f t="shared" si="83"/>
        <v>797430</v>
      </c>
      <c r="Q339" s="8">
        <f t="shared" si="76"/>
        <v>-6.6742864770613115E-5</v>
      </c>
      <c r="R339" s="3">
        <v>324364</v>
      </c>
      <c r="S339" s="3">
        <v>1390359</v>
      </c>
      <c r="T339" s="3">
        <v>1455635</v>
      </c>
      <c r="U339" s="3">
        <v>1390359</v>
      </c>
      <c r="V339" s="3">
        <v>2293931</v>
      </c>
      <c r="W339" s="3">
        <v>2366029</v>
      </c>
      <c r="X339" s="3">
        <f t="shared" si="77"/>
        <v>286741.375</v>
      </c>
      <c r="Y339" s="8">
        <f t="shared" si="78"/>
        <v>6.6742864770613115E-5</v>
      </c>
      <c r="Z339" s="10">
        <f t="shared" si="79"/>
        <v>32</v>
      </c>
      <c r="AA339" s="4">
        <f t="shared" si="80"/>
        <v>1.1498340491759442</v>
      </c>
      <c r="AB339" s="4">
        <f t="shared" si="81"/>
        <v>1.123357593049612</v>
      </c>
      <c r="AC339" s="5">
        <f t="shared" si="82"/>
        <v>0.99999999999999989</v>
      </c>
    </row>
    <row r="340" spans="1:29" x14ac:dyDescent="0.25">
      <c r="A340">
        <v>1992</v>
      </c>
      <c r="B340" t="s">
        <v>47</v>
      </c>
      <c r="C340" s="6" t="str">
        <f t="shared" si="70"/>
        <v>Democrat</v>
      </c>
      <c r="D340" s="6">
        <f t="shared" si="71"/>
        <v>202</v>
      </c>
      <c r="E340" s="6">
        <f t="shared" si="72"/>
        <v>102</v>
      </c>
      <c r="F340" s="10" t="b">
        <v>0</v>
      </c>
      <c r="G340" s="10" t="s">
        <v>53</v>
      </c>
      <c r="H340" s="6" t="str">
        <f t="shared" si="73"/>
        <v>Democrat</v>
      </c>
      <c r="I340" s="3">
        <v>3</v>
      </c>
      <c r="J340" s="3">
        <v>0</v>
      </c>
      <c r="K340" s="3">
        <v>0</v>
      </c>
      <c r="L340" s="3">
        <v>133592</v>
      </c>
      <c r="M340" s="3">
        <v>88122</v>
      </c>
      <c r="N340" s="3">
        <f t="shared" si="74"/>
        <v>45470</v>
      </c>
      <c r="O340" s="3">
        <f t="shared" si="75"/>
        <v>0</v>
      </c>
      <c r="P340" s="3">
        <f t="shared" si="83"/>
        <v>156109</v>
      </c>
      <c r="Q340" s="8">
        <f t="shared" si="76"/>
        <v>6.5977567627006822E-5</v>
      </c>
      <c r="R340" s="3">
        <v>67987</v>
      </c>
      <c r="S340" s="3">
        <v>289701</v>
      </c>
      <c r="T340" s="3">
        <v>292797</v>
      </c>
      <c r="U340" s="3">
        <v>289701</v>
      </c>
      <c r="V340" s="3">
        <v>419810</v>
      </c>
      <c r="W340" s="3">
        <v>426860</v>
      </c>
      <c r="X340" s="3">
        <f t="shared" si="77"/>
        <v>139936.66666666666</v>
      </c>
      <c r="Y340" s="8">
        <f t="shared" si="78"/>
        <v>6.5977567627006822E-5</v>
      </c>
      <c r="Z340" s="10">
        <f t="shared" si="79"/>
        <v>33</v>
      </c>
      <c r="AA340" s="4">
        <f t="shared" si="80"/>
        <v>2.3561015431923575</v>
      </c>
      <c r="AB340" s="4">
        <f t="shared" si="81"/>
        <v>1.123357593049612</v>
      </c>
      <c r="AC340" s="5">
        <f t="shared" si="82"/>
        <v>0.99999999999999989</v>
      </c>
    </row>
    <row r="341" spans="1:29" x14ac:dyDescent="0.25">
      <c r="A341">
        <v>1992</v>
      </c>
      <c r="B341" t="s">
        <v>14</v>
      </c>
      <c r="C341" s="6" t="str">
        <f t="shared" si="70"/>
        <v>Democrat</v>
      </c>
      <c r="D341" s="6">
        <f t="shared" si="71"/>
        <v>202</v>
      </c>
      <c r="E341" s="6">
        <f t="shared" si="72"/>
        <v>102</v>
      </c>
      <c r="F341" s="10" t="b">
        <v>0</v>
      </c>
      <c r="G341" s="10" t="s">
        <v>54</v>
      </c>
      <c r="H341" s="6" t="str">
        <f t="shared" si="73"/>
        <v>Republican</v>
      </c>
      <c r="I341" s="3">
        <v>0</v>
      </c>
      <c r="J341" s="3">
        <v>4</v>
      </c>
      <c r="K341" s="3">
        <v>0</v>
      </c>
      <c r="L341" s="3">
        <v>137013</v>
      </c>
      <c r="M341" s="3">
        <v>202645</v>
      </c>
      <c r="N341" s="3">
        <f t="shared" si="74"/>
        <v>-65632</v>
      </c>
      <c r="O341" s="3">
        <f t="shared" si="75"/>
        <v>0</v>
      </c>
      <c r="P341" s="3">
        <f t="shared" si="83"/>
        <v>279497</v>
      </c>
      <c r="Q341" s="8">
        <f t="shared" si="76"/>
        <v>-6.0945880058508043E-5</v>
      </c>
      <c r="R341" s="3">
        <v>142456</v>
      </c>
      <c r="S341" s="3">
        <v>482114</v>
      </c>
      <c r="T341" s="3">
        <v>491725</v>
      </c>
      <c r="U341" s="3">
        <v>482142</v>
      </c>
      <c r="V341" s="3">
        <v>734855</v>
      </c>
      <c r="W341" s="3">
        <v>756119</v>
      </c>
      <c r="X341" s="3">
        <f t="shared" si="77"/>
        <v>183713.75</v>
      </c>
      <c r="Y341" s="8">
        <f t="shared" si="78"/>
        <v>6.0945880058508043E-5</v>
      </c>
      <c r="Z341" s="10">
        <f t="shared" si="79"/>
        <v>34</v>
      </c>
      <c r="AA341" s="4">
        <f t="shared" si="80"/>
        <v>1.7946669548824072</v>
      </c>
      <c r="AB341" s="4">
        <f t="shared" si="81"/>
        <v>1.123357593049612</v>
      </c>
      <c r="AC341" s="5">
        <f t="shared" si="82"/>
        <v>0.99999999999999989</v>
      </c>
    </row>
    <row r="342" spans="1:29" x14ac:dyDescent="0.25">
      <c r="A342">
        <v>1992</v>
      </c>
      <c r="B342" t="s">
        <v>24</v>
      </c>
      <c r="C342" s="6" t="str">
        <f t="shared" si="70"/>
        <v>Democrat</v>
      </c>
      <c r="D342" s="6">
        <f t="shared" si="71"/>
        <v>202</v>
      </c>
      <c r="E342" s="6">
        <f t="shared" si="72"/>
        <v>102</v>
      </c>
      <c r="F342" s="10" t="b">
        <v>0</v>
      </c>
      <c r="G342" s="10" t="s">
        <v>53</v>
      </c>
      <c r="H342" s="6" t="str">
        <f t="shared" si="73"/>
        <v>Democrat</v>
      </c>
      <c r="I342" s="3">
        <v>18</v>
      </c>
      <c r="J342" s="3">
        <v>0</v>
      </c>
      <c r="K342" s="3">
        <v>0</v>
      </c>
      <c r="L342" s="3">
        <v>1871182</v>
      </c>
      <c r="M342" s="3">
        <v>1554940</v>
      </c>
      <c r="N342" s="3">
        <f t="shared" si="74"/>
        <v>316242</v>
      </c>
      <c r="O342" s="3">
        <f t="shared" si="75"/>
        <v>0</v>
      </c>
      <c r="P342" s="3">
        <f t="shared" si="83"/>
        <v>2403491</v>
      </c>
      <c r="Q342" s="8">
        <f t="shared" si="76"/>
        <v>5.6918435881381979E-5</v>
      </c>
      <c r="R342" s="3">
        <v>848551</v>
      </c>
      <c r="S342" s="3">
        <v>4274673</v>
      </c>
      <c r="T342" s="3">
        <v>4341909</v>
      </c>
      <c r="U342" s="3">
        <v>4274673</v>
      </c>
      <c r="V342" s="3">
        <v>6786593</v>
      </c>
      <c r="W342" s="3">
        <v>6990822</v>
      </c>
      <c r="X342" s="3">
        <f t="shared" si="77"/>
        <v>377032.94444444444</v>
      </c>
      <c r="Y342" s="8">
        <f t="shared" si="78"/>
        <v>5.6918435881381979E-5</v>
      </c>
      <c r="Z342" s="10">
        <f t="shared" si="79"/>
        <v>35</v>
      </c>
      <c r="AA342" s="4">
        <f t="shared" si="80"/>
        <v>0.87447264527068325</v>
      </c>
      <c r="AB342" s="4">
        <f t="shared" si="81"/>
        <v>1.123357593049612</v>
      </c>
      <c r="AC342" s="5">
        <f t="shared" si="82"/>
        <v>0.99999999999999989</v>
      </c>
    </row>
    <row r="343" spans="1:29" x14ac:dyDescent="0.25">
      <c r="A343">
        <v>1992</v>
      </c>
      <c r="B343" t="s">
        <v>50</v>
      </c>
      <c r="C343" s="6" t="str">
        <f t="shared" si="70"/>
        <v>Democrat</v>
      </c>
      <c r="D343" s="6">
        <f t="shared" si="71"/>
        <v>202</v>
      </c>
      <c r="E343" s="6">
        <f t="shared" si="72"/>
        <v>102</v>
      </c>
      <c r="F343" s="10" t="b">
        <v>0</v>
      </c>
      <c r="G343" s="10" t="s">
        <v>53</v>
      </c>
      <c r="H343" s="6" t="str">
        <f t="shared" si="73"/>
        <v>Democrat</v>
      </c>
      <c r="I343" s="3">
        <v>5</v>
      </c>
      <c r="J343" s="3">
        <v>0</v>
      </c>
      <c r="K343" s="3">
        <v>0</v>
      </c>
      <c r="L343" s="3">
        <v>331001</v>
      </c>
      <c r="M343" s="3">
        <v>241974</v>
      </c>
      <c r="N343" s="3">
        <f t="shared" si="74"/>
        <v>89027</v>
      </c>
      <c r="O343" s="3">
        <f t="shared" si="75"/>
        <v>0</v>
      </c>
      <c r="P343" s="3">
        <f t="shared" si="83"/>
        <v>352761</v>
      </c>
      <c r="Q343" s="8">
        <f t="shared" si="76"/>
        <v>5.6162737147157607E-5</v>
      </c>
      <c r="R343" s="3">
        <v>110702</v>
      </c>
      <c r="S343" s="3">
        <v>683677</v>
      </c>
      <c r="T343" s="3"/>
      <c r="U343" s="3">
        <v>683762</v>
      </c>
      <c r="V343" s="3">
        <v>1365368</v>
      </c>
      <c r="W343" s="3">
        <v>1377282</v>
      </c>
      <c r="X343" s="3">
        <f t="shared" si="77"/>
        <v>273073.59999999998</v>
      </c>
      <c r="Y343" s="8">
        <f t="shared" si="78"/>
        <v>5.6162737147157607E-5</v>
      </c>
      <c r="Z343" s="10">
        <f t="shared" si="79"/>
        <v>36</v>
      </c>
      <c r="AA343" s="4">
        <f t="shared" si="80"/>
        <v>1.20738510160824</v>
      </c>
      <c r="AB343" s="4">
        <f t="shared" si="81"/>
        <v>1.123357593049612</v>
      </c>
      <c r="AC343" s="5">
        <f t="shared" si="82"/>
        <v>0.99999999999999989</v>
      </c>
    </row>
    <row r="344" spans="1:29" x14ac:dyDescent="0.25">
      <c r="A344">
        <v>1992</v>
      </c>
      <c r="B344" t="s">
        <v>40</v>
      </c>
      <c r="C344" s="6" t="str">
        <f t="shared" si="70"/>
        <v>Democrat</v>
      </c>
      <c r="D344" s="6">
        <f t="shared" si="71"/>
        <v>202</v>
      </c>
      <c r="E344" s="6">
        <f t="shared" si="72"/>
        <v>102</v>
      </c>
      <c r="F344" s="10" t="b">
        <v>0</v>
      </c>
      <c r="G344" s="10" t="s">
        <v>53</v>
      </c>
      <c r="H344" s="6" t="str">
        <f t="shared" si="73"/>
        <v>Democrat</v>
      </c>
      <c r="I344" s="3">
        <v>23</v>
      </c>
      <c r="J344" s="3">
        <v>0</v>
      </c>
      <c r="K344" s="3">
        <v>0</v>
      </c>
      <c r="L344" s="3">
        <v>2239164</v>
      </c>
      <c r="M344" s="3">
        <v>1791841</v>
      </c>
      <c r="N344" s="3">
        <f t="shared" si="74"/>
        <v>447323</v>
      </c>
      <c r="O344" s="3">
        <f t="shared" si="75"/>
        <v>0</v>
      </c>
      <c r="P344" s="3">
        <f t="shared" si="83"/>
        <v>2710646</v>
      </c>
      <c r="Q344" s="8">
        <f t="shared" si="76"/>
        <v>5.1416985042128395E-5</v>
      </c>
      <c r="R344" s="3">
        <v>928805</v>
      </c>
      <c r="S344" s="3">
        <v>4959810</v>
      </c>
      <c r="T344" s="3"/>
      <c r="U344" s="3">
        <v>4949810</v>
      </c>
      <c r="V344" s="3">
        <v>9010940</v>
      </c>
      <c r="W344" s="3">
        <v>9188416</v>
      </c>
      <c r="X344" s="3">
        <f t="shared" si="77"/>
        <v>391780</v>
      </c>
      <c r="Y344" s="8">
        <f t="shared" si="78"/>
        <v>5.1416985042128395E-5</v>
      </c>
      <c r="Z344" s="10">
        <f t="shared" si="79"/>
        <v>37</v>
      </c>
      <c r="AA344" s="4">
        <f t="shared" si="80"/>
        <v>0.84155647629416486</v>
      </c>
      <c r="AB344" s="4">
        <f t="shared" si="81"/>
        <v>1.123357593049612</v>
      </c>
      <c r="AC344" s="5">
        <f t="shared" si="82"/>
        <v>0.99999999999999989</v>
      </c>
    </row>
    <row r="345" spans="1:29" x14ac:dyDescent="0.25">
      <c r="A345">
        <v>1992</v>
      </c>
      <c r="B345" t="s">
        <v>41</v>
      </c>
      <c r="C345" s="6" t="str">
        <f t="shared" si="70"/>
        <v>Democrat</v>
      </c>
      <c r="D345" s="6">
        <f t="shared" si="71"/>
        <v>202</v>
      </c>
      <c r="E345" s="6">
        <f t="shared" si="72"/>
        <v>102</v>
      </c>
      <c r="F345" s="10" t="b">
        <v>0</v>
      </c>
      <c r="G345" s="10" t="s">
        <v>53</v>
      </c>
      <c r="H345" s="6" t="str">
        <f t="shared" si="73"/>
        <v>Democrat</v>
      </c>
      <c r="I345" s="3">
        <v>4</v>
      </c>
      <c r="J345" s="3">
        <v>0</v>
      </c>
      <c r="K345" s="3">
        <v>0</v>
      </c>
      <c r="L345" s="3">
        <v>213299</v>
      </c>
      <c r="M345" s="3">
        <v>131601</v>
      </c>
      <c r="N345" s="3">
        <f t="shared" si="74"/>
        <v>81698</v>
      </c>
      <c r="O345" s="3">
        <f t="shared" si="75"/>
        <v>0</v>
      </c>
      <c r="P345" s="3">
        <f t="shared" si="83"/>
        <v>240172</v>
      </c>
      <c r="Q345" s="8">
        <f t="shared" si="76"/>
        <v>4.8960806874097287E-5</v>
      </c>
      <c r="R345" s="3">
        <v>108577</v>
      </c>
      <c r="S345" s="3">
        <v>453477</v>
      </c>
      <c r="T345" s="3"/>
      <c r="U345" s="3">
        <v>453471</v>
      </c>
      <c r="V345" s="3">
        <v>721593</v>
      </c>
      <c r="W345" s="3">
        <v>779266</v>
      </c>
      <c r="X345" s="3">
        <f t="shared" si="77"/>
        <v>180398.25</v>
      </c>
      <c r="Y345" s="8">
        <f t="shared" si="78"/>
        <v>4.8960806874097287E-5</v>
      </c>
      <c r="Z345" s="10">
        <f t="shared" si="79"/>
        <v>38</v>
      </c>
      <c r="AA345" s="4">
        <f t="shared" si="80"/>
        <v>1.8276507465151568</v>
      </c>
      <c r="AB345" s="4">
        <f t="shared" si="81"/>
        <v>1.123357593049612</v>
      </c>
      <c r="AC345" s="5">
        <f t="shared" si="82"/>
        <v>0.99999999999999989</v>
      </c>
    </row>
    <row r="346" spans="1:29" x14ac:dyDescent="0.25">
      <c r="A346">
        <v>1992</v>
      </c>
      <c r="B346" t="s">
        <v>39</v>
      </c>
      <c r="C346" s="6" t="str">
        <f t="shared" si="70"/>
        <v>Democrat</v>
      </c>
      <c r="D346" s="6">
        <f t="shared" si="71"/>
        <v>202</v>
      </c>
      <c r="E346" s="6">
        <f t="shared" si="72"/>
        <v>102</v>
      </c>
      <c r="F346" s="10" t="b">
        <v>0</v>
      </c>
      <c r="G346" s="10" t="s">
        <v>53</v>
      </c>
      <c r="H346" s="6" t="str">
        <f t="shared" si="73"/>
        <v>Democrat</v>
      </c>
      <c r="I346" s="3">
        <v>7</v>
      </c>
      <c r="J346" s="3">
        <v>0</v>
      </c>
      <c r="K346" s="3">
        <v>0</v>
      </c>
      <c r="L346" s="3">
        <v>621314</v>
      </c>
      <c r="M346" s="3">
        <v>475757</v>
      </c>
      <c r="N346" s="3">
        <f t="shared" si="74"/>
        <v>145557</v>
      </c>
      <c r="O346" s="3">
        <f t="shared" si="75"/>
        <v>0</v>
      </c>
      <c r="P346" s="3">
        <f t="shared" si="83"/>
        <v>841329</v>
      </c>
      <c r="Q346" s="8">
        <f t="shared" si="76"/>
        <v>4.8091125813255285E-5</v>
      </c>
      <c r="R346" s="3">
        <v>365572</v>
      </c>
      <c r="S346" s="3">
        <v>1462643</v>
      </c>
      <c r="T346" s="3">
        <v>1498959</v>
      </c>
      <c r="U346" s="3">
        <v>1462643</v>
      </c>
      <c r="V346" s="3">
        <v>2144867</v>
      </c>
      <c r="W346" s="3">
        <v>2241507</v>
      </c>
      <c r="X346" s="3">
        <f t="shared" si="77"/>
        <v>306409.57142857142</v>
      </c>
      <c r="Y346" s="8">
        <f t="shared" si="78"/>
        <v>4.8091125813255285E-5</v>
      </c>
      <c r="Z346" s="10">
        <f t="shared" si="79"/>
        <v>39</v>
      </c>
      <c r="AA346" s="4">
        <f t="shared" si="80"/>
        <v>1.0760270795241362</v>
      </c>
      <c r="AB346" s="4">
        <f t="shared" si="81"/>
        <v>1.123357593049612</v>
      </c>
      <c r="AC346" s="5">
        <f t="shared" si="82"/>
        <v>0.99999999999999989</v>
      </c>
    </row>
    <row r="347" spans="1:29" x14ac:dyDescent="0.25">
      <c r="A347">
        <v>1992</v>
      </c>
      <c r="B347" t="s">
        <v>27</v>
      </c>
      <c r="C347" s="6" t="str">
        <f t="shared" si="70"/>
        <v>Democrat</v>
      </c>
      <c r="D347" s="6">
        <f t="shared" si="71"/>
        <v>202</v>
      </c>
      <c r="E347" s="6">
        <f t="shared" si="72"/>
        <v>102</v>
      </c>
      <c r="F347" s="10" t="b">
        <v>0</v>
      </c>
      <c r="G347" s="10" t="s">
        <v>53</v>
      </c>
      <c r="H347" s="6" t="str">
        <f t="shared" si="73"/>
        <v>Democrat</v>
      </c>
      <c r="I347" s="3">
        <v>11</v>
      </c>
      <c r="J347" s="3">
        <v>0</v>
      </c>
      <c r="K347" s="3">
        <v>0</v>
      </c>
      <c r="L347" s="3">
        <v>1053873</v>
      </c>
      <c r="M347" s="3">
        <v>811159</v>
      </c>
      <c r="N347" s="3">
        <f t="shared" si="74"/>
        <v>242714</v>
      </c>
      <c r="O347" s="3">
        <f t="shared" si="75"/>
        <v>0</v>
      </c>
      <c r="P347" s="3">
        <f t="shared" si="83"/>
        <v>1337692</v>
      </c>
      <c r="Q347" s="8">
        <f t="shared" si="76"/>
        <v>4.5320830277610688E-5</v>
      </c>
      <c r="R347" s="3">
        <v>526238</v>
      </c>
      <c r="S347" s="3">
        <v>2391270</v>
      </c>
      <c r="T347" s="3"/>
      <c r="U347" s="3">
        <v>2391565</v>
      </c>
      <c r="V347" s="3">
        <v>3792675</v>
      </c>
      <c r="W347" s="3">
        <v>3880005</v>
      </c>
      <c r="X347" s="3">
        <f t="shared" si="77"/>
        <v>344788.63636363635</v>
      </c>
      <c r="Y347" s="8">
        <f t="shared" si="78"/>
        <v>4.5320830277610688E-5</v>
      </c>
      <c r="Z347" s="10">
        <f t="shared" si="79"/>
        <v>40</v>
      </c>
      <c r="AA347" s="4">
        <f t="shared" si="80"/>
        <v>0.9562525022860664</v>
      </c>
      <c r="AB347" s="4">
        <f t="shared" si="81"/>
        <v>1.123357593049612</v>
      </c>
      <c r="AC347" s="5">
        <f t="shared" si="82"/>
        <v>0.99999999999999989</v>
      </c>
    </row>
    <row r="348" spans="1:29" x14ac:dyDescent="0.25">
      <c r="A348">
        <v>1992</v>
      </c>
      <c r="B348" t="s">
        <v>49</v>
      </c>
      <c r="C348" s="6" t="str">
        <f t="shared" si="70"/>
        <v>Democrat</v>
      </c>
      <c r="D348" s="6">
        <f t="shared" si="71"/>
        <v>202</v>
      </c>
      <c r="E348" s="6">
        <f t="shared" si="72"/>
        <v>102</v>
      </c>
      <c r="F348" s="10" t="b">
        <v>0</v>
      </c>
      <c r="G348" s="10" t="s">
        <v>53</v>
      </c>
      <c r="H348" s="6" t="str">
        <f t="shared" si="73"/>
        <v>Democrat</v>
      </c>
      <c r="I348" s="3">
        <v>11</v>
      </c>
      <c r="J348" s="3">
        <v>0</v>
      </c>
      <c r="K348" s="3">
        <v>0</v>
      </c>
      <c r="L348" s="3">
        <v>993037</v>
      </c>
      <c r="M348" s="3">
        <v>731234</v>
      </c>
      <c r="N348" s="3">
        <f t="shared" si="74"/>
        <v>261803</v>
      </c>
      <c r="O348" s="3">
        <f t="shared" si="75"/>
        <v>0</v>
      </c>
      <c r="P348" s="3">
        <f t="shared" si="83"/>
        <v>1295193</v>
      </c>
      <c r="Q348" s="8">
        <f t="shared" si="76"/>
        <v>4.2016325252193443E-5</v>
      </c>
      <c r="R348" s="3">
        <v>563294</v>
      </c>
      <c r="S348" s="3">
        <v>2287565</v>
      </c>
      <c r="T348" s="3">
        <v>2324907</v>
      </c>
      <c r="U348" s="3">
        <v>2288230</v>
      </c>
      <c r="V348" s="3">
        <v>3575852</v>
      </c>
      <c r="W348" s="3">
        <v>3827227</v>
      </c>
      <c r="X348" s="3">
        <f t="shared" si="77"/>
        <v>325077.45454545453</v>
      </c>
      <c r="Y348" s="8">
        <f t="shared" si="78"/>
        <v>4.2016325252193443E-5</v>
      </c>
      <c r="Z348" s="10">
        <f t="shared" si="79"/>
        <v>41</v>
      </c>
      <c r="AA348" s="4">
        <f t="shared" si="80"/>
        <v>1.0142351974040891</v>
      </c>
      <c r="AB348" s="4">
        <f t="shared" si="81"/>
        <v>1.123357593049612</v>
      </c>
      <c r="AC348" s="5">
        <f t="shared" si="82"/>
        <v>0.99999999999999989</v>
      </c>
    </row>
    <row r="349" spans="1:29" x14ac:dyDescent="0.25">
      <c r="A349">
        <v>1992</v>
      </c>
      <c r="B349" t="s">
        <v>29</v>
      </c>
      <c r="C349" s="6" t="str">
        <f t="shared" si="70"/>
        <v>Democrat</v>
      </c>
      <c r="D349" s="6">
        <f t="shared" si="71"/>
        <v>202</v>
      </c>
      <c r="E349" s="6">
        <f t="shared" si="72"/>
        <v>102</v>
      </c>
      <c r="F349" s="10" t="b">
        <v>0</v>
      </c>
      <c r="G349" s="10" t="s">
        <v>54</v>
      </c>
      <c r="H349" s="6" t="str">
        <f t="shared" si="73"/>
        <v>Republican</v>
      </c>
      <c r="I349" s="3">
        <v>0</v>
      </c>
      <c r="J349" s="3">
        <v>5</v>
      </c>
      <c r="K349" s="3">
        <v>0</v>
      </c>
      <c r="L349" s="3">
        <v>217344</v>
      </c>
      <c r="M349" s="3">
        <v>344346</v>
      </c>
      <c r="N349" s="3">
        <f t="shared" si="74"/>
        <v>-127002</v>
      </c>
      <c r="O349" s="3">
        <f t="shared" si="75"/>
        <v>0</v>
      </c>
      <c r="P349" s="3">
        <f t="shared" si="83"/>
        <v>393200</v>
      </c>
      <c r="Q349" s="8">
        <f t="shared" si="76"/>
        <v>-3.9369458748681121E-5</v>
      </c>
      <c r="R349" s="3">
        <v>177593</v>
      </c>
      <c r="S349" s="3">
        <v>739283</v>
      </c>
      <c r="T349" s="3">
        <v>744548</v>
      </c>
      <c r="U349" s="3">
        <v>737546</v>
      </c>
      <c r="V349" s="3">
        <v>1149525</v>
      </c>
      <c r="W349" s="3">
        <v>1178965</v>
      </c>
      <c r="X349" s="3">
        <f t="shared" si="77"/>
        <v>229905</v>
      </c>
      <c r="Y349" s="8">
        <f t="shared" si="78"/>
        <v>3.9369458748681121E-5</v>
      </c>
      <c r="Z349" s="10">
        <f t="shared" si="79"/>
        <v>42</v>
      </c>
      <c r="AA349" s="4">
        <f t="shared" si="80"/>
        <v>1.4340923263196883</v>
      </c>
      <c r="AB349" s="4">
        <f t="shared" si="81"/>
        <v>1.123357593049612</v>
      </c>
      <c r="AC349" s="5">
        <f t="shared" si="82"/>
        <v>0.99999999999999989</v>
      </c>
    </row>
    <row r="350" spans="1:29" x14ac:dyDescent="0.25">
      <c r="A350">
        <v>1992</v>
      </c>
      <c r="B350" t="s">
        <v>25</v>
      </c>
      <c r="C350" s="6" t="str">
        <f t="shared" si="70"/>
        <v>Democrat</v>
      </c>
      <c r="D350" s="6">
        <f t="shared" si="71"/>
        <v>202</v>
      </c>
      <c r="E350" s="6">
        <f t="shared" si="72"/>
        <v>102</v>
      </c>
      <c r="F350" s="10" t="b">
        <v>0</v>
      </c>
      <c r="G350" s="10" t="s">
        <v>53</v>
      </c>
      <c r="H350" s="6" t="str">
        <f t="shared" si="73"/>
        <v>Democrat</v>
      </c>
      <c r="I350" s="3">
        <v>10</v>
      </c>
      <c r="J350" s="3">
        <v>0</v>
      </c>
      <c r="K350" s="3">
        <v>0</v>
      </c>
      <c r="L350" s="3">
        <v>1020997</v>
      </c>
      <c r="M350" s="3">
        <v>747841</v>
      </c>
      <c r="N350" s="3">
        <f t="shared" si="74"/>
        <v>273156</v>
      </c>
      <c r="O350" s="3">
        <f t="shared" si="75"/>
        <v>0</v>
      </c>
      <c r="P350" s="3">
        <f t="shared" si="83"/>
        <v>1326951</v>
      </c>
      <c r="Q350" s="8">
        <f t="shared" si="76"/>
        <v>3.6609117134531182E-5</v>
      </c>
      <c r="R350" s="3">
        <v>579110</v>
      </c>
      <c r="S350" s="3">
        <v>2347948</v>
      </c>
      <c r="T350" s="3">
        <v>2355796</v>
      </c>
      <c r="U350" s="3">
        <v>2347948</v>
      </c>
      <c r="V350" s="3">
        <v>3187255</v>
      </c>
      <c r="W350" s="3">
        <v>3298080</v>
      </c>
      <c r="X350" s="3">
        <f t="shared" si="77"/>
        <v>318725.5</v>
      </c>
      <c r="Y350" s="8">
        <f t="shared" si="78"/>
        <v>3.6609117134531182E-5</v>
      </c>
      <c r="Z350" s="10">
        <f t="shared" si="79"/>
        <v>43</v>
      </c>
      <c r="AA350" s="4">
        <f t="shared" si="80"/>
        <v>1.0344481263109726</v>
      </c>
      <c r="AB350" s="4">
        <f t="shared" si="81"/>
        <v>1.123357593049612</v>
      </c>
      <c r="AC350" s="5">
        <f t="shared" si="82"/>
        <v>0.99999999999999989</v>
      </c>
    </row>
    <row r="351" spans="1:29" x14ac:dyDescent="0.25">
      <c r="A351">
        <v>1992</v>
      </c>
      <c r="B351" t="s">
        <v>6</v>
      </c>
      <c r="C351" s="6" t="str">
        <f t="shared" si="70"/>
        <v>Democrat</v>
      </c>
      <c r="D351" s="6">
        <f t="shared" si="71"/>
        <v>202</v>
      </c>
      <c r="E351" s="6">
        <f t="shared" si="72"/>
        <v>102</v>
      </c>
      <c r="F351" s="10" t="b">
        <v>0</v>
      </c>
      <c r="G351" s="10" t="s">
        <v>53</v>
      </c>
      <c r="H351" s="6" t="str">
        <f t="shared" si="73"/>
        <v>Democrat</v>
      </c>
      <c r="I351" s="3">
        <v>54</v>
      </c>
      <c r="J351" s="3">
        <v>0</v>
      </c>
      <c r="K351" s="3">
        <v>0</v>
      </c>
      <c r="L351" s="3">
        <v>5121325</v>
      </c>
      <c r="M351" s="3">
        <v>3630574</v>
      </c>
      <c r="N351" s="3">
        <f t="shared" si="74"/>
        <v>1490751</v>
      </c>
      <c r="O351" s="3">
        <f t="shared" si="75"/>
        <v>0</v>
      </c>
      <c r="P351" s="3">
        <f t="shared" si="83"/>
        <v>6010396</v>
      </c>
      <c r="Q351" s="8">
        <f t="shared" si="76"/>
        <v>3.6223353195805334E-5</v>
      </c>
      <c r="R351" s="3">
        <v>2379822</v>
      </c>
      <c r="S351" s="3">
        <v>11131721</v>
      </c>
      <c r="T351" s="3">
        <v>11374565</v>
      </c>
      <c r="U351" s="3">
        <v>11131721</v>
      </c>
      <c r="V351" s="3">
        <v>18460157</v>
      </c>
      <c r="W351" s="3">
        <v>22573381</v>
      </c>
      <c r="X351" s="3">
        <f t="shared" si="77"/>
        <v>341854.75925925927</v>
      </c>
      <c r="Y351" s="8">
        <f t="shared" si="78"/>
        <v>3.6223353195805334E-5</v>
      </c>
      <c r="Z351" s="10">
        <f t="shared" si="79"/>
        <v>44</v>
      </c>
      <c r="AA351" s="4">
        <f t="shared" si="80"/>
        <v>0.96445928381088564</v>
      </c>
      <c r="AB351" s="4">
        <f t="shared" si="81"/>
        <v>1.123357593049612</v>
      </c>
      <c r="AC351" s="5">
        <f t="shared" si="82"/>
        <v>0.99999999999999989</v>
      </c>
    </row>
    <row r="352" spans="1:29" x14ac:dyDescent="0.25">
      <c r="A352">
        <v>1992</v>
      </c>
      <c r="B352" t="s">
        <v>46</v>
      </c>
      <c r="C352" s="6" t="str">
        <f t="shared" si="70"/>
        <v>Democrat</v>
      </c>
      <c r="D352" s="6">
        <f t="shared" si="71"/>
        <v>202</v>
      </c>
      <c r="E352" s="6">
        <f t="shared" si="72"/>
        <v>102</v>
      </c>
      <c r="F352" s="10" t="b">
        <v>0</v>
      </c>
      <c r="G352" s="10" t="s">
        <v>54</v>
      </c>
      <c r="H352" s="6" t="str">
        <f t="shared" si="73"/>
        <v>Republican</v>
      </c>
      <c r="I352" s="3">
        <v>0</v>
      </c>
      <c r="J352" s="3">
        <v>5</v>
      </c>
      <c r="K352" s="3">
        <v>0</v>
      </c>
      <c r="L352" s="3">
        <v>183429</v>
      </c>
      <c r="M352" s="3">
        <v>322632</v>
      </c>
      <c r="N352" s="3">
        <f t="shared" si="74"/>
        <v>-139203</v>
      </c>
      <c r="O352" s="3">
        <f t="shared" si="75"/>
        <v>0</v>
      </c>
      <c r="P352" s="3">
        <f t="shared" si="83"/>
        <v>421367</v>
      </c>
      <c r="Q352" s="8">
        <f t="shared" si="76"/>
        <v>-3.5918766118546299E-5</v>
      </c>
      <c r="R352" s="3">
        <v>237937</v>
      </c>
      <c r="S352" s="3">
        <v>743998</v>
      </c>
      <c r="T352" s="3">
        <v>784988</v>
      </c>
      <c r="U352" s="3">
        <v>743999</v>
      </c>
      <c r="V352" s="3">
        <v>1162363</v>
      </c>
      <c r="W352" s="3">
        <v>1203861</v>
      </c>
      <c r="X352" s="3">
        <f t="shared" si="77"/>
        <v>232472.6</v>
      </c>
      <c r="Y352" s="8">
        <f t="shared" si="78"/>
        <v>3.5918766118546299E-5</v>
      </c>
      <c r="Z352" s="10">
        <f t="shared" si="79"/>
        <v>45</v>
      </c>
      <c r="AA352" s="4">
        <f t="shared" si="80"/>
        <v>1.4182531458869903</v>
      </c>
      <c r="AB352" s="4">
        <f t="shared" si="81"/>
        <v>1.123357593049612</v>
      </c>
      <c r="AC352" s="5">
        <f t="shared" si="82"/>
        <v>0.99999999999999989</v>
      </c>
    </row>
    <row r="353" spans="1:29" x14ac:dyDescent="0.25">
      <c r="A353">
        <v>1992</v>
      </c>
      <c r="B353" t="s">
        <v>5</v>
      </c>
      <c r="C353" s="6" t="str">
        <f t="shared" si="70"/>
        <v>Democrat</v>
      </c>
      <c r="D353" s="6">
        <f t="shared" si="71"/>
        <v>202</v>
      </c>
      <c r="E353" s="6">
        <f t="shared" si="72"/>
        <v>102</v>
      </c>
      <c r="F353" s="10" t="b">
        <v>0</v>
      </c>
      <c r="G353" s="10" t="s">
        <v>53</v>
      </c>
      <c r="H353" s="6" t="str">
        <f t="shared" si="73"/>
        <v>Democrat</v>
      </c>
      <c r="I353" s="3">
        <v>6</v>
      </c>
      <c r="J353" s="3">
        <v>0</v>
      </c>
      <c r="K353" s="3">
        <v>0</v>
      </c>
      <c r="L353" s="3">
        <v>505823</v>
      </c>
      <c r="M353" s="3">
        <v>337324</v>
      </c>
      <c r="N353" s="3">
        <f t="shared" si="74"/>
        <v>168499</v>
      </c>
      <c r="O353" s="3">
        <f t="shared" si="75"/>
        <v>0</v>
      </c>
      <c r="P353" s="3">
        <f t="shared" si="83"/>
        <v>444830</v>
      </c>
      <c r="Q353" s="8">
        <f t="shared" si="76"/>
        <v>3.5608519931869031E-5</v>
      </c>
      <c r="R353" s="3">
        <v>107506</v>
      </c>
      <c r="S353" s="3">
        <v>950653</v>
      </c>
      <c r="T353" s="3"/>
      <c r="U353" s="3">
        <v>950653</v>
      </c>
      <c r="V353" s="3">
        <v>1751083</v>
      </c>
      <c r="W353" s="3">
        <v>1789420</v>
      </c>
      <c r="X353" s="3">
        <f t="shared" si="77"/>
        <v>291847.16666666669</v>
      </c>
      <c r="Y353" s="8">
        <f t="shared" si="78"/>
        <v>3.5608519931869031E-5</v>
      </c>
      <c r="Z353" s="10">
        <f t="shared" si="79"/>
        <v>46</v>
      </c>
      <c r="AA353" s="4">
        <f t="shared" si="80"/>
        <v>1.1297179960602479</v>
      </c>
      <c r="AB353" s="4">
        <f t="shared" si="81"/>
        <v>1.123357593049612</v>
      </c>
      <c r="AC353" s="5">
        <f t="shared" si="82"/>
        <v>0.99999999999999989</v>
      </c>
    </row>
    <row r="354" spans="1:29" x14ac:dyDescent="0.25">
      <c r="A354">
        <v>1992</v>
      </c>
      <c r="B354" t="s">
        <v>22</v>
      </c>
      <c r="C354" s="6" t="str">
        <f t="shared" si="70"/>
        <v>Democrat</v>
      </c>
      <c r="D354" s="6">
        <f t="shared" si="71"/>
        <v>202</v>
      </c>
      <c r="E354" s="6">
        <f t="shared" si="72"/>
        <v>102</v>
      </c>
      <c r="F354" s="10" t="b">
        <v>0</v>
      </c>
      <c r="G354" s="10" t="s">
        <v>53</v>
      </c>
      <c r="H354" s="6" t="str">
        <f t="shared" si="73"/>
        <v>Democrat</v>
      </c>
      <c r="I354" s="3">
        <v>10</v>
      </c>
      <c r="J354" s="3">
        <v>0</v>
      </c>
      <c r="K354" s="3">
        <v>0</v>
      </c>
      <c r="L354" s="3">
        <v>988571</v>
      </c>
      <c r="M354" s="3">
        <v>707094</v>
      </c>
      <c r="N354" s="3">
        <f t="shared" si="74"/>
        <v>281477</v>
      </c>
      <c r="O354" s="3">
        <f t="shared" si="75"/>
        <v>0</v>
      </c>
      <c r="P354" s="3">
        <f t="shared" si="83"/>
        <v>996475</v>
      </c>
      <c r="Q354" s="8">
        <f t="shared" si="76"/>
        <v>3.5526881414822522E-5</v>
      </c>
      <c r="R354" s="3">
        <v>289381</v>
      </c>
      <c r="S354" s="3">
        <v>1985046</v>
      </c>
      <c r="T354" s="3">
        <v>1999486</v>
      </c>
      <c r="U354" s="3">
        <v>1985046</v>
      </c>
      <c r="V354" s="3">
        <v>3440015</v>
      </c>
      <c r="W354" s="3">
        <v>3695298</v>
      </c>
      <c r="X354" s="3">
        <f t="shared" si="77"/>
        <v>344001.5</v>
      </c>
      <c r="Y354" s="8">
        <f t="shared" si="78"/>
        <v>3.5526881414822522E-5</v>
      </c>
      <c r="Z354" s="10">
        <f t="shared" si="79"/>
        <v>47</v>
      </c>
      <c r="AA354" s="4">
        <f t="shared" si="80"/>
        <v>0.95844057738855182</v>
      </c>
      <c r="AB354" s="4">
        <f t="shared" si="81"/>
        <v>1.123357593049612</v>
      </c>
      <c r="AC354" s="5">
        <f t="shared" si="82"/>
        <v>0.99999999999999989</v>
      </c>
    </row>
    <row r="355" spans="1:29" x14ac:dyDescent="0.25">
      <c r="A355">
        <v>1992</v>
      </c>
      <c r="B355" t="s">
        <v>15</v>
      </c>
      <c r="C355" s="6" t="str">
        <f t="shared" si="70"/>
        <v>Democrat</v>
      </c>
      <c r="D355" s="6">
        <f t="shared" si="71"/>
        <v>202</v>
      </c>
      <c r="E355" s="6">
        <f t="shared" si="72"/>
        <v>102</v>
      </c>
      <c r="F355" s="10" t="b">
        <v>0</v>
      </c>
      <c r="G355" s="10" t="s">
        <v>53</v>
      </c>
      <c r="H355" s="6" t="str">
        <f t="shared" si="73"/>
        <v>Democrat</v>
      </c>
      <c r="I355" s="3">
        <v>22</v>
      </c>
      <c r="J355" s="3">
        <v>0</v>
      </c>
      <c r="K355" s="3">
        <v>0</v>
      </c>
      <c r="L355" s="3">
        <v>2453350</v>
      </c>
      <c r="M355" s="3">
        <v>1734096</v>
      </c>
      <c r="N355" s="3">
        <f t="shared" si="74"/>
        <v>719254</v>
      </c>
      <c r="O355" s="3">
        <f t="shared" si="75"/>
        <v>0</v>
      </c>
      <c r="P355" s="3">
        <f t="shared" si="83"/>
        <v>2596807</v>
      </c>
      <c r="Q355" s="8">
        <f t="shared" si="76"/>
        <v>3.0587247342385306E-5</v>
      </c>
      <c r="R355" s="3">
        <v>862711</v>
      </c>
      <c r="S355" s="3">
        <v>5050157</v>
      </c>
      <c r="T355" s="3">
        <v>5164357</v>
      </c>
      <c r="U355" s="3">
        <v>5050157</v>
      </c>
      <c r="V355" s="3">
        <v>8113900</v>
      </c>
      <c r="W355" s="3">
        <v>8688184</v>
      </c>
      <c r="X355" s="3">
        <f t="shared" si="77"/>
        <v>368813.63636363635</v>
      </c>
      <c r="Y355" s="8">
        <f t="shared" si="78"/>
        <v>3.0587247342385306E-5</v>
      </c>
      <c r="Z355" s="10">
        <f t="shared" si="79"/>
        <v>48</v>
      </c>
      <c r="AA355" s="4">
        <f t="shared" si="80"/>
        <v>0.89396097046002698</v>
      </c>
      <c r="AB355" s="4">
        <f t="shared" si="81"/>
        <v>1.123357593049612</v>
      </c>
      <c r="AC355" s="5">
        <f t="shared" si="82"/>
        <v>0.99999999999999989</v>
      </c>
    </row>
    <row r="356" spans="1:29" x14ac:dyDescent="0.25">
      <c r="A356">
        <v>1992</v>
      </c>
      <c r="B356" t="s">
        <v>34</v>
      </c>
      <c r="C356" s="6" t="str">
        <f t="shared" si="70"/>
        <v>Democrat</v>
      </c>
      <c r="D356" s="6">
        <f t="shared" si="71"/>
        <v>202</v>
      </c>
      <c r="E356" s="6">
        <f t="shared" si="72"/>
        <v>102</v>
      </c>
      <c r="F356" s="10" t="b">
        <v>0</v>
      </c>
      <c r="G356" s="10" t="s">
        <v>53</v>
      </c>
      <c r="H356" s="6" t="str">
        <f t="shared" si="73"/>
        <v>Democrat</v>
      </c>
      <c r="I356" s="3">
        <v>33</v>
      </c>
      <c r="J356" s="3">
        <v>0</v>
      </c>
      <c r="K356" s="3">
        <v>0</v>
      </c>
      <c r="L356" s="3">
        <v>3444450</v>
      </c>
      <c r="M356" s="3">
        <v>2346649</v>
      </c>
      <c r="N356" s="3">
        <f t="shared" si="74"/>
        <v>1097801</v>
      </c>
      <c r="O356" s="3">
        <f t="shared" si="75"/>
        <v>0</v>
      </c>
      <c r="P356" s="3">
        <f t="shared" si="83"/>
        <v>3482475</v>
      </c>
      <c r="Q356" s="8">
        <f t="shared" si="76"/>
        <v>3.0060092858359575E-5</v>
      </c>
      <c r="R356" s="3">
        <v>1135826</v>
      </c>
      <c r="S356" s="3">
        <v>6926925</v>
      </c>
      <c r="T356" s="3">
        <v>7068630</v>
      </c>
      <c r="U356" s="3">
        <v>6926925</v>
      </c>
      <c r="V356" s="3">
        <v>12227775</v>
      </c>
      <c r="W356" s="3">
        <v>13799670</v>
      </c>
      <c r="X356" s="3">
        <f t="shared" si="77"/>
        <v>370538.63636363635</v>
      </c>
      <c r="Y356" s="8">
        <f t="shared" si="78"/>
        <v>3.0060092858359575E-5</v>
      </c>
      <c r="Z356" s="10">
        <f t="shared" si="79"/>
        <v>49</v>
      </c>
      <c r="AA356" s="4">
        <f t="shared" si="80"/>
        <v>0.88979923799083815</v>
      </c>
      <c r="AB356" s="4">
        <f t="shared" si="81"/>
        <v>1.123357593049612</v>
      </c>
      <c r="AC356" s="5">
        <f t="shared" si="82"/>
        <v>0.99999999999999989</v>
      </c>
    </row>
    <row r="357" spans="1:29" x14ac:dyDescent="0.25">
      <c r="A357">
        <v>1992</v>
      </c>
      <c r="B357" t="s">
        <v>23</v>
      </c>
      <c r="C357" s="6" t="str">
        <f t="shared" si="70"/>
        <v>Democrat</v>
      </c>
      <c r="D357" s="6">
        <f t="shared" si="71"/>
        <v>202</v>
      </c>
      <c r="E357" s="6">
        <f t="shared" si="72"/>
        <v>102</v>
      </c>
      <c r="F357" s="10" t="b">
        <v>0</v>
      </c>
      <c r="G357" s="10" t="s">
        <v>53</v>
      </c>
      <c r="H357" s="6" t="str">
        <f t="shared" si="73"/>
        <v>Democrat</v>
      </c>
      <c r="I357" s="3">
        <v>12</v>
      </c>
      <c r="J357" s="3">
        <v>0</v>
      </c>
      <c r="K357" s="3">
        <v>0</v>
      </c>
      <c r="L357" s="3">
        <v>1318662</v>
      </c>
      <c r="M357" s="3">
        <v>805049</v>
      </c>
      <c r="N357" s="3">
        <f t="shared" si="74"/>
        <v>513613</v>
      </c>
      <c r="O357" s="3">
        <f t="shared" si="75"/>
        <v>0</v>
      </c>
      <c r="P357" s="3">
        <f t="shared" si="83"/>
        <v>1455038</v>
      </c>
      <c r="Q357" s="8">
        <f t="shared" si="76"/>
        <v>2.3363894605471435E-5</v>
      </c>
      <c r="R357" s="3">
        <v>649863</v>
      </c>
      <c r="S357" s="3">
        <v>2773574</v>
      </c>
      <c r="T357" s="3">
        <v>2822962</v>
      </c>
      <c r="U357" s="3">
        <v>2773700</v>
      </c>
      <c r="V357" s="3">
        <v>4346897</v>
      </c>
      <c r="W357" s="3">
        <v>4640629</v>
      </c>
      <c r="X357" s="3">
        <f t="shared" si="77"/>
        <v>362241.41666666669</v>
      </c>
      <c r="Y357" s="8">
        <f t="shared" si="78"/>
        <v>2.3363894605471435E-5</v>
      </c>
      <c r="Z357" s="10">
        <f t="shared" si="79"/>
        <v>50</v>
      </c>
      <c r="AA357" s="4">
        <f t="shared" si="80"/>
        <v>0.91018028616512758</v>
      </c>
      <c r="AB357" s="4">
        <f t="shared" si="81"/>
        <v>1.123357593049612</v>
      </c>
      <c r="AC357" s="5">
        <f t="shared" si="82"/>
        <v>0.99999999999999989</v>
      </c>
    </row>
    <row r="358" spans="1:29" x14ac:dyDescent="0.25">
      <c r="A358">
        <v>1992</v>
      </c>
      <c r="B358" t="s">
        <v>10</v>
      </c>
      <c r="C358" s="6" t="str">
        <f t="shared" si="70"/>
        <v>Democrat</v>
      </c>
      <c r="D358" s="6">
        <f t="shared" si="71"/>
        <v>202</v>
      </c>
      <c r="E358" s="6">
        <f t="shared" si="72"/>
        <v>102</v>
      </c>
      <c r="F358" s="10" t="b">
        <v>0</v>
      </c>
      <c r="G358" s="10" t="s">
        <v>53</v>
      </c>
      <c r="H358" s="6" t="str">
        <f t="shared" si="73"/>
        <v>Democrat</v>
      </c>
      <c r="I358" s="3">
        <v>3</v>
      </c>
      <c r="J358" s="3">
        <v>0</v>
      </c>
      <c r="K358" s="3">
        <v>0</v>
      </c>
      <c r="L358" s="3">
        <v>192619</v>
      </c>
      <c r="M358" s="3">
        <v>20698</v>
      </c>
      <c r="N358" s="3">
        <f t="shared" si="74"/>
        <v>171921</v>
      </c>
      <c r="O358" s="3">
        <f t="shared" si="75"/>
        <v>0</v>
      </c>
      <c r="P358" s="3">
        <f t="shared" si="83"/>
        <v>34953</v>
      </c>
      <c r="Q358" s="8">
        <f t="shared" si="76"/>
        <v>1.744987523339208E-5</v>
      </c>
      <c r="R358" s="3">
        <v>14255</v>
      </c>
      <c r="S358" s="3">
        <v>227572</v>
      </c>
      <c r="T358" s="3">
        <v>231445</v>
      </c>
      <c r="U358" s="3">
        <v>227572</v>
      </c>
      <c r="V358" s="3">
        <v>427102</v>
      </c>
      <c r="W358" s="3">
        <v>477564</v>
      </c>
      <c r="X358" s="3">
        <f t="shared" si="77"/>
        <v>142367.33333333334</v>
      </c>
      <c r="Y358" s="8">
        <f t="shared" si="78"/>
        <v>1.744987523339208E-5</v>
      </c>
      <c r="Z358" s="10">
        <f t="shared" si="79"/>
        <v>51</v>
      </c>
      <c r="AA358" s="4">
        <f t="shared" si="80"/>
        <v>2.3158753385551543</v>
      </c>
      <c r="AB358" s="4">
        <f t="shared" si="81"/>
        <v>1.123357593049612</v>
      </c>
      <c r="AC358" s="5">
        <f t="shared" si="82"/>
        <v>0.99999999999999989</v>
      </c>
    </row>
    <row r="359" spans="1:29" x14ac:dyDescent="0.25">
      <c r="A359">
        <v>1988</v>
      </c>
      <c r="B359" t="s">
        <v>47</v>
      </c>
      <c r="C359" s="6" t="str">
        <f t="shared" si="70"/>
        <v>Republican</v>
      </c>
      <c r="D359" s="6">
        <f t="shared" si="71"/>
        <v>315</v>
      </c>
      <c r="E359" s="6">
        <f t="shared" si="72"/>
        <v>158</v>
      </c>
      <c r="F359" s="10" t="b">
        <v>1</v>
      </c>
      <c r="G359" s="10" t="s">
        <v>54</v>
      </c>
      <c r="H359" s="6" t="str">
        <f t="shared" si="73"/>
        <v>Republican*</v>
      </c>
      <c r="I359" s="3">
        <v>0</v>
      </c>
      <c r="J359" s="3">
        <v>3</v>
      </c>
      <c r="K359" s="3">
        <v>0</v>
      </c>
      <c r="L359" s="3">
        <v>115775</v>
      </c>
      <c r="M359" s="3">
        <v>124331</v>
      </c>
      <c r="N359" s="3">
        <f t="shared" si="74"/>
        <v>8556</v>
      </c>
      <c r="O359" s="3">
        <f t="shared" si="75"/>
        <v>8556</v>
      </c>
      <c r="P359" s="3">
        <f t="shared" si="83"/>
        <v>118997</v>
      </c>
      <c r="Q359" s="8">
        <f t="shared" si="76"/>
        <v>3.5063113604488078E-4</v>
      </c>
      <c r="R359" s="3">
        <v>3227</v>
      </c>
      <c r="S359" s="3">
        <v>243333</v>
      </c>
      <c r="T359" s="3">
        <v>270148</v>
      </c>
      <c r="U359" s="3">
        <v>243328</v>
      </c>
      <c r="V359" s="3">
        <v>404795</v>
      </c>
      <c r="W359" s="3">
        <v>411136</v>
      </c>
      <c r="X359" s="3">
        <f t="shared" si="77"/>
        <v>134931.66666666666</v>
      </c>
      <c r="Y359" s="8">
        <f t="shared" si="78"/>
        <v>3.5063113604488078E-4</v>
      </c>
      <c r="Z359" s="10">
        <f t="shared" si="79"/>
        <v>1</v>
      </c>
      <c r="AA359" s="4">
        <f t="shared" si="80"/>
        <v>2.3576963207453989</v>
      </c>
      <c r="AB359" s="4">
        <f t="shared" si="81"/>
        <v>1.0839125562962693</v>
      </c>
      <c r="AC359" s="5">
        <f t="shared" si="82"/>
        <v>1</v>
      </c>
    </row>
    <row r="360" spans="1:29" x14ac:dyDescent="0.25">
      <c r="A360">
        <v>1988</v>
      </c>
      <c r="B360" t="s">
        <v>49</v>
      </c>
      <c r="C360" s="6" t="str">
        <f t="shared" si="70"/>
        <v>Republican</v>
      </c>
      <c r="D360" s="6">
        <f t="shared" si="71"/>
        <v>315</v>
      </c>
      <c r="E360" s="6">
        <f t="shared" si="72"/>
        <v>158</v>
      </c>
      <c r="F360" s="10" t="b">
        <v>0</v>
      </c>
      <c r="G360" s="10" t="s">
        <v>53</v>
      </c>
      <c r="H360" s="6" t="str">
        <f t="shared" si="73"/>
        <v>Democrat</v>
      </c>
      <c r="I360" s="3">
        <v>10</v>
      </c>
      <c r="J360" s="3">
        <v>0</v>
      </c>
      <c r="K360" s="3">
        <v>0</v>
      </c>
      <c r="L360" s="3">
        <v>933516</v>
      </c>
      <c r="M360" s="3">
        <v>903835</v>
      </c>
      <c r="N360" s="3">
        <f t="shared" si="74"/>
        <v>-29681</v>
      </c>
      <c r="O360" s="3">
        <f t="shared" si="75"/>
        <v>0</v>
      </c>
      <c r="P360" s="3">
        <f t="shared" si="83"/>
        <v>931737</v>
      </c>
      <c r="Q360" s="8">
        <f t="shared" si="76"/>
        <v>-3.3691587210673494E-4</v>
      </c>
      <c r="R360" s="3">
        <v>27902</v>
      </c>
      <c r="S360" s="3">
        <v>1865253</v>
      </c>
      <c r="T360" s="3">
        <v>1923043</v>
      </c>
      <c r="U360" s="3">
        <v>1865253</v>
      </c>
      <c r="V360" s="3">
        <v>3282173</v>
      </c>
      <c r="W360" s="3">
        <v>3465082</v>
      </c>
      <c r="X360" s="3">
        <f t="shared" si="77"/>
        <v>328217.3</v>
      </c>
      <c r="Y360" s="8">
        <f t="shared" si="78"/>
        <v>3.3691587210673494E-4</v>
      </c>
      <c r="Z360" s="10">
        <f t="shared" si="79"/>
        <v>2</v>
      </c>
      <c r="AA360" s="4">
        <f t="shared" si="80"/>
        <v>0.96925998127473656</v>
      </c>
      <c r="AB360" s="4">
        <f t="shared" si="81"/>
        <v>1.0839125562962693</v>
      </c>
      <c r="AC360" s="5">
        <f t="shared" si="82"/>
        <v>1</v>
      </c>
    </row>
    <row r="361" spans="1:29" x14ac:dyDescent="0.25">
      <c r="A361">
        <v>1988</v>
      </c>
      <c r="B361" t="s">
        <v>15</v>
      </c>
      <c r="C361" s="6" t="str">
        <f t="shared" si="70"/>
        <v>Republican</v>
      </c>
      <c r="D361" s="6">
        <f t="shared" si="71"/>
        <v>315</v>
      </c>
      <c r="E361" s="6">
        <f t="shared" si="72"/>
        <v>158</v>
      </c>
      <c r="F361" s="10" t="b">
        <v>1</v>
      </c>
      <c r="G361" s="10" t="s">
        <v>54</v>
      </c>
      <c r="H361" s="6" t="str">
        <f t="shared" si="73"/>
        <v>Republican*</v>
      </c>
      <c r="I361" s="3">
        <v>0</v>
      </c>
      <c r="J361" s="3">
        <v>24</v>
      </c>
      <c r="K361" s="3">
        <v>0</v>
      </c>
      <c r="L361" s="3">
        <v>2215940</v>
      </c>
      <c r="M361" s="3">
        <v>2310939</v>
      </c>
      <c r="N361" s="3">
        <f t="shared" si="74"/>
        <v>94999</v>
      </c>
      <c r="O361" s="3">
        <f t="shared" si="75"/>
        <v>94999</v>
      </c>
      <c r="P361" s="3">
        <f t="shared" si="83"/>
        <v>2248181</v>
      </c>
      <c r="Q361" s="8">
        <f t="shared" si="76"/>
        <v>2.5263423825513953E-4</v>
      </c>
      <c r="R361" s="3">
        <v>32241</v>
      </c>
      <c r="S361" s="3">
        <v>4559120</v>
      </c>
      <c r="T361" s="3">
        <v>4697192</v>
      </c>
      <c r="U361" s="3">
        <v>4559120</v>
      </c>
      <c r="V361" s="3">
        <v>7950848</v>
      </c>
      <c r="W361" s="3">
        <v>8410414</v>
      </c>
      <c r="X361" s="3">
        <f t="shared" si="77"/>
        <v>331285.33333333331</v>
      </c>
      <c r="Y361" s="8">
        <f t="shared" si="78"/>
        <v>2.5263423825513953E-4</v>
      </c>
      <c r="Z361" s="10">
        <f t="shared" si="79"/>
        <v>3</v>
      </c>
      <c r="AA361" s="4">
        <f t="shared" si="80"/>
        <v>0.9602836649938562</v>
      </c>
      <c r="AB361" s="4">
        <f t="shared" si="81"/>
        <v>1.0839125562962693</v>
      </c>
      <c r="AC361" s="5">
        <f t="shared" si="82"/>
        <v>1</v>
      </c>
    </row>
    <row r="362" spans="1:29" x14ac:dyDescent="0.25">
      <c r="A362">
        <v>1988</v>
      </c>
      <c r="B362" t="s">
        <v>40</v>
      </c>
      <c r="C362" s="6" t="str">
        <f t="shared" si="70"/>
        <v>Republican</v>
      </c>
      <c r="D362" s="6">
        <f t="shared" si="71"/>
        <v>315</v>
      </c>
      <c r="E362" s="6">
        <f t="shared" si="72"/>
        <v>158</v>
      </c>
      <c r="F362" s="10" t="b">
        <v>1</v>
      </c>
      <c r="G362" s="10" t="s">
        <v>54</v>
      </c>
      <c r="H362" s="6" t="str">
        <f t="shared" si="73"/>
        <v>Republican*</v>
      </c>
      <c r="I362" s="3">
        <v>0</v>
      </c>
      <c r="J362" s="3">
        <v>25</v>
      </c>
      <c r="K362" s="3">
        <v>0</v>
      </c>
      <c r="L362" s="3">
        <v>2194944</v>
      </c>
      <c r="M362" s="3">
        <v>2300087</v>
      </c>
      <c r="N362" s="3">
        <f t="shared" si="74"/>
        <v>105143</v>
      </c>
      <c r="O362" s="3">
        <f t="shared" si="75"/>
        <v>105143</v>
      </c>
      <c r="P362" s="3">
        <f t="shared" si="83"/>
        <v>2236164</v>
      </c>
      <c r="Q362" s="8">
        <f t="shared" si="76"/>
        <v>2.3777141607144556E-4</v>
      </c>
      <c r="R362" s="3">
        <v>41220</v>
      </c>
      <c r="S362" s="3">
        <v>4536251</v>
      </c>
      <c r="T362" s="3"/>
      <c r="U362" s="3">
        <v>4536251</v>
      </c>
      <c r="V362" s="3">
        <v>8892826</v>
      </c>
      <c r="W362" s="3">
        <v>9037056</v>
      </c>
      <c r="X362" s="3">
        <f t="shared" si="77"/>
        <v>355713.04</v>
      </c>
      <c r="Y362" s="8">
        <f t="shared" si="78"/>
        <v>2.3777141607144556E-4</v>
      </c>
      <c r="Z362" s="10">
        <f t="shared" si="79"/>
        <v>4</v>
      </c>
      <c r="AA362" s="4">
        <f t="shared" si="80"/>
        <v>0.89433857710711029</v>
      </c>
      <c r="AB362" s="4">
        <f t="shared" si="81"/>
        <v>1.0839125562962693</v>
      </c>
      <c r="AC362" s="5">
        <f t="shared" si="82"/>
        <v>1</v>
      </c>
    </row>
    <row r="363" spans="1:29" x14ac:dyDescent="0.25">
      <c r="A363">
        <v>1988</v>
      </c>
      <c r="B363" t="s">
        <v>22</v>
      </c>
      <c r="C363" s="6" t="str">
        <f t="shared" si="70"/>
        <v>Republican</v>
      </c>
      <c r="D363" s="6">
        <f t="shared" si="71"/>
        <v>315</v>
      </c>
      <c r="E363" s="6">
        <f t="shared" si="72"/>
        <v>158</v>
      </c>
      <c r="F363" s="10" t="b">
        <v>1</v>
      </c>
      <c r="G363" s="10" t="s">
        <v>54</v>
      </c>
      <c r="H363" s="6" t="str">
        <f t="shared" si="73"/>
        <v>Republican*</v>
      </c>
      <c r="I363" s="3">
        <v>0</v>
      </c>
      <c r="J363" s="3">
        <v>10</v>
      </c>
      <c r="K363" s="3">
        <v>0</v>
      </c>
      <c r="L363" s="3">
        <v>826304</v>
      </c>
      <c r="M363" s="3">
        <v>876167</v>
      </c>
      <c r="N363" s="3">
        <f t="shared" si="74"/>
        <v>49863</v>
      </c>
      <c r="O363" s="3">
        <f t="shared" si="75"/>
        <v>49863</v>
      </c>
      <c r="P363" s="3">
        <f t="shared" si="83"/>
        <v>838191</v>
      </c>
      <c r="Q363" s="8">
        <f t="shared" si="76"/>
        <v>2.0054950564546859E-4</v>
      </c>
      <c r="R363" s="3">
        <v>11887</v>
      </c>
      <c r="S363" s="3">
        <v>1714358</v>
      </c>
      <c r="T363" s="3">
        <v>1747350</v>
      </c>
      <c r="U363" s="3">
        <v>1714358</v>
      </c>
      <c r="V363" s="3">
        <v>3325582</v>
      </c>
      <c r="W363" s="3">
        <v>3535730</v>
      </c>
      <c r="X363" s="3">
        <f t="shared" si="77"/>
        <v>332558.2</v>
      </c>
      <c r="Y363" s="8">
        <f t="shared" si="78"/>
        <v>2.0054950564546859E-4</v>
      </c>
      <c r="Z363" s="10">
        <f t="shared" si="79"/>
        <v>5</v>
      </c>
      <c r="AA363" s="4">
        <f t="shared" si="80"/>
        <v>0.95660817881515059</v>
      </c>
      <c r="AB363" s="4">
        <f t="shared" si="81"/>
        <v>1.0839125562962693</v>
      </c>
      <c r="AC363" s="5">
        <f t="shared" si="82"/>
        <v>1</v>
      </c>
    </row>
    <row r="364" spans="1:29" x14ac:dyDescent="0.25">
      <c r="A364">
        <v>1988</v>
      </c>
      <c r="B364" t="s">
        <v>50</v>
      </c>
      <c r="C364" s="6" t="str">
        <f t="shared" si="70"/>
        <v>Republican</v>
      </c>
      <c r="D364" s="6">
        <f t="shared" si="71"/>
        <v>315</v>
      </c>
      <c r="E364" s="6">
        <f t="shared" si="72"/>
        <v>158</v>
      </c>
      <c r="F364" s="10" t="b">
        <v>0</v>
      </c>
      <c r="G364" s="10" t="s">
        <v>53</v>
      </c>
      <c r="H364" s="6" t="str">
        <f t="shared" si="73"/>
        <v>Democrat</v>
      </c>
      <c r="I364" s="3">
        <v>5</v>
      </c>
      <c r="J364" s="3">
        <v>0</v>
      </c>
      <c r="K364" s="3">
        <v>1</v>
      </c>
      <c r="L364" s="3">
        <v>341016</v>
      </c>
      <c r="M364" s="3">
        <v>310065</v>
      </c>
      <c r="N364" s="3">
        <f t="shared" si="74"/>
        <v>-30951</v>
      </c>
      <c r="O364" s="3">
        <f t="shared" si="75"/>
        <v>0</v>
      </c>
      <c r="P364" s="3">
        <f t="shared" si="83"/>
        <v>312295</v>
      </c>
      <c r="Q364" s="8">
        <f t="shared" si="76"/>
        <v>-1.938548027527382E-4</v>
      </c>
      <c r="R364" s="3">
        <v>2230</v>
      </c>
      <c r="S364" s="3">
        <v>653311</v>
      </c>
      <c r="T364" s="3"/>
      <c r="U364" s="3">
        <v>653311</v>
      </c>
      <c r="V364" s="3">
        <v>1347692</v>
      </c>
      <c r="W364" s="3">
        <v>1358249</v>
      </c>
      <c r="X364" s="3">
        <f t="shared" si="77"/>
        <v>224615.33333333334</v>
      </c>
      <c r="Y364" s="8">
        <f t="shared" si="78"/>
        <v>1.938548027527382E-4</v>
      </c>
      <c r="Z364" s="10">
        <f t="shared" si="79"/>
        <v>6</v>
      </c>
      <c r="AA364" s="4">
        <f t="shared" si="80"/>
        <v>1.4163231393465776</v>
      </c>
      <c r="AB364" s="4">
        <f t="shared" si="81"/>
        <v>1.0839125562962693</v>
      </c>
      <c r="AC364" s="5">
        <f t="shared" si="82"/>
        <v>1</v>
      </c>
    </row>
    <row r="365" spans="1:29" x14ac:dyDescent="0.25">
      <c r="A365">
        <v>1988</v>
      </c>
      <c r="B365" t="s">
        <v>33</v>
      </c>
      <c r="C365" s="6" t="str">
        <f t="shared" si="70"/>
        <v>Republican</v>
      </c>
      <c r="D365" s="6">
        <f t="shared" si="71"/>
        <v>315</v>
      </c>
      <c r="E365" s="6">
        <f t="shared" si="72"/>
        <v>158</v>
      </c>
      <c r="F365" s="10" t="b">
        <v>1</v>
      </c>
      <c r="G365" s="10" t="s">
        <v>54</v>
      </c>
      <c r="H365" s="6" t="str">
        <f t="shared" si="73"/>
        <v>Republican*</v>
      </c>
      <c r="I365" s="3">
        <v>0</v>
      </c>
      <c r="J365" s="3">
        <v>5</v>
      </c>
      <c r="K365" s="3">
        <v>0</v>
      </c>
      <c r="L365" s="3">
        <v>244497</v>
      </c>
      <c r="M365" s="3">
        <v>270341</v>
      </c>
      <c r="N365" s="3">
        <f t="shared" si="74"/>
        <v>25844</v>
      </c>
      <c r="O365" s="3">
        <f t="shared" si="75"/>
        <v>25844</v>
      </c>
      <c r="P365" s="3">
        <f t="shared" si="83"/>
        <v>250946</v>
      </c>
      <c r="Q365" s="8">
        <f t="shared" si="76"/>
        <v>1.9346850332765825E-4</v>
      </c>
      <c r="R365" s="3">
        <v>6449</v>
      </c>
      <c r="S365" s="3">
        <v>521287</v>
      </c>
      <c r="T365" s="3">
        <v>535694</v>
      </c>
      <c r="U365" s="3">
        <v>521287</v>
      </c>
      <c r="V365" s="3">
        <v>1002876</v>
      </c>
      <c r="W365" s="3">
        <v>1046754</v>
      </c>
      <c r="X365" s="3">
        <f t="shared" si="77"/>
        <v>200575.2</v>
      </c>
      <c r="Y365" s="8">
        <f t="shared" si="78"/>
        <v>1.9346850332765825E-4</v>
      </c>
      <c r="Z365" s="10">
        <f t="shared" si="79"/>
        <v>7</v>
      </c>
      <c r="AA365" s="4">
        <f t="shared" si="80"/>
        <v>1.5860779101905151</v>
      </c>
      <c r="AB365" s="4">
        <f t="shared" si="81"/>
        <v>1.0839125562962693</v>
      </c>
      <c r="AC365" s="5">
        <f t="shared" si="82"/>
        <v>1</v>
      </c>
    </row>
    <row r="366" spans="1:29" x14ac:dyDescent="0.25">
      <c r="A366">
        <v>1988</v>
      </c>
      <c r="B366" t="s">
        <v>28</v>
      </c>
      <c r="C366" s="6" t="str">
        <f t="shared" si="70"/>
        <v>Republican</v>
      </c>
      <c r="D366" s="6">
        <f t="shared" si="71"/>
        <v>315</v>
      </c>
      <c r="E366" s="6">
        <f t="shared" si="72"/>
        <v>158</v>
      </c>
      <c r="F366" s="10" t="b">
        <v>1</v>
      </c>
      <c r="G366" s="10" t="s">
        <v>54</v>
      </c>
      <c r="H366" s="6" t="str">
        <f t="shared" si="73"/>
        <v>Republican*</v>
      </c>
      <c r="I366" s="3">
        <v>0</v>
      </c>
      <c r="J366" s="3">
        <v>4</v>
      </c>
      <c r="K366" s="3">
        <v>0</v>
      </c>
      <c r="L366" s="3">
        <v>168936</v>
      </c>
      <c r="M366" s="3">
        <v>190412</v>
      </c>
      <c r="N366" s="3">
        <f t="shared" si="74"/>
        <v>21476</v>
      </c>
      <c r="O366" s="3">
        <f t="shared" si="75"/>
        <v>21476</v>
      </c>
      <c r="P366" s="3">
        <f t="shared" si="83"/>
        <v>175262</v>
      </c>
      <c r="Q366" s="8">
        <f t="shared" si="76"/>
        <v>1.8625442354255913E-4</v>
      </c>
      <c r="R366" s="3">
        <v>6326</v>
      </c>
      <c r="S366" s="3">
        <v>365674</v>
      </c>
      <c r="T366" s="3">
        <v>378981</v>
      </c>
      <c r="U366" s="3">
        <v>365674</v>
      </c>
      <c r="V366" s="3">
        <v>568014</v>
      </c>
      <c r="W366" s="3">
        <v>573791</v>
      </c>
      <c r="X366" s="3">
        <f t="shared" si="77"/>
        <v>142003.5</v>
      </c>
      <c r="Y366" s="8">
        <f t="shared" si="78"/>
        <v>1.8625442354255913E-4</v>
      </c>
      <c r="Z366" s="10">
        <f t="shared" si="79"/>
        <v>8</v>
      </c>
      <c r="AA366" s="4">
        <f t="shared" si="80"/>
        <v>2.2402820638367689</v>
      </c>
      <c r="AB366" s="4">
        <f t="shared" si="81"/>
        <v>1.0839125562962693</v>
      </c>
      <c r="AC366" s="5">
        <f t="shared" si="82"/>
        <v>1</v>
      </c>
    </row>
    <row r="367" spans="1:29" x14ac:dyDescent="0.25">
      <c r="A367">
        <v>1988</v>
      </c>
      <c r="B367" t="s">
        <v>43</v>
      </c>
      <c r="C367" s="6" t="str">
        <f t="shared" si="70"/>
        <v>Republican</v>
      </c>
      <c r="D367" s="6">
        <f t="shared" si="71"/>
        <v>315</v>
      </c>
      <c r="E367" s="6">
        <f t="shared" si="72"/>
        <v>158</v>
      </c>
      <c r="F367" s="10" t="b">
        <v>1</v>
      </c>
      <c r="G367" s="10" t="s">
        <v>54</v>
      </c>
      <c r="H367" s="6" t="str">
        <f t="shared" si="73"/>
        <v>Republican*</v>
      </c>
      <c r="I367" s="3">
        <v>0</v>
      </c>
      <c r="J367" s="3">
        <v>3</v>
      </c>
      <c r="K367" s="3">
        <v>0</v>
      </c>
      <c r="L367" s="3">
        <v>145560</v>
      </c>
      <c r="M367" s="3">
        <v>165415</v>
      </c>
      <c r="N367" s="3">
        <f t="shared" si="74"/>
        <v>19855</v>
      </c>
      <c r="O367" s="3">
        <f t="shared" si="75"/>
        <v>19855</v>
      </c>
      <c r="P367" s="3">
        <f t="shared" si="83"/>
        <v>147576</v>
      </c>
      <c r="Q367" s="8">
        <f t="shared" si="76"/>
        <v>1.5109544195416772E-4</v>
      </c>
      <c r="R367" s="3">
        <v>2016</v>
      </c>
      <c r="S367" s="3">
        <v>312991</v>
      </c>
      <c r="T367" s="3"/>
      <c r="U367" s="3">
        <v>312991</v>
      </c>
      <c r="V367" s="3">
        <v>494034</v>
      </c>
      <c r="W367" s="3">
        <v>497633</v>
      </c>
      <c r="X367" s="3">
        <f t="shared" si="77"/>
        <v>164678</v>
      </c>
      <c r="Y367" s="8">
        <f t="shared" si="78"/>
        <v>1.5109544195416772E-4</v>
      </c>
      <c r="Z367" s="10">
        <f t="shared" si="79"/>
        <v>9</v>
      </c>
      <c r="AA367" s="4">
        <f t="shared" si="80"/>
        <v>1.9318178144745781</v>
      </c>
      <c r="AB367" s="4">
        <f t="shared" si="81"/>
        <v>1.0839125562962693</v>
      </c>
      <c r="AC367" s="5">
        <f t="shared" si="82"/>
        <v>1</v>
      </c>
    </row>
    <row r="368" spans="1:29" x14ac:dyDescent="0.25">
      <c r="A368">
        <v>1988</v>
      </c>
      <c r="B368" t="s">
        <v>51</v>
      </c>
      <c r="C368" s="6" t="str">
        <f t="shared" si="70"/>
        <v>Republican</v>
      </c>
      <c r="D368" s="6">
        <f t="shared" si="71"/>
        <v>315</v>
      </c>
      <c r="E368" s="6">
        <f t="shared" si="72"/>
        <v>158</v>
      </c>
      <c r="F368" s="10" t="b">
        <v>0</v>
      </c>
      <c r="G368" s="10" t="s">
        <v>53</v>
      </c>
      <c r="H368" s="6" t="str">
        <f t="shared" si="73"/>
        <v>Democrat</v>
      </c>
      <c r="I368" s="3">
        <v>11</v>
      </c>
      <c r="J368" s="3">
        <v>0</v>
      </c>
      <c r="K368" s="3">
        <v>0</v>
      </c>
      <c r="L368" s="3">
        <v>1126794</v>
      </c>
      <c r="M368" s="3">
        <v>1047499</v>
      </c>
      <c r="N368" s="3">
        <f t="shared" si="74"/>
        <v>-79295</v>
      </c>
      <c r="O368" s="3">
        <f t="shared" si="75"/>
        <v>0</v>
      </c>
      <c r="P368" s="3">
        <f t="shared" si="83"/>
        <v>1064814</v>
      </c>
      <c r="Q368" s="8">
        <f t="shared" si="76"/>
        <v>-1.3872249196040102E-4</v>
      </c>
      <c r="R368" s="3">
        <v>17315</v>
      </c>
      <c r="S368" s="3">
        <v>2191608</v>
      </c>
      <c r="T368" s="3"/>
      <c r="U368" s="3">
        <v>2191608</v>
      </c>
      <c r="V368" s="3">
        <v>3489742</v>
      </c>
      <c r="W368" s="3">
        <v>3558322</v>
      </c>
      <c r="X368" s="3">
        <f t="shared" si="77"/>
        <v>317249.27272727271</v>
      </c>
      <c r="Y368" s="8">
        <f t="shared" si="78"/>
        <v>1.3872249196040102E-4</v>
      </c>
      <c r="Z368" s="10">
        <f t="shared" si="79"/>
        <v>10</v>
      </c>
      <c r="AA368" s="4">
        <f t="shared" si="80"/>
        <v>1.0027694983103308</v>
      </c>
      <c r="AB368" s="4">
        <f t="shared" si="81"/>
        <v>1.0839125562962693</v>
      </c>
      <c r="AC368" s="5">
        <f t="shared" si="82"/>
        <v>1</v>
      </c>
    </row>
    <row r="369" spans="1:29" x14ac:dyDescent="0.25">
      <c r="A369">
        <v>1988</v>
      </c>
      <c r="B369" t="s">
        <v>34</v>
      </c>
      <c r="C369" s="6" t="str">
        <f t="shared" si="70"/>
        <v>Republican</v>
      </c>
      <c r="D369" s="6">
        <f t="shared" si="71"/>
        <v>315</v>
      </c>
      <c r="E369" s="6">
        <f t="shared" si="72"/>
        <v>158</v>
      </c>
      <c r="F369" s="10" t="b">
        <v>0</v>
      </c>
      <c r="G369" s="10" t="s">
        <v>53</v>
      </c>
      <c r="H369" s="6" t="str">
        <f t="shared" si="73"/>
        <v>Democrat</v>
      </c>
      <c r="I369" s="3">
        <v>36</v>
      </c>
      <c r="J369" s="3">
        <v>0</v>
      </c>
      <c r="K369" s="3">
        <v>0</v>
      </c>
      <c r="L369" s="3">
        <v>3347882</v>
      </c>
      <c r="M369" s="3">
        <v>3081871</v>
      </c>
      <c r="N369" s="3">
        <f t="shared" si="74"/>
        <v>-266011</v>
      </c>
      <c r="O369" s="3">
        <f t="shared" si="75"/>
        <v>0</v>
      </c>
      <c r="P369" s="3">
        <f t="shared" si="83"/>
        <v>3137801</v>
      </c>
      <c r="Q369" s="8">
        <f t="shared" si="76"/>
        <v>-1.3533274939758131E-4</v>
      </c>
      <c r="R369" s="3">
        <v>55930</v>
      </c>
      <c r="S369" s="3">
        <v>6485683</v>
      </c>
      <c r="T369" s="3">
        <v>6636310</v>
      </c>
      <c r="U369" s="3">
        <v>6485683</v>
      </c>
      <c r="V369" s="3">
        <v>12300666</v>
      </c>
      <c r="W369" s="3">
        <v>13659215</v>
      </c>
      <c r="X369" s="3">
        <f t="shared" si="77"/>
        <v>341685.16666666669</v>
      </c>
      <c r="Y369" s="8">
        <f t="shared" si="78"/>
        <v>1.3533274939758131E-4</v>
      </c>
      <c r="Z369" s="10">
        <f t="shared" si="79"/>
        <v>11</v>
      </c>
      <c r="AA369" s="4">
        <f t="shared" si="80"/>
        <v>0.9310556181164179</v>
      </c>
      <c r="AB369" s="4">
        <f t="shared" si="81"/>
        <v>1.0839125562962693</v>
      </c>
      <c r="AC369" s="5">
        <f t="shared" si="82"/>
        <v>1</v>
      </c>
    </row>
    <row r="370" spans="1:29" x14ac:dyDescent="0.25">
      <c r="A370">
        <v>1988</v>
      </c>
      <c r="B370" t="s">
        <v>6</v>
      </c>
      <c r="C370" s="6" t="str">
        <f t="shared" si="70"/>
        <v>Republican</v>
      </c>
      <c r="D370" s="6">
        <f t="shared" si="71"/>
        <v>315</v>
      </c>
      <c r="E370" s="6">
        <f t="shared" si="72"/>
        <v>158</v>
      </c>
      <c r="F370" s="10" t="b">
        <v>1</v>
      </c>
      <c r="G370" s="10" t="s">
        <v>54</v>
      </c>
      <c r="H370" s="6" t="str">
        <f t="shared" si="73"/>
        <v>Republican*</v>
      </c>
      <c r="I370" s="3">
        <v>0</v>
      </c>
      <c r="J370" s="3">
        <v>47</v>
      </c>
      <c r="K370" s="3">
        <v>0</v>
      </c>
      <c r="L370" s="3">
        <v>4702233</v>
      </c>
      <c r="M370" s="3">
        <v>5054917</v>
      </c>
      <c r="N370" s="3">
        <f t="shared" si="74"/>
        <v>352684</v>
      </c>
      <c r="O370" s="3">
        <f t="shared" si="75"/>
        <v>352684</v>
      </c>
      <c r="P370" s="3">
        <f t="shared" si="83"/>
        <v>4832148</v>
      </c>
      <c r="Q370" s="8">
        <f t="shared" si="76"/>
        <v>1.3326377153485841E-4</v>
      </c>
      <c r="R370" s="3">
        <v>129914</v>
      </c>
      <c r="S370" s="3">
        <v>9887064</v>
      </c>
      <c r="T370" s="3">
        <v>10194539</v>
      </c>
      <c r="U370" s="3">
        <v>9887065</v>
      </c>
      <c r="V370" s="3">
        <v>17738700</v>
      </c>
      <c r="W370" s="3">
        <v>21249801</v>
      </c>
      <c r="X370" s="3">
        <f t="shared" si="77"/>
        <v>377419.14893617021</v>
      </c>
      <c r="Y370" s="8">
        <f t="shared" si="78"/>
        <v>1.3326377153485841E-4</v>
      </c>
      <c r="Z370" s="10">
        <f t="shared" si="79"/>
        <v>12</v>
      </c>
      <c r="AA370" s="4">
        <f t="shared" si="80"/>
        <v>0.84290342699555765</v>
      </c>
      <c r="AB370" s="4">
        <f t="shared" si="81"/>
        <v>1.0839125562962693</v>
      </c>
      <c r="AC370" s="5">
        <f t="shared" si="82"/>
        <v>1</v>
      </c>
    </row>
    <row r="371" spans="1:29" x14ac:dyDescent="0.25">
      <c r="A371">
        <v>1988</v>
      </c>
      <c r="B371" t="s">
        <v>27</v>
      </c>
      <c r="C371" s="6" t="str">
        <f t="shared" si="70"/>
        <v>Republican</v>
      </c>
      <c r="D371" s="6">
        <f t="shared" si="71"/>
        <v>315</v>
      </c>
      <c r="E371" s="6">
        <f t="shared" si="72"/>
        <v>158</v>
      </c>
      <c r="F371" s="10" t="b">
        <v>1</v>
      </c>
      <c r="G371" s="10" t="s">
        <v>54</v>
      </c>
      <c r="H371" s="6" t="str">
        <f t="shared" si="73"/>
        <v>Republican*</v>
      </c>
      <c r="I371" s="3">
        <v>0</v>
      </c>
      <c r="J371" s="3">
        <v>11</v>
      </c>
      <c r="K371" s="3">
        <v>0</v>
      </c>
      <c r="L371" s="3">
        <v>1001619</v>
      </c>
      <c r="M371" s="3">
        <v>1084953</v>
      </c>
      <c r="N371" s="3">
        <f t="shared" si="74"/>
        <v>83334</v>
      </c>
      <c r="O371" s="3">
        <f t="shared" si="75"/>
        <v>83334</v>
      </c>
      <c r="P371" s="3">
        <f t="shared" si="83"/>
        <v>1008760</v>
      </c>
      <c r="Q371" s="8">
        <f t="shared" si="76"/>
        <v>1.3199894400844794E-4</v>
      </c>
      <c r="R371" s="3">
        <v>6656</v>
      </c>
      <c r="S371" s="3">
        <v>2093228</v>
      </c>
      <c r="T371" s="3"/>
      <c r="U371" s="3">
        <v>2093713</v>
      </c>
      <c r="V371" s="3">
        <v>3696905</v>
      </c>
      <c r="W371" s="3">
        <v>3769751</v>
      </c>
      <c r="X371" s="3">
        <f t="shared" si="77"/>
        <v>336082.27272727271</v>
      </c>
      <c r="Y371" s="8">
        <f t="shared" si="78"/>
        <v>1.3199894400844794E-4</v>
      </c>
      <c r="Z371" s="10">
        <f t="shared" si="79"/>
        <v>13</v>
      </c>
      <c r="AA371" s="4">
        <f t="shared" si="80"/>
        <v>0.94657743019430873</v>
      </c>
      <c r="AB371" s="4">
        <f t="shared" si="81"/>
        <v>1.0839125562962693</v>
      </c>
      <c r="AC371" s="5">
        <f t="shared" si="82"/>
        <v>1</v>
      </c>
    </row>
    <row r="372" spans="1:29" x14ac:dyDescent="0.25">
      <c r="A372">
        <v>1988</v>
      </c>
      <c r="B372" t="s">
        <v>39</v>
      </c>
      <c r="C372" s="6" t="str">
        <f t="shared" si="70"/>
        <v>Republican</v>
      </c>
      <c r="D372" s="6">
        <f t="shared" si="71"/>
        <v>315</v>
      </c>
      <c r="E372" s="6">
        <f t="shared" si="72"/>
        <v>158</v>
      </c>
      <c r="F372" s="10" t="b">
        <v>0</v>
      </c>
      <c r="G372" s="10" t="s">
        <v>53</v>
      </c>
      <c r="H372" s="6" t="str">
        <f t="shared" si="73"/>
        <v>Democrat</v>
      </c>
      <c r="I372" s="3">
        <v>7</v>
      </c>
      <c r="J372" s="3">
        <v>0</v>
      </c>
      <c r="K372" s="3">
        <v>0</v>
      </c>
      <c r="L372" s="3">
        <v>616206</v>
      </c>
      <c r="M372" s="3">
        <v>560126</v>
      </c>
      <c r="N372" s="3">
        <f t="shared" si="74"/>
        <v>-56080</v>
      </c>
      <c r="O372" s="3">
        <f t="shared" si="75"/>
        <v>0</v>
      </c>
      <c r="P372" s="3">
        <f t="shared" si="83"/>
        <v>585488</v>
      </c>
      <c r="Q372" s="8">
        <f t="shared" si="76"/>
        <v>-1.2482168330955778E-4</v>
      </c>
      <c r="R372" s="3">
        <v>25362</v>
      </c>
      <c r="S372" s="3">
        <v>1201694</v>
      </c>
      <c r="T372" s="3">
        <v>1235199</v>
      </c>
      <c r="U372" s="3">
        <v>1201694</v>
      </c>
      <c r="V372" s="3">
        <v>1982355</v>
      </c>
      <c r="W372" s="3">
        <v>2055379</v>
      </c>
      <c r="X372" s="3">
        <f t="shared" si="77"/>
        <v>283193.57142857142</v>
      </c>
      <c r="Y372" s="8">
        <f t="shared" si="78"/>
        <v>1.2482168330955778E-4</v>
      </c>
      <c r="Z372" s="10">
        <f t="shared" si="79"/>
        <v>14</v>
      </c>
      <c r="AA372" s="4">
        <f t="shared" si="80"/>
        <v>1.1233584591883454</v>
      </c>
      <c r="AB372" s="4">
        <f t="shared" si="81"/>
        <v>1.0839125562962693</v>
      </c>
      <c r="AC372" s="5">
        <f t="shared" si="82"/>
        <v>1</v>
      </c>
    </row>
    <row r="373" spans="1:29" x14ac:dyDescent="0.25">
      <c r="A373">
        <v>1988</v>
      </c>
      <c r="B373" t="s">
        <v>13</v>
      </c>
      <c r="C373" s="6" t="str">
        <f t="shared" si="70"/>
        <v>Republican</v>
      </c>
      <c r="D373" s="6">
        <f t="shared" si="71"/>
        <v>315</v>
      </c>
      <c r="E373" s="6">
        <f t="shared" si="72"/>
        <v>158</v>
      </c>
      <c r="F373" s="10" t="b">
        <v>0</v>
      </c>
      <c r="G373" s="10" t="s">
        <v>53</v>
      </c>
      <c r="H373" s="6" t="str">
        <f t="shared" si="73"/>
        <v>Democrat</v>
      </c>
      <c r="I373" s="3">
        <v>4</v>
      </c>
      <c r="J373" s="3">
        <v>0</v>
      </c>
      <c r="K373" s="3">
        <v>0</v>
      </c>
      <c r="L373" s="3">
        <v>192364</v>
      </c>
      <c r="M373" s="3">
        <v>158625</v>
      </c>
      <c r="N373" s="3">
        <f t="shared" si="74"/>
        <v>-33739</v>
      </c>
      <c r="O373" s="3">
        <f t="shared" si="75"/>
        <v>0</v>
      </c>
      <c r="P373" s="3">
        <f t="shared" si="83"/>
        <v>162097</v>
      </c>
      <c r="Q373" s="8">
        <f t="shared" si="76"/>
        <v>-1.1855715937046149E-4</v>
      </c>
      <c r="R373" s="3">
        <v>3472</v>
      </c>
      <c r="S373" s="3">
        <v>354461</v>
      </c>
      <c r="T373" s="3">
        <v>368567</v>
      </c>
      <c r="U373" s="3">
        <v>354461</v>
      </c>
      <c r="V373" s="3">
        <v>739890</v>
      </c>
      <c r="W373" s="3">
        <v>803568</v>
      </c>
      <c r="X373" s="3">
        <f t="shared" si="77"/>
        <v>184972.5</v>
      </c>
      <c r="Y373" s="8">
        <f t="shared" si="78"/>
        <v>1.1855715937046149E-4</v>
      </c>
      <c r="Z373" s="10">
        <f t="shared" si="79"/>
        <v>15</v>
      </c>
      <c r="AA373" s="4">
        <f t="shared" si="80"/>
        <v>1.719865893860139</v>
      </c>
      <c r="AB373" s="4">
        <f t="shared" si="81"/>
        <v>1.0839125562962693</v>
      </c>
      <c r="AC373" s="5">
        <f t="shared" si="82"/>
        <v>1</v>
      </c>
    </row>
    <row r="374" spans="1:29" x14ac:dyDescent="0.25">
      <c r="A374">
        <v>1988</v>
      </c>
      <c r="B374" t="s">
        <v>8</v>
      </c>
      <c r="C374" s="6" t="str">
        <f t="shared" si="70"/>
        <v>Republican</v>
      </c>
      <c r="D374" s="6">
        <f t="shared" si="71"/>
        <v>315</v>
      </c>
      <c r="E374" s="6">
        <f t="shared" si="72"/>
        <v>158</v>
      </c>
      <c r="F374" s="10" t="b">
        <v>1</v>
      </c>
      <c r="G374" s="10" t="s">
        <v>54</v>
      </c>
      <c r="H374" s="6" t="str">
        <f t="shared" si="73"/>
        <v>Republican*</v>
      </c>
      <c r="I374" s="3">
        <v>0</v>
      </c>
      <c r="J374" s="3">
        <v>8</v>
      </c>
      <c r="K374" s="3">
        <v>0</v>
      </c>
      <c r="L374" s="3">
        <v>676584</v>
      </c>
      <c r="M374" s="3">
        <v>750241</v>
      </c>
      <c r="N374" s="3">
        <f t="shared" si="74"/>
        <v>73657</v>
      </c>
      <c r="O374" s="3">
        <f t="shared" si="75"/>
        <v>73657</v>
      </c>
      <c r="P374" s="3">
        <f t="shared" si="83"/>
        <v>693153</v>
      </c>
      <c r="Q374" s="8">
        <f t="shared" si="76"/>
        <v>1.0861153726054551E-4</v>
      </c>
      <c r="R374" s="3">
        <v>16569</v>
      </c>
      <c r="S374" s="3">
        <v>1443394</v>
      </c>
      <c r="T374" s="3">
        <v>1461962</v>
      </c>
      <c r="U374" s="3">
        <v>1443394</v>
      </c>
      <c r="V374" s="3">
        <v>2379699</v>
      </c>
      <c r="W374" s="3">
        <v>2525021</v>
      </c>
      <c r="X374" s="3">
        <f t="shared" si="77"/>
        <v>297462.375</v>
      </c>
      <c r="Y374" s="8">
        <f t="shared" si="78"/>
        <v>1.0861153726054551E-4</v>
      </c>
      <c r="Z374" s="10">
        <f t="shared" si="79"/>
        <v>16</v>
      </c>
      <c r="AA374" s="4">
        <f t="shared" si="80"/>
        <v>1.0694727158419433</v>
      </c>
      <c r="AB374" s="4">
        <f t="shared" si="81"/>
        <v>1.0839125562962693</v>
      </c>
      <c r="AC374" s="5">
        <f t="shared" si="82"/>
        <v>1</v>
      </c>
    </row>
    <row r="375" spans="1:29" x14ac:dyDescent="0.25">
      <c r="A375">
        <v>1988</v>
      </c>
      <c r="B375" t="s">
        <v>9</v>
      </c>
      <c r="C375" s="6" t="str">
        <f t="shared" si="70"/>
        <v>Republican</v>
      </c>
      <c r="D375" s="6">
        <f t="shared" si="71"/>
        <v>315</v>
      </c>
      <c r="E375" s="6">
        <f t="shared" si="72"/>
        <v>158</v>
      </c>
      <c r="F375" s="10" t="b">
        <v>1</v>
      </c>
      <c r="G375" s="10" t="s">
        <v>54</v>
      </c>
      <c r="H375" s="6" t="str">
        <f t="shared" si="73"/>
        <v>Republican*</v>
      </c>
      <c r="I375" s="3">
        <v>0</v>
      </c>
      <c r="J375" s="3">
        <v>3</v>
      </c>
      <c r="K375" s="3">
        <v>0</v>
      </c>
      <c r="L375" s="3">
        <v>108647</v>
      </c>
      <c r="M375" s="3">
        <v>139639</v>
      </c>
      <c r="N375" s="3">
        <f t="shared" si="74"/>
        <v>30992</v>
      </c>
      <c r="O375" s="3">
        <f t="shared" si="75"/>
        <v>30992</v>
      </c>
      <c r="P375" s="3">
        <f t="shared" si="83"/>
        <v>110252</v>
      </c>
      <c r="Q375" s="8">
        <f t="shared" si="76"/>
        <v>9.6799173980382028E-5</v>
      </c>
      <c r="R375" s="3">
        <v>1605</v>
      </c>
      <c r="S375" s="3">
        <v>249891</v>
      </c>
      <c r="T375" s="3">
        <v>254973</v>
      </c>
      <c r="U375" s="3">
        <v>249891</v>
      </c>
      <c r="V375" s="3">
        <v>472441</v>
      </c>
      <c r="W375" s="3">
        <v>489696</v>
      </c>
      <c r="X375" s="3">
        <f t="shared" si="77"/>
        <v>157480.33333333334</v>
      </c>
      <c r="Y375" s="8">
        <f t="shared" si="78"/>
        <v>9.6799173980382028E-5</v>
      </c>
      <c r="Z375" s="10">
        <f t="shared" si="79"/>
        <v>17</v>
      </c>
      <c r="AA375" s="4">
        <f t="shared" si="80"/>
        <v>2.0201118915507621</v>
      </c>
      <c r="AB375" s="4">
        <f t="shared" si="81"/>
        <v>1.0839125562962693</v>
      </c>
      <c r="AC375" s="5">
        <f t="shared" si="82"/>
        <v>1</v>
      </c>
    </row>
    <row r="376" spans="1:29" x14ac:dyDescent="0.25">
      <c r="A376">
        <v>1988</v>
      </c>
      <c r="B376" t="s">
        <v>41</v>
      </c>
      <c r="C376" s="6" t="str">
        <f t="shared" si="70"/>
        <v>Republican</v>
      </c>
      <c r="D376" s="6">
        <f t="shared" si="71"/>
        <v>315</v>
      </c>
      <c r="E376" s="6">
        <f t="shared" si="72"/>
        <v>158</v>
      </c>
      <c r="F376" s="10" t="b">
        <v>0</v>
      </c>
      <c r="G376" s="10" t="s">
        <v>53</v>
      </c>
      <c r="H376" s="6" t="str">
        <f t="shared" si="73"/>
        <v>Democrat</v>
      </c>
      <c r="I376" s="3">
        <v>4</v>
      </c>
      <c r="J376" s="3">
        <v>0</v>
      </c>
      <c r="K376" s="3">
        <v>0</v>
      </c>
      <c r="L376" s="3">
        <v>225123</v>
      </c>
      <c r="M376" s="3">
        <v>177761</v>
      </c>
      <c r="N376" s="3">
        <f t="shared" si="74"/>
        <v>-47362</v>
      </c>
      <c r="O376" s="3">
        <f t="shared" si="75"/>
        <v>0</v>
      </c>
      <c r="P376" s="3">
        <f t="shared" si="83"/>
        <v>179497</v>
      </c>
      <c r="Q376" s="8">
        <f t="shared" si="76"/>
        <v>-8.445589290992779E-5</v>
      </c>
      <c r="R376" s="3">
        <v>1736</v>
      </c>
      <c r="S376" s="3">
        <v>404620</v>
      </c>
      <c r="T376" s="3">
        <v>415963</v>
      </c>
      <c r="U376" s="3">
        <v>404620</v>
      </c>
      <c r="V376" s="3">
        <v>721773</v>
      </c>
      <c r="W376" s="3">
        <v>771407</v>
      </c>
      <c r="X376" s="3">
        <f t="shared" si="77"/>
        <v>180443.25</v>
      </c>
      <c r="Y376" s="8">
        <f t="shared" si="78"/>
        <v>8.445589290992779E-5</v>
      </c>
      <c r="Z376" s="10">
        <f t="shared" si="79"/>
        <v>18</v>
      </c>
      <c r="AA376" s="4">
        <f t="shared" si="80"/>
        <v>1.7630357137329582</v>
      </c>
      <c r="AB376" s="4">
        <f t="shared" si="81"/>
        <v>1.0839125562962693</v>
      </c>
      <c r="AC376" s="5">
        <f t="shared" si="82"/>
        <v>1</v>
      </c>
    </row>
    <row r="377" spans="1:29" x14ac:dyDescent="0.25">
      <c r="A377">
        <v>1988</v>
      </c>
      <c r="B377" t="s">
        <v>36</v>
      </c>
      <c r="C377" s="6" t="str">
        <f t="shared" si="70"/>
        <v>Republican</v>
      </c>
      <c r="D377" s="6">
        <f t="shared" si="71"/>
        <v>315</v>
      </c>
      <c r="E377" s="6">
        <f t="shared" si="72"/>
        <v>158</v>
      </c>
      <c r="F377" s="10" t="b">
        <v>1</v>
      </c>
      <c r="G377" s="10" t="s">
        <v>54</v>
      </c>
      <c r="H377" s="6" t="str">
        <f t="shared" si="73"/>
        <v>Republican*</v>
      </c>
      <c r="I377" s="3">
        <v>0</v>
      </c>
      <c r="J377" s="3">
        <v>3</v>
      </c>
      <c r="K377" s="3">
        <v>0</v>
      </c>
      <c r="L377" s="3">
        <v>127739</v>
      </c>
      <c r="M377" s="3">
        <v>166559</v>
      </c>
      <c r="N377" s="3">
        <f t="shared" si="74"/>
        <v>38820</v>
      </c>
      <c r="O377" s="3">
        <f t="shared" si="75"/>
        <v>38820</v>
      </c>
      <c r="P377" s="3">
        <f t="shared" si="83"/>
        <v>130702</v>
      </c>
      <c r="Q377" s="8">
        <f t="shared" si="76"/>
        <v>7.7279752704791348E-5</v>
      </c>
      <c r="R377" s="3">
        <v>2963</v>
      </c>
      <c r="S377" s="3">
        <v>297261</v>
      </c>
      <c r="T377" s="3">
        <v>309100</v>
      </c>
      <c r="U377" s="3">
        <v>297261</v>
      </c>
      <c r="V377" s="3">
        <v>466684</v>
      </c>
      <c r="W377" s="3">
        <v>470652</v>
      </c>
      <c r="X377" s="3">
        <f t="shared" si="77"/>
        <v>155561.33333333334</v>
      </c>
      <c r="Y377" s="8">
        <f t="shared" si="78"/>
        <v>7.7279752704791348E-5</v>
      </c>
      <c r="Z377" s="10">
        <f t="shared" si="79"/>
        <v>19</v>
      </c>
      <c r="AA377" s="4">
        <f t="shared" si="80"/>
        <v>2.0450319320056694</v>
      </c>
      <c r="AB377" s="4">
        <f t="shared" si="81"/>
        <v>1.0839125562962693</v>
      </c>
      <c r="AC377" s="5">
        <f t="shared" si="82"/>
        <v>1</v>
      </c>
    </row>
    <row r="378" spans="1:29" x14ac:dyDescent="0.25">
      <c r="A378">
        <v>1988</v>
      </c>
      <c r="B378" t="s">
        <v>52</v>
      </c>
      <c r="C378" s="6" t="str">
        <f t="shared" si="70"/>
        <v>Republican</v>
      </c>
      <c r="D378" s="6">
        <f t="shared" si="71"/>
        <v>315</v>
      </c>
      <c r="E378" s="6">
        <f t="shared" si="72"/>
        <v>158</v>
      </c>
      <c r="F378" s="10" t="b">
        <v>1</v>
      </c>
      <c r="G378" s="10" t="s">
        <v>54</v>
      </c>
      <c r="H378" s="6" t="str">
        <f t="shared" si="73"/>
        <v>Republican*</v>
      </c>
      <c r="I378" s="3">
        <v>0</v>
      </c>
      <c r="J378" s="3">
        <v>3</v>
      </c>
      <c r="K378" s="3">
        <v>0</v>
      </c>
      <c r="L378" s="3">
        <v>67113</v>
      </c>
      <c r="M378" s="3">
        <v>106867</v>
      </c>
      <c r="N378" s="3">
        <f t="shared" si="74"/>
        <v>39754</v>
      </c>
      <c r="O378" s="3">
        <f t="shared" si="75"/>
        <v>39754</v>
      </c>
      <c r="P378" s="3">
        <f t="shared" si="83"/>
        <v>69684</v>
      </c>
      <c r="Q378" s="8">
        <f t="shared" si="76"/>
        <v>7.5464104241082652E-5</v>
      </c>
      <c r="R378" s="3">
        <v>2571</v>
      </c>
      <c r="S378" s="3">
        <v>176551</v>
      </c>
      <c r="T378" s="3">
        <v>186417</v>
      </c>
      <c r="U378" s="3">
        <v>176551</v>
      </c>
      <c r="V378" s="3">
        <v>315073</v>
      </c>
      <c r="W378" s="3">
        <v>320695</v>
      </c>
      <c r="X378" s="3">
        <f t="shared" si="77"/>
        <v>105024.33333333333</v>
      </c>
      <c r="Y378" s="8">
        <f t="shared" si="78"/>
        <v>7.5464104241082652E-5</v>
      </c>
      <c r="Z378" s="10">
        <f t="shared" si="79"/>
        <v>20</v>
      </c>
      <c r="AA378" s="4">
        <f t="shared" si="80"/>
        <v>3.0290874881571375</v>
      </c>
      <c r="AB378" s="4">
        <f t="shared" si="81"/>
        <v>1.0839125562962693</v>
      </c>
      <c r="AC378" s="5">
        <f t="shared" si="82"/>
        <v>1</v>
      </c>
    </row>
    <row r="379" spans="1:29" x14ac:dyDescent="0.25">
      <c r="A379">
        <v>1988</v>
      </c>
      <c r="B379" t="s">
        <v>7</v>
      </c>
      <c r="C379" s="6" t="str">
        <f t="shared" si="70"/>
        <v>Republican</v>
      </c>
      <c r="D379" s="6">
        <f t="shared" si="71"/>
        <v>315</v>
      </c>
      <c r="E379" s="6">
        <f t="shared" si="72"/>
        <v>158</v>
      </c>
      <c r="F379" s="10" t="b">
        <v>1</v>
      </c>
      <c r="G379" s="10" t="s">
        <v>54</v>
      </c>
      <c r="H379" s="6" t="str">
        <f t="shared" si="73"/>
        <v>Republican*</v>
      </c>
      <c r="I379" s="3">
        <v>0</v>
      </c>
      <c r="J379" s="3">
        <v>8</v>
      </c>
      <c r="K379" s="3">
        <v>0</v>
      </c>
      <c r="L379" s="3">
        <v>621453</v>
      </c>
      <c r="M379" s="3">
        <v>728177</v>
      </c>
      <c r="N379" s="3">
        <f t="shared" si="74"/>
        <v>106724</v>
      </c>
      <c r="O379" s="3">
        <f t="shared" si="75"/>
        <v>106724</v>
      </c>
      <c r="P379" s="3">
        <f t="shared" si="83"/>
        <v>644217</v>
      </c>
      <c r="Q379" s="8">
        <f t="shared" si="76"/>
        <v>7.495970915632848E-5</v>
      </c>
      <c r="R379" s="3">
        <v>22764</v>
      </c>
      <c r="S379" s="3">
        <v>1372394</v>
      </c>
      <c r="T379" s="3">
        <v>1416265</v>
      </c>
      <c r="U379" s="3">
        <v>1372394</v>
      </c>
      <c r="V379" s="3">
        <v>2327768</v>
      </c>
      <c r="W379" s="3">
        <v>2396786</v>
      </c>
      <c r="X379" s="3">
        <f t="shared" si="77"/>
        <v>290971</v>
      </c>
      <c r="Y379" s="8">
        <f t="shared" si="78"/>
        <v>7.495970915632848E-5</v>
      </c>
      <c r="Z379" s="10">
        <f t="shared" si="79"/>
        <v>21</v>
      </c>
      <c r="AA379" s="4">
        <f t="shared" si="80"/>
        <v>1.0933319610959327</v>
      </c>
      <c r="AB379" s="4">
        <f t="shared" si="81"/>
        <v>1.0839125562962693</v>
      </c>
      <c r="AC379" s="5">
        <f t="shared" si="82"/>
        <v>1</v>
      </c>
    </row>
    <row r="380" spans="1:29" x14ac:dyDescent="0.25">
      <c r="A380">
        <v>1988</v>
      </c>
      <c r="B380" t="s">
        <v>24</v>
      </c>
      <c r="C380" s="6" t="str">
        <f t="shared" si="70"/>
        <v>Republican</v>
      </c>
      <c r="D380" s="6">
        <f t="shared" si="71"/>
        <v>315</v>
      </c>
      <c r="E380" s="6">
        <f t="shared" si="72"/>
        <v>158</v>
      </c>
      <c r="F380" s="10" t="b">
        <v>0</v>
      </c>
      <c r="G380" s="10" t="s">
        <v>54</v>
      </c>
      <c r="H380" s="6" t="str">
        <f t="shared" si="73"/>
        <v>Republican</v>
      </c>
      <c r="I380" s="3">
        <v>0</v>
      </c>
      <c r="J380" s="3">
        <v>20</v>
      </c>
      <c r="K380" s="3">
        <v>0</v>
      </c>
      <c r="L380" s="3">
        <v>1675783</v>
      </c>
      <c r="M380" s="3">
        <v>1965486</v>
      </c>
      <c r="N380" s="3">
        <f t="shared" si="74"/>
        <v>289703</v>
      </c>
      <c r="O380" s="3">
        <f t="shared" si="75"/>
        <v>0</v>
      </c>
      <c r="P380" s="3">
        <f t="shared" si="83"/>
        <v>1703677</v>
      </c>
      <c r="Q380" s="8">
        <f t="shared" si="76"/>
        <v>6.9036219852745744E-5</v>
      </c>
      <c r="R380" s="3">
        <v>27894</v>
      </c>
      <c r="S380" s="3">
        <v>3669163</v>
      </c>
      <c r="T380" s="3">
        <v>3745751</v>
      </c>
      <c r="U380" s="3">
        <v>3669163</v>
      </c>
      <c r="V380" s="3">
        <v>6608812</v>
      </c>
      <c r="W380" s="3">
        <v>6773776</v>
      </c>
      <c r="X380" s="3">
        <f t="shared" si="77"/>
        <v>330440.59999999998</v>
      </c>
      <c r="Y380" s="8">
        <f t="shared" si="78"/>
        <v>6.9036219852745744E-5</v>
      </c>
      <c r="Z380" s="10">
        <f t="shared" si="79"/>
        <v>22</v>
      </c>
      <c r="AA380" s="4">
        <f t="shared" si="80"/>
        <v>0.96273851957672452</v>
      </c>
      <c r="AB380" s="4">
        <f t="shared" si="81"/>
        <v>1.0839125562962693</v>
      </c>
      <c r="AC380" s="5">
        <f t="shared" si="82"/>
        <v>1</v>
      </c>
    </row>
    <row r="381" spans="1:29" x14ac:dyDescent="0.25">
      <c r="A381">
        <v>1988</v>
      </c>
      <c r="B381" t="s">
        <v>25</v>
      </c>
      <c r="C381" s="6" t="str">
        <f t="shared" si="70"/>
        <v>Republican</v>
      </c>
      <c r="D381" s="6">
        <f t="shared" si="71"/>
        <v>315</v>
      </c>
      <c r="E381" s="6">
        <f t="shared" si="72"/>
        <v>158</v>
      </c>
      <c r="F381" s="10" t="b">
        <v>0</v>
      </c>
      <c r="G381" s="10" t="s">
        <v>53</v>
      </c>
      <c r="H381" s="6" t="str">
        <f t="shared" si="73"/>
        <v>Democrat</v>
      </c>
      <c r="I381" s="3">
        <v>10</v>
      </c>
      <c r="J381" s="3">
        <v>0</v>
      </c>
      <c r="K381" s="3">
        <v>0</v>
      </c>
      <c r="L381" s="3">
        <v>1109471</v>
      </c>
      <c r="M381" s="3">
        <v>962337</v>
      </c>
      <c r="N381" s="3">
        <f t="shared" si="74"/>
        <v>-147134</v>
      </c>
      <c r="O381" s="3">
        <f t="shared" si="75"/>
        <v>0</v>
      </c>
      <c r="P381" s="3">
        <f t="shared" si="83"/>
        <v>987319</v>
      </c>
      <c r="Q381" s="8">
        <f t="shared" si="76"/>
        <v>-6.7965256161050465E-5</v>
      </c>
      <c r="R381" s="3">
        <v>24982</v>
      </c>
      <c r="S381" s="3">
        <v>2096790</v>
      </c>
      <c r="T381" s="3">
        <v>2125119</v>
      </c>
      <c r="U381" s="3">
        <v>2096790</v>
      </c>
      <c r="V381" s="3">
        <v>3087194</v>
      </c>
      <c r="W381" s="3">
        <v>3166668</v>
      </c>
      <c r="X381" s="3">
        <f t="shared" si="77"/>
        <v>308719.40000000002</v>
      </c>
      <c r="Y381" s="8">
        <f t="shared" si="78"/>
        <v>6.7965256161050465E-5</v>
      </c>
      <c r="Z381" s="10">
        <f t="shared" si="79"/>
        <v>23</v>
      </c>
      <c r="AA381" s="4">
        <f t="shared" si="80"/>
        <v>1.0304758756723569</v>
      </c>
      <c r="AB381" s="4">
        <f t="shared" si="81"/>
        <v>1.0839125562962693</v>
      </c>
      <c r="AC381" s="5">
        <f t="shared" si="82"/>
        <v>1</v>
      </c>
    </row>
    <row r="382" spans="1:29" x14ac:dyDescent="0.25">
      <c r="A382">
        <v>1988</v>
      </c>
      <c r="B382" t="s">
        <v>20</v>
      </c>
      <c r="C382" s="6" t="str">
        <f t="shared" si="70"/>
        <v>Republican</v>
      </c>
      <c r="D382" s="6">
        <f t="shared" si="71"/>
        <v>315</v>
      </c>
      <c r="E382" s="6">
        <f t="shared" si="72"/>
        <v>158</v>
      </c>
      <c r="F382" s="10" t="b">
        <v>0</v>
      </c>
      <c r="G382" s="10" t="s">
        <v>54</v>
      </c>
      <c r="H382" s="6" t="str">
        <f t="shared" si="73"/>
        <v>Republican</v>
      </c>
      <c r="I382" s="3">
        <v>0</v>
      </c>
      <c r="J382" s="3">
        <v>10</v>
      </c>
      <c r="K382" s="3">
        <v>0</v>
      </c>
      <c r="L382" s="3">
        <v>734281</v>
      </c>
      <c r="M382" s="3">
        <v>883702</v>
      </c>
      <c r="N382" s="3">
        <f t="shared" si="74"/>
        <v>149421</v>
      </c>
      <c r="O382" s="3">
        <f t="shared" si="75"/>
        <v>0</v>
      </c>
      <c r="P382" s="3">
        <f t="shared" si="83"/>
        <v>744500</v>
      </c>
      <c r="Q382" s="8">
        <f t="shared" si="76"/>
        <v>6.6924997155687623E-5</v>
      </c>
      <c r="R382" s="3">
        <v>10219</v>
      </c>
      <c r="S382" s="3">
        <v>1628202</v>
      </c>
      <c r="T382" s="3"/>
      <c r="U382" s="3">
        <v>1628202</v>
      </c>
      <c r="V382" s="3">
        <v>2941023</v>
      </c>
      <c r="W382" s="3">
        <v>3005785</v>
      </c>
      <c r="X382" s="3">
        <f t="shared" si="77"/>
        <v>294102.3</v>
      </c>
      <c r="Y382" s="8">
        <f t="shared" si="78"/>
        <v>6.6924997155687623E-5</v>
      </c>
      <c r="Z382" s="10">
        <f t="shared" si="79"/>
        <v>24</v>
      </c>
      <c r="AA382" s="4">
        <f t="shared" si="80"/>
        <v>1.0816912824280689</v>
      </c>
      <c r="AB382" s="4">
        <f t="shared" si="81"/>
        <v>1.0839125562962693</v>
      </c>
      <c r="AC382" s="5">
        <f t="shared" si="82"/>
        <v>1</v>
      </c>
    </row>
    <row r="383" spans="1:29" x14ac:dyDescent="0.25">
      <c r="A383">
        <v>1988</v>
      </c>
      <c r="B383" t="s">
        <v>3</v>
      </c>
      <c r="C383" s="6" t="str">
        <f t="shared" si="70"/>
        <v>Republican</v>
      </c>
      <c r="D383" s="6">
        <f t="shared" si="71"/>
        <v>315</v>
      </c>
      <c r="E383" s="6">
        <f t="shared" si="72"/>
        <v>158</v>
      </c>
      <c r="F383" s="10" t="b">
        <v>1</v>
      </c>
      <c r="G383" s="10" t="s">
        <v>54</v>
      </c>
      <c r="H383" s="6" t="str">
        <f t="shared" si="73"/>
        <v>Republican*</v>
      </c>
      <c r="I383" s="3">
        <v>0</v>
      </c>
      <c r="J383" s="3">
        <v>3</v>
      </c>
      <c r="K383" s="3">
        <v>0</v>
      </c>
      <c r="L383" s="3">
        <v>72584</v>
      </c>
      <c r="M383" s="3">
        <v>119251</v>
      </c>
      <c r="N383" s="3">
        <f t="shared" si="74"/>
        <v>46667</v>
      </c>
      <c r="O383" s="3">
        <f t="shared" si="75"/>
        <v>46667</v>
      </c>
      <c r="P383" s="3">
        <f t="shared" si="83"/>
        <v>80865</v>
      </c>
      <c r="Q383" s="8">
        <f t="shared" si="76"/>
        <v>6.4285255105320683E-5</v>
      </c>
      <c r="R383" s="3">
        <v>8281</v>
      </c>
      <c r="S383" s="3">
        <v>200116</v>
      </c>
      <c r="T383" s="3">
        <v>203433</v>
      </c>
      <c r="U383" s="3">
        <v>200116</v>
      </c>
      <c r="V383" s="3">
        <v>355023</v>
      </c>
      <c r="W383" s="3">
        <v>369260</v>
      </c>
      <c r="X383" s="3">
        <f t="shared" si="77"/>
        <v>118341</v>
      </c>
      <c r="Y383" s="8">
        <f t="shared" si="78"/>
        <v>6.4285255105320683E-5</v>
      </c>
      <c r="Z383" s="10">
        <f t="shared" si="79"/>
        <v>25</v>
      </c>
      <c r="AA383" s="4">
        <f t="shared" si="80"/>
        <v>2.6882305714168768</v>
      </c>
      <c r="AB383" s="4">
        <f t="shared" si="81"/>
        <v>1.0839125562962693</v>
      </c>
      <c r="AC383" s="5">
        <f t="shared" si="82"/>
        <v>1</v>
      </c>
    </row>
    <row r="384" spans="1:29" x14ac:dyDescent="0.25">
      <c r="A384">
        <v>1988</v>
      </c>
      <c r="B384" t="s">
        <v>17</v>
      </c>
      <c r="C384" s="6" t="str">
        <f t="shared" si="70"/>
        <v>Republican</v>
      </c>
      <c r="D384" s="6">
        <f t="shared" si="71"/>
        <v>315</v>
      </c>
      <c r="E384" s="6">
        <f t="shared" si="72"/>
        <v>158</v>
      </c>
      <c r="F384" s="10" t="b">
        <v>0</v>
      </c>
      <c r="G384" s="10" t="s">
        <v>53</v>
      </c>
      <c r="H384" s="6" t="str">
        <f t="shared" si="73"/>
        <v>Democrat</v>
      </c>
      <c r="I384" s="3">
        <v>8</v>
      </c>
      <c r="J384" s="3">
        <v>0</v>
      </c>
      <c r="K384" s="3">
        <v>0</v>
      </c>
      <c r="L384" s="3">
        <v>670557</v>
      </c>
      <c r="M384" s="3">
        <v>545355</v>
      </c>
      <c r="N384" s="3">
        <f t="shared" si="74"/>
        <v>-125202</v>
      </c>
      <c r="O384" s="3">
        <f t="shared" si="75"/>
        <v>0</v>
      </c>
      <c r="P384" s="3">
        <f t="shared" si="83"/>
        <v>555057</v>
      </c>
      <c r="Q384" s="8">
        <f t="shared" si="76"/>
        <v>-6.3896742863532528E-5</v>
      </c>
      <c r="R384" s="3">
        <v>9702</v>
      </c>
      <c r="S384" s="3">
        <v>1225614</v>
      </c>
      <c r="T384" s="3">
        <v>1240854</v>
      </c>
      <c r="U384" s="3">
        <v>1225614</v>
      </c>
      <c r="V384" s="3">
        <v>2021793</v>
      </c>
      <c r="W384" s="3">
        <v>2052326</v>
      </c>
      <c r="X384" s="3">
        <f t="shared" si="77"/>
        <v>252724.125</v>
      </c>
      <c r="Y384" s="8">
        <f t="shared" si="78"/>
        <v>6.3896742863532528E-5</v>
      </c>
      <c r="Z384" s="10">
        <f t="shared" si="79"/>
        <v>26</v>
      </c>
      <c r="AA384" s="4">
        <f t="shared" si="80"/>
        <v>1.2587951152350201</v>
      </c>
      <c r="AB384" s="4">
        <f t="shared" si="81"/>
        <v>1.0839125562962693</v>
      </c>
      <c r="AC384" s="5">
        <f t="shared" si="82"/>
        <v>1</v>
      </c>
    </row>
    <row r="385" spans="1:29" x14ac:dyDescent="0.25">
      <c r="A385">
        <v>1988</v>
      </c>
      <c r="B385" t="s">
        <v>21</v>
      </c>
      <c r="C385" s="6" t="str">
        <f t="shared" si="70"/>
        <v>Republican</v>
      </c>
      <c r="D385" s="6">
        <f t="shared" si="71"/>
        <v>315</v>
      </c>
      <c r="E385" s="6">
        <f t="shared" si="72"/>
        <v>158</v>
      </c>
      <c r="F385" s="10" t="b">
        <v>0</v>
      </c>
      <c r="G385" s="10" t="s">
        <v>54</v>
      </c>
      <c r="H385" s="6" t="str">
        <f t="shared" si="73"/>
        <v>Republican</v>
      </c>
      <c r="I385" s="3">
        <v>0</v>
      </c>
      <c r="J385" s="3">
        <v>4</v>
      </c>
      <c r="K385" s="3">
        <v>0</v>
      </c>
      <c r="L385" s="3">
        <v>243569</v>
      </c>
      <c r="M385" s="3">
        <v>307131</v>
      </c>
      <c r="N385" s="3">
        <f t="shared" si="74"/>
        <v>63562</v>
      </c>
      <c r="O385" s="3">
        <f t="shared" si="75"/>
        <v>0</v>
      </c>
      <c r="P385" s="3">
        <f t="shared" si="83"/>
        <v>247904</v>
      </c>
      <c r="Q385" s="8">
        <f t="shared" si="76"/>
        <v>6.293068185393789E-5</v>
      </c>
      <c r="R385" s="3">
        <v>4335</v>
      </c>
      <c r="S385" s="3">
        <v>555035</v>
      </c>
      <c r="T385" s="3"/>
      <c r="U385" s="3">
        <v>555035</v>
      </c>
      <c r="V385" s="3">
        <v>888612</v>
      </c>
      <c r="W385" s="3">
        <v>901850</v>
      </c>
      <c r="X385" s="3">
        <f t="shared" si="77"/>
        <v>222153</v>
      </c>
      <c r="Y385" s="8">
        <f t="shared" si="78"/>
        <v>6.293068185393789E-5</v>
      </c>
      <c r="Z385" s="10">
        <f t="shared" si="79"/>
        <v>27</v>
      </c>
      <c r="AA385" s="4">
        <f t="shared" si="80"/>
        <v>1.4320215979619657</v>
      </c>
      <c r="AB385" s="4">
        <f t="shared" si="81"/>
        <v>1.0839125562962693</v>
      </c>
      <c r="AC385" s="5">
        <f t="shared" si="82"/>
        <v>1</v>
      </c>
    </row>
    <row r="386" spans="1:29" x14ac:dyDescent="0.25">
      <c r="A386">
        <v>1988</v>
      </c>
      <c r="B386" t="s">
        <v>23</v>
      </c>
      <c r="C386" s="6" t="str">
        <f t="shared" ref="C386:C449" si="84">IF(SUMIF($A$2:$A$511,A386,$I$2:$I$511)&gt;SUMIF($A$2:$A$511,A386,$J$2:$J$511),"Democrat","Republican")</f>
        <v>Republican</v>
      </c>
      <c r="D386" s="6">
        <f t="shared" ref="D386:D449" si="85">ABS(SUMIF($A$2:$A$511,A386,$I$2:$I$511)-SUMIF($A$2:$A$511,A386,$J$2:$J$511))</f>
        <v>315</v>
      </c>
      <c r="E386" s="6">
        <f t="shared" ref="E386:E449" si="86">ROUNDDOWN(D386/2 + 1,0)</f>
        <v>158</v>
      </c>
      <c r="F386" s="10" t="b">
        <v>0</v>
      </c>
      <c r="G386" s="10" t="s">
        <v>53</v>
      </c>
      <c r="H386" s="6" t="str">
        <f t="shared" ref="H386:H449" si="87">CONCATENATE(IF(I386&gt;J386,"Democrat","Republican"),IF(F386,"*",""))</f>
        <v>Democrat</v>
      </c>
      <c r="I386" s="3">
        <v>13</v>
      </c>
      <c r="J386" s="3">
        <v>0</v>
      </c>
      <c r="K386" s="3">
        <v>0</v>
      </c>
      <c r="L386" s="3">
        <v>1401406</v>
      </c>
      <c r="M386" s="3">
        <v>1194644</v>
      </c>
      <c r="N386" s="3">
        <f t="shared" ref="N386:N449" si="88">IF(SUMIF($A$2:$A$511,A386,$I$2:$I$511)&gt;SUMIF($A$2:$A$511,A386,$J$2:$J$511),L386-M386,M386-L386)</f>
        <v>-206762</v>
      </c>
      <c r="O386" s="3">
        <f t="shared" ref="O386:O449" si="89">IF(F386,N386,0)</f>
        <v>0</v>
      </c>
      <c r="P386" s="3">
        <f t="shared" si="83"/>
        <v>1231395</v>
      </c>
      <c r="Q386" s="8">
        <f t="shared" ref="Q386:Q449" si="90">SUM(I386:K386)/N386</f>
        <v>-6.2874222536055943E-5</v>
      </c>
      <c r="R386" s="3">
        <v>36755</v>
      </c>
      <c r="S386" s="3">
        <v>2632805</v>
      </c>
      <c r="T386" s="3">
        <v>2689857</v>
      </c>
      <c r="U386" s="3">
        <v>2632801</v>
      </c>
      <c r="V386" s="3">
        <v>4385728</v>
      </c>
      <c r="W386" s="3">
        <v>4642061</v>
      </c>
      <c r="X386" s="3">
        <f t="shared" ref="X386:X449" si="91">V386/SUM(I386:K386)</f>
        <v>337363.69230769231</v>
      </c>
      <c r="Y386" s="8">
        <f t="shared" ref="Y386:Y449" si="92">ABS(SUM(I386:K386)/N386)</f>
        <v>6.2874222536055943E-5</v>
      </c>
      <c r="Z386" s="10">
        <f t="shared" ref="Z386:Z449" si="93">COUNTIFS($A$2:$A$511,$A386,$Y$2:$Y$511,"&gt;="&amp;$Y386)</f>
        <v>28</v>
      </c>
      <c r="AA386" s="4">
        <f t="shared" ref="AA386:AA449" si="94">(1/V386)*(SUM(I386:K386)/538)*SUMIF($A$2:$A$511,A386,$V$2:$V$511)</f>
        <v>0.9429820140867331</v>
      </c>
      <c r="AB386" s="4">
        <f t="shared" ref="AB386:AB449" si="95">1/(1/SUMIF($A$2:$A$511,A386,$V$2:$V$511)*SUMIF($A$2:$A$511,1980,$V$2:$V$511))</f>
        <v>1.0839125562962693</v>
      </c>
      <c r="AC386" s="5">
        <f t="shared" ref="AC386:AC449" si="96">1/SUMIF($A$2:$A$511,A386,$V$2:$V$511)*SUMIF($A$2:$A$511,A386,$V$2:$V$511)</f>
        <v>1</v>
      </c>
    </row>
    <row r="387" spans="1:29" x14ac:dyDescent="0.25">
      <c r="A387">
        <v>1988</v>
      </c>
      <c r="B387" t="s">
        <v>19</v>
      </c>
      <c r="C387" s="6" t="str">
        <f t="shared" si="84"/>
        <v>Republican</v>
      </c>
      <c r="D387" s="6">
        <f t="shared" si="85"/>
        <v>315</v>
      </c>
      <c r="E387" s="6">
        <f t="shared" si="86"/>
        <v>158</v>
      </c>
      <c r="F387" s="10" t="b">
        <v>0</v>
      </c>
      <c r="G387" s="10" t="s">
        <v>54</v>
      </c>
      <c r="H387" s="6" t="str">
        <f t="shared" si="87"/>
        <v>Republican</v>
      </c>
      <c r="I387" s="3">
        <v>0</v>
      </c>
      <c r="J387" s="3">
        <v>9</v>
      </c>
      <c r="K387" s="3">
        <v>0</v>
      </c>
      <c r="L387" s="3">
        <v>580368</v>
      </c>
      <c r="M387" s="3">
        <v>734281</v>
      </c>
      <c r="N387" s="3">
        <f t="shared" si="88"/>
        <v>153913</v>
      </c>
      <c r="O387" s="3">
        <f t="shared" si="89"/>
        <v>0</v>
      </c>
      <c r="P387" s="3">
        <f t="shared" ref="P387:P450" si="97">U387-MAX(L387:M387)</f>
        <v>588236</v>
      </c>
      <c r="Q387" s="8">
        <f t="shared" si="90"/>
        <v>5.8474592789432988E-5</v>
      </c>
      <c r="R387" s="3">
        <v>7868</v>
      </c>
      <c r="S387" s="3">
        <v>1322517</v>
      </c>
      <c r="T387" s="3"/>
      <c r="U387" s="3">
        <v>1322517</v>
      </c>
      <c r="V387" s="3">
        <v>2680364</v>
      </c>
      <c r="W387" s="3">
        <v>2709782</v>
      </c>
      <c r="X387" s="3">
        <f t="shared" si="91"/>
        <v>297818.22222222225</v>
      </c>
      <c r="Y387" s="8">
        <f t="shared" si="92"/>
        <v>5.8474592789432988E-5</v>
      </c>
      <c r="Z387" s="10">
        <f t="shared" si="93"/>
        <v>29</v>
      </c>
      <c r="AA387" s="4">
        <f t="shared" si="94"/>
        <v>1.0681948595296762</v>
      </c>
      <c r="AB387" s="4">
        <f t="shared" si="95"/>
        <v>1.0839125562962693</v>
      </c>
      <c r="AC387" s="5">
        <f t="shared" si="96"/>
        <v>1</v>
      </c>
    </row>
    <row r="388" spans="1:29" x14ac:dyDescent="0.25">
      <c r="A388">
        <v>1988</v>
      </c>
      <c r="B388" t="s">
        <v>30</v>
      </c>
      <c r="C388" s="6" t="str">
        <f t="shared" si="84"/>
        <v>Republican</v>
      </c>
      <c r="D388" s="6">
        <f t="shared" si="85"/>
        <v>315</v>
      </c>
      <c r="E388" s="6">
        <f t="shared" si="86"/>
        <v>158</v>
      </c>
      <c r="F388" s="10" t="b">
        <v>0</v>
      </c>
      <c r="G388" s="10" t="s">
        <v>54</v>
      </c>
      <c r="H388" s="6" t="str">
        <f t="shared" si="87"/>
        <v>Republican</v>
      </c>
      <c r="I388" s="3">
        <v>0</v>
      </c>
      <c r="J388" s="3">
        <v>4</v>
      </c>
      <c r="K388" s="3">
        <v>0</v>
      </c>
      <c r="L388" s="3">
        <v>132738</v>
      </c>
      <c r="M388" s="3">
        <v>206040</v>
      </c>
      <c r="N388" s="3">
        <f t="shared" si="88"/>
        <v>73302</v>
      </c>
      <c r="O388" s="3">
        <f t="shared" si="89"/>
        <v>0</v>
      </c>
      <c r="P388" s="3">
        <f t="shared" si="97"/>
        <v>144027</v>
      </c>
      <c r="Q388" s="8">
        <f t="shared" si="90"/>
        <v>5.4568770292761451E-5</v>
      </c>
      <c r="R388" s="3">
        <v>11289</v>
      </c>
      <c r="S388" s="3">
        <v>350067</v>
      </c>
      <c r="T388" s="3">
        <v>354261</v>
      </c>
      <c r="U388" s="3">
        <v>350067</v>
      </c>
      <c r="V388" s="3">
        <v>768131</v>
      </c>
      <c r="W388" s="3">
        <v>823940</v>
      </c>
      <c r="X388" s="3">
        <f t="shared" si="91"/>
        <v>192032.75</v>
      </c>
      <c r="Y388" s="8">
        <f t="shared" si="92"/>
        <v>5.4568770292761451E-5</v>
      </c>
      <c r="Z388" s="10">
        <f t="shared" si="93"/>
        <v>30</v>
      </c>
      <c r="AA388" s="4">
        <f t="shared" si="94"/>
        <v>1.6566335380399677</v>
      </c>
      <c r="AB388" s="4">
        <f t="shared" si="95"/>
        <v>1.0839125562962693</v>
      </c>
      <c r="AC388" s="5">
        <f t="shared" si="96"/>
        <v>1</v>
      </c>
    </row>
    <row r="389" spans="1:29" x14ac:dyDescent="0.25">
      <c r="A389">
        <v>1988</v>
      </c>
      <c r="B389" t="s">
        <v>18</v>
      </c>
      <c r="C389" s="6" t="str">
        <f t="shared" si="84"/>
        <v>Republican</v>
      </c>
      <c r="D389" s="6">
        <f t="shared" si="85"/>
        <v>315</v>
      </c>
      <c r="E389" s="6">
        <f t="shared" si="86"/>
        <v>158</v>
      </c>
      <c r="F389" s="10" t="b">
        <v>0</v>
      </c>
      <c r="G389" s="10" t="s">
        <v>54</v>
      </c>
      <c r="H389" s="6" t="str">
        <f t="shared" si="87"/>
        <v>Republican</v>
      </c>
      <c r="I389" s="3">
        <v>0</v>
      </c>
      <c r="J389" s="3">
        <v>7</v>
      </c>
      <c r="K389" s="3">
        <v>0</v>
      </c>
      <c r="L389" s="3">
        <v>422636</v>
      </c>
      <c r="M389" s="3">
        <v>554049</v>
      </c>
      <c r="N389" s="3">
        <f t="shared" si="88"/>
        <v>131413</v>
      </c>
      <c r="O389" s="3">
        <f t="shared" si="89"/>
        <v>0</v>
      </c>
      <c r="P389" s="3">
        <f t="shared" si="97"/>
        <v>438995</v>
      </c>
      <c r="Q389" s="8">
        <f t="shared" si="90"/>
        <v>5.3267180568132525E-5</v>
      </c>
      <c r="R389" s="3">
        <v>16359</v>
      </c>
      <c r="S389" s="3">
        <v>993044</v>
      </c>
      <c r="T389" s="3"/>
      <c r="U389" s="3">
        <v>993044</v>
      </c>
      <c r="V389" s="3">
        <v>1774451</v>
      </c>
      <c r="W389" s="3">
        <v>1808604</v>
      </c>
      <c r="X389" s="3">
        <f t="shared" si="91"/>
        <v>253493</v>
      </c>
      <c r="Y389" s="8">
        <f t="shared" si="92"/>
        <v>5.3267180568132525E-5</v>
      </c>
      <c r="Z389" s="10">
        <f t="shared" si="93"/>
        <v>31</v>
      </c>
      <c r="AA389" s="4">
        <f t="shared" si="94"/>
        <v>1.2549770370465638</v>
      </c>
      <c r="AB389" s="4">
        <f t="shared" si="95"/>
        <v>1.0839125562962693</v>
      </c>
      <c r="AC389" s="5">
        <f t="shared" si="96"/>
        <v>1</v>
      </c>
    </row>
    <row r="390" spans="1:29" x14ac:dyDescent="0.25">
      <c r="A390">
        <v>1988</v>
      </c>
      <c r="B390" t="s">
        <v>5</v>
      </c>
      <c r="C390" s="6" t="str">
        <f t="shared" si="84"/>
        <v>Republican</v>
      </c>
      <c r="D390" s="6">
        <f t="shared" si="85"/>
        <v>315</v>
      </c>
      <c r="E390" s="6">
        <f t="shared" si="86"/>
        <v>158</v>
      </c>
      <c r="F390" s="10" t="b">
        <v>0</v>
      </c>
      <c r="G390" s="10" t="s">
        <v>54</v>
      </c>
      <c r="H390" s="6" t="str">
        <f t="shared" si="87"/>
        <v>Republican</v>
      </c>
      <c r="I390" s="3">
        <v>0</v>
      </c>
      <c r="J390" s="3">
        <v>6</v>
      </c>
      <c r="K390" s="3">
        <v>0</v>
      </c>
      <c r="L390" s="3">
        <v>349237</v>
      </c>
      <c r="M390" s="3">
        <v>466578</v>
      </c>
      <c r="N390" s="3">
        <f t="shared" si="88"/>
        <v>117341</v>
      </c>
      <c r="O390" s="3">
        <f t="shared" si="89"/>
        <v>0</v>
      </c>
      <c r="P390" s="3">
        <f t="shared" si="97"/>
        <v>361160</v>
      </c>
      <c r="Q390" s="8">
        <f t="shared" si="90"/>
        <v>5.1133022558185117E-5</v>
      </c>
      <c r="R390" s="3">
        <v>11923</v>
      </c>
      <c r="S390" s="3">
        <v>827738</v>
      </c>
      <c r="T390" s="3"/>
      <c r="U390" s="3">
        <v>827738</v>
      </c>
      <c r="V390" s="3">
        <v>1689491</v>
      </c>
      <c r="W390" s="3">
        <v>1717388</v>
      </c>
      <c r="X390" s="3">
        <f t="shared" si="91"/>
        <v>281581.83333333331</v>
      </c>
      <c r="Y390" s="8">
        <f t="shared" si="92"/>
        <v>5.1133022558185117E-5</v>
      </c>
      <c r="Z390" s="10">
        <f t="shared" si="93"/>
        <v>32</v>
      </c>
      <c r="AA390" s="4">
        <f t="shared" si="94"/>
        <v>1.1297884181166207</v>
      </c>
      <c r="AB390" s="4">
        <f t="shared" si="95"/>
        <v>1.0839125562962693</v>
      </c>
      <c r="AC390" s="5">
        <f t="shared" si="96"/>
        <v>1</v>
      </c>
    </row>
    <row r="391" spans="1:29" x14ac:dyDescent="0.25">
      <c r="A391">
        <v>1988</v>
      </c>
      <c r="B391" t="s">
        <v>37</v>
      </c>
      <c r="C391" s="6" t="str">
        <f t="shared" si="84"/>
        <v>Republican</v>
      </c>
      <c r="D391" s="6">
        <f t="shared" si="85"/>
        <v>315</v>
      </c>
      <c r="E391" s="6">
        <f t="shared" si="86"/>
        <v>158</v>
      </c>
      <c r="F391" s="10" t="b">
        <v>0</v>
      </c>
      <c r="G391" s="10" t="s">
        <v>54</v>
      </c>
      <c r="H391" s="6" t="str">
        <f t="shared" si="87"/>
        <v>Republican</v>
      </c>
      <c r="I391" s="3">
        <v>0</v>
      </c>
      <c r="J391" s="3">
        <v>23</v>
      </c>
      <c r="K391" s="3">
        <v>0</v>
      </c>
      <c r="L391" s="3">
        <v>1939629</v>
      </c>
      <c r="M391" s="3">
        <v>2416549</v>
      </c>
      <c r="N391" s="3">
        <f t="shared" si="88"/>
        <v>476920</v>
      </c>
      <c r="O391" s="3">
        <f t="shared" si="89"/>
        <v>0</v>
      </c>
      <c r="P391" s="3">
        <f t="shared" si="97"/>
        <v>1977036</v>
      </c>
      <c r="Q391" s="8">
        <f t="shared" si="90"/>
        <v>4.8226117587855403E-5</v>
      </c>
      <c r="R391" s="3">
        <v>37521</v>
      </c>
      <c r="S391" s="3">
        <v>4393699</v>
      </c>
      <c r="T391" s="3">
        <v>4505284</v>
      </c>
      <c r="U391" s="3">
        <v>4393585</v>
      </c>
      <c r="V391" s="3">
        <v>7869099</v>
      </c>
      <c r="W391" s="3">
        <v>7986220</v>
      </c>
      <c r="X391" s="3">
        <f t="shared" si="91"/>
        <v>342134.73913043475</v>
      </c>
      <c r="Y391" s="8">
        <f t="shared" si="92"/>
        <v>4.8226117587855403E-5</v>
      </c>
      <c r="Z391" s="10">
        <f t="shared" si="93"/>
        <v>33</v>
      </c>
      <c r="AA391" s="4">
        <f t="shared" si="94"/>
        <v>0.92983219085145907</v>
      </c>
      <c r="AB391" s="4">
        <f t="shared" si="95"/>
        <v>1.0839125562962693</v>
      </c>
      <c r="AC391" s="5">
        <f t="shared" si="96"/>
        <v>1</v>
      </c>
    </row>
    <row r="392" spans="1:29" x14ac:dyDescent="0.25">
      <c r="A392">
        <v>1988</v>
      </c>
      <c r="B392" t="s">
        <v>45</v>
      </c>
      <c r="C392" s="6" t="str">
        <f t="shared" si="84"/>
        <v>Republican</v>
      </c>
      <c r="D392" s="6">
        <f t="shared" si="85"/>
        <v>315</v>
      </c>
      <c r="E392" s="6">
        <f t="shared" si="86"/>
        <v>158</v>
      </c>
      <c r="F392" s="10" t="b">
        <v>0</v>
      </c>
      <c r="G392" s="10" t="s">
        <v>54</v>
      </c>
      <c r="H392" s="6" t="str">
        <f t="shared" si="87"/>
        <v>Republican</v>
      </c>
      <c r="I392" s="3">
        <v>0</v>
      </c>
      <c r="J392" s="3">
        <v>29</v>
      </c>
      <c r="K392" s="3">
        <v>0</v>
      </c>
      <c r="L392" s="3">
        <v>2352748</v>
      </c>
      <c r="M392" s="3">
        <v>3036829</v>
      </c>
      <c r="N392" s="3">
        <f t="shared" si="88"/>
        <v>684081</v>
      </c>
      <c r="O392" s="3">
        <f t="shared" si="89"/>
        <v>0</v>
      </c>
      <c r="P392" s="3">
        <f t="shared" si="97"/>
        <v>2390581</v>
      </c>
      <c r="Q392" s="8">
        <f t="shared" si="90"/>
        <v>4.2392640637585315E-5</v>
      </c>
      <c r="R392" s="3">
        <v>37833</v>
      </c>
      <c r="S392" s="3">
        <v>5427410</v>
      </c>
      <c r="T392" s="3"/>
      <c r="U392" s="3">
        <v>5427410</v>
      </c>
      <c r="V392" s="3">
        <v>10833436</v>
      </c>
      <c r="W392" s="3">
        <v>11877787</v>
      </c>
      <c r="X392" s="3">
        <f t="shared" si="91"/>
        <v>373566.75862068968</v>
      </c>
      <c r="Y392" s="8">
        <f t="shared" si="92"/>
        <v>4.2392640637585315E-5</v>
      </c>
      <c r="Z392" s="10">
        <f t="shared" si="93"/>
        <v>34</v>
      </c>
      <c r="AA392" s="4">
        <f t="shared" si="94"/>
        <v>0.85159583049267962</v>
      </c>
      <c r="AB392" s="4">
        <f t="shared" si="95"/>
        <v>1.0839125562962693</v>
      </c>
      <c r="AC392" s="5">
        <f t="shared" si="96"/>
        <v>1</v>
      </c>
    </row>
    <row r="393" spans="1:29" x14ac:dyDescent="0.25">
      <c r="A393">
        <v>1988</v>
      </c>
      <c r="B393" t="s">
        <v>44</v>
      </c>
      <c r="C393" s="6" t="str">
        <f t="shared" si="84"/>
        <v>Republican</v>
      </c>
      <c r="D393" s="6">
        <f t="shared" si="85"/>
        <v>315</v>
      </c>
      <c r="E393" s="6">
        <f t="shared" si="86"/>
        <v>158</v>
      </c>
      <c r="F393" s="10" t="b">
        <v>0</v>
      </c>
      <c r="G393" s="10" t="s">
        <v>54</v>
      </c>
      <c r="H393" s="6" t="str">
        <f t="shared" si="87"/>
        <v>Republican</v>
      </c>
      <c r="I393" s="3">
        <v>0</v>
      </c>
      <c r="J393" s="3">
        <v>11</v>
      </c>
      <c r="K393" s="3">
        <v>0</v>
      </c>
      <c r="L393" s="3">
        <v>679794</v>
      </c>
      <c r="M393" s="3">
        <v>947233</v>
      </c>
      <c r="N393" s="3">
        <f t="shared" si="88"/>
        <v>267439</v>
      </c>
      <c r="O393" s="3">
        <f t="shared" si="89"/>
        <v>0</v>
      </c>
      <c r="P393" s="3">
        <f t="shared" si="97"/>
        <v>689017</v>
      </c>
      <c r="Q393" s="8">
        <f t="shared" si="90"/>
        <v>4.1130874704138142E-5</v>
      </c>
      <c r="R393" s="3">
        <v>9223</v>
      </c>
      <c r="S393" s="3">
        <v>1636250</v>
      </c>
      <c r="T393" s="3"/>
      <c r="U393" s="3">
        <v>1636250</v>
      </c>
      <c r="V393" s="3">
        <v>3551452</v>
      </c>
      <c r="W393" s="3">
        <v>3609081</v>
      </c>
      <c r="X393" s="3">
        <f t="shared" si="91"/>
        <v>322859.27272727271</v>
      </c>
      <c r="Y393" s="8">
        <f t="shared" si="92"/>
        <v>4.1130874704138142E-5</v>
      </c>
      <c r="Z393" s="10">
        <f t="shared" si="93"/>
        <v>35</v>
      </c>
      <c r="AA393" s="4">
        <f t="shared" si="94"/>
        <v>0.98534538396478133</v>
      </c>
      <c r="AB393" s="4">
        <f t="shared" si="95"/>
        <v>1.0839125562962693</v>
      </c>
      <c r="AC393" s="5">
        <f t="shared" si="96"/>
        <v>1</v>
      </c>
    </row>
    <row r="394" spans="1:29" x14ac:dyDescent="0.25">
      <c r="A394">
        <v>1988</v>
      </c>
      <c r="B394" t="s">
        <v>38</v>
      </c>
      <c r="C394" s="6" t="str">
        <f t="shared" si="84"/>
        <v>Republican</v>
      </c>
      <c r="D394" s="6">
        <f t="shared" si="85"/>
        <v>315</v>
      </c>
      <c r="E394" s="6">
        <f t="shared" si="86"/>
        <v>158</v>
      </c>
      <c r="F394" s="10" t="b">
        <v>0</v>
      </c>
      <c r="G394" s="10" t="s">
        <v>54</v>
      </c>
      <c r="H394" s="6" t="str">
        <f t="shared" si="87"/>
        <v>Republican</v>
      </c>
      <c r="I394" s="3">
        <v>0</v>
      </c>
      <c r="J394" s="3">
        <v>8</v>
      </c>
      <c r="K394" s="3">
        <v>0</v>
      </c>
      <c r="L394" s="3">
        <v>483423</v>
      </c>
      <c r="M394" s="3">
        <v>678367</v>
      </c>
      <c r="N394" s="3">
        <f t="shared" si="88"/>
        <v>194944</v>
      </c>
      <c r="O394" s="3">
        <f t="shared" si="89"/>
        <v>0</v>
      </c>
      <c r="P394" s="3">
        <f t="shared" si="97"/>
        <v>492669</v>
      </c>
      <c r="Q394" s="8">
        <f t="shared" si="90"/>
        <v>4.1037426132632958E-5</v>
      </c>
      <c r="R394" s="3">
        <v>9246</v>
      </c>
      <c r="S394" s="3">
        <v>1171036</v>
      </c>
      <c r="T394" s="3">
        <v>1192815</v>
      </c>
      <c r="U394" s="3">
        <v>1171036</v>
      </c>
      <c r="V394" s="3">
        <v>2245785</v>
      </c>
      <c r="W394" s="3">
        <v>2300258</v>
      </c>
      <c r="X394" s="3">
        <f t="shared" si="91"/>
        <v>280723.125</v>
      </c>
      <c r="Y394" s="8">
        <f t="shared" si="92"/>
        <v>4.1037426132632958E-5</v>
      </c>
      <c r="Z394" s="10">
        <f t="shared" si="93"/>
        <v>36</v>
      </c>
      <c r="AA394" s="4">
        <f t="shared" si="94"/>
        <v>1.1332443454811376</v>
      </c>
      <c r="AB394" s="4">
        <f t="shared" si="95"/>
        <v>1.0839125562962693</v>
      </c>
      <c r="AC394" s="5">
        <f t="shared" si="96"/>
        <v>1</v>
      </c>
    </row>
    <row r="395" spans="1:29" x14ac:dyDescent="0.25">
      <c r="A395">
        <v>1988</v>
      </c>
      <c r="B395" t="s">
        <v>32</v>
      </c>
      <c r="C395" s="6" t="str">
        <f t="shared" si="84"/>
        <v>Republican</v>
      </c>
      <c r="D395" s="6">
        <f t="shared" si="85"/>
        <v>315</v>
      </c>
      <c r="E395" s="6">
        <f t="shared" si="86"/>
        <v>158</v>
      </c>
      <c r="F395" s="10" t="b">
        <v>0</v>
      </c>
      <c r="G395" s="10" t="s">
        <v>54</v>
      </c>
      <c r="H395" s="6" t="str">
        <f t="shared" si="87"/>
        <v>Republican</v>
      </c>
      <c r="I395" s="3">
        <v>0</v>
      </c>
      <c r="J395" s="3">
        <v>16</v>
      </c>
      <c r="K395" s="3">
        <v>0</v>
      </c>
      <c r="L395" s="3">
        <v>1320352</v>
      </c>
      <c r="M395" s="3">
        <v>1743192</v>
      </c>
      <c r="N395" s="3">
        <f t="shared" si="88"/>
        <v>422840</v>
      </c>
      <c r="O395" s="3">
        <f t="shared" si="89"/>
        <v>0</v>
      </c>
      <c r="P395" s="3">
        <f t="shared" si="97"/>
        <v>1356361</v>
      </c>
      <c r="Q395" s="8">
        <f t="shared" si="90"/>
        <v>3.7839371866427016E-5</v>
      </c>
      <c r="R395" s="3">
        <v>36009</v>
      </c>
      <c r="S395" s="3">
        <v>3099553</v>
      </c>
      <c r="T395" s="3">
        <v>3102502</v>
      </c>
      <c r="U395" s="3">
        <v>3099553</v>
      </c>
      <c r="V395" s="3">
        <v>5435008</v>
      </c>
      <c r="W395" s="3">
        <v>5904776</v>
      </c>
      <c r="X395" s="3">
        <f t="shared" si="91"/>
        <v>339688</v>
      </c>
      <c r="Y395" s="8">
        <f t="shared" si="92"/>
        <v>3.7839371866427016E-5</v>
      </c>
      <c r="Z395" s="10">
        <f t="shared" si="93"/>
        <v>37</v>
      </c>
      <c r="AA395" s="4">
        <f t="shared" si="94"/>
        <v>0.93652968033031669</v>
      </c>
      <c r="AB395" s="4">
        <f t="shared" si="95"/>
        <v>1.0839125562962693</v>
      </c>
      <c r="AC395" s="5">
        <f t="shared" si="96"/>
        <v>1</v>
      </c>
    </row>
    <row r="396" spans="1:29" x14ac:dyDescent="0.25">
      <c r="A396">
        <v>1988</v>
      </c>
      <c r="B396" t="s">
        <v>14</v>
      </c>
      <c r="C396" s="6" t="str">
        <f t="shared" si="84"/>
        <v>Republican</v>
      </c>
      <c r="D396" s="6">
        <f t="shared" si="85"/>
        <v>315</v>
      </c>
      <c r="E396" s="6">
        <f t="shared" si="86"/>
        <v>158</v>
      </c>
      <c r="F396" s="10" t="b">
        <v>0</v>
      </c>
      <c r="G396" s="10" t="s">
        <v>54</v>
      </c>
      <c r="H396" s="6" t="str">
        <f t="shared" si="87"/>
        <v>Republican</v>
      </c>
      <c r="I396" s="3">
        <v>0</v>
      </c>
      <c r="J396" s="3">
        <v>4</v>
      </c>
      <c r="K396" s="3">
        <v>0</v>
      </c>
      <c r="L396" s="3">
        <v>147272</v>
      </c>
      <c r="M396" s="3">
        <v>253881</v>
      </c>
      <c r="N396" s="3">
        <f t="shared" si="88"/>
        <v>106609</v>
      </c>
      <c r="O396" s="3">
        <f t="shared" si="89"/>
        <v>0</v>
      </c>
      <c r="P396" s="3">
        <f t="shared" si="97"/>
        <v>155087</v>
      </c>
      <c r="Q396" s="8">
        <f t="shared" si="90"/>
        <v>3.7520284403755781E-5</v>
      </c>
      <c r="R396" s="3">
        <v>7815</v>
      </c>
      <c r="S396" s="3">
        <v>408968</v>
      </c>
      <c r="T396" s="3">
        <v>421213</v>
      </c>
      <c r="U396" s="3">
        <v>408968</v>
      </c>
      <c r="V396" s="3">
        <v>667345</v>
      </c>
      <c r="W396" s="3">
        <v>682522</v>
      </c>
      <c r="X396" s="3">
        <f t="shared" si="91"/>
        <v>166836.25</v>
      </c>
      <c r="Y396" s="8">
        <f t="shared" si="92"/>
        <v>3.7520284403755781E-5</v>
      </c>
      <c r="Z396" s="10">
        <f t="shared" si="93"/>
        <v>38</v>
      </c>
      <c r="AA396" s="4">
        <f t="shared" si="94"/>
        <v>1.9068271676691642</v>
      </c>
      <c r="AB396" s="4">
        <f t="shared" si="95"/>
        <v>1.0839125562962693</v>
      </c>
      <c r="AC396" s="5">
        <f t="shared" si="96"/>
        <v>1</v>
      </c>
    </row>
    <row r="397" spans="1:29" x14ac:dyDescent="0.25">
      <c r="A397">
        <v>1988</v>
      </c>
      <c r="B397" t="s">
        <v>35</v>
      </c>
      <c r="C397" s="6" t="str">
        <f t="shared" si="84"/>
        <v>Republican</v>
      </c>
      <c r="D397" s="6">
        <f t="shared" si="85"/>
        <v>315</v>
      </c>
      <c r="E397" s="6">
        <f t="shared" si="86"/>
        <v>158</v>
      </c>
      <c r="F397" s="10" t="b">
        <v>0</v>
      </c>
      <c r="G397" s="10" t="s">
        <v>54</v>
      </c>
      <c r="H397" s="6" t="str">
        <f t="shared" si="87"/>
        <v>Republican</v>
      </c>
      <c r="I397" s="3">
        <v>0</v>
      </c>
      <c r="J397" s="3">
        <v>13</v>
      </c>
      <c r="K397" s="3">
        <v>0</v>
      </c>
      <c r="L397" s="3">
        <v>890167</v>
      </c>
      <c r="M397" s="3">
        <v>1237258</v>
      </c>
      <c r="N397" s="3">
        <f t="shared" si="88"/>
        <v>347091</v>
      </c>
      <c r="O397" s="3">
        <f t="shared" si="89"/>
        <v>0</v>
      </c>
      <c r="P397" s="3">
        <f t="shared" si="97"/>
        <v>897112</v>
      </c>
      <c r="Q397" s="8">
        <f t="shared" si="90"/>
        <v>3.7454154674134446E-5</v>
      </c>
      <c r="R397" s="3">
        <v>6945</v>
      </c>
      <c r="S397" s="3">
        <v>2134370</v>
      </c>
      <c r="T397" s="3"/>
      <c r="U397" s="3">
        <v>2134370</v>
      </c>
      <c r="V397" s="3">
        <v>4794041</v>
      </c>
      <c r="W397" s="3">
        <v>4903045</v>
      </c>
      <c r="X397" s="3">
        <f t="shared" si="91"/>
        <v>368772.38461538462</v>
      </c>
      <c r="Y397" s="8">
        <f t="shared" si="92"/>
        <v>3.7454154674134446E-5</v>
      </c>
      <c r="Z397" s="10">
        <f t="shared" si="93"/>
        <v>39</v>
      </c>
      <c r="AA397" s="4">
        <f t="shared" si="94"/>
        <v>0.86266734528899103</v>
      </c>
      <c r="AB397" s="4">
        <f t="shared" si="95"/>
        <v>1.0839125562962693</v>
      </c>
      <c r="AC397" s="5">
        <f t="shared" si="96"/>
        <v>1</v>
      </c>
    </row>
    <row r="398" spans="1:29" x14ac:dyDescent="0.25">
      <c r="A398">
        <v>1988</v>
      </c>
      <c r="B398" t="s">
        <v>26</v>
      </c>
      <c r="C398" s="6" t="str">
        <f t="shared" si="84"/>
        <v>Republican</v>
      </c>
      <c r="D398" s="6">
        <f t="shared" si="85"/>
        <v>315</v>
      </c>
      <c r="E398" s="6">
        <f t="shared" si="86"/>
        <v>158</v>
      </c>
      <c r="F398" s="10" t="b">
        <v>0</v>
      </c>
      <c r="G398" s="10" t="s">
        <v>54</v>
      </c>
      <c r="H398" s="6" t="str">
        <f t="shared" si="87"/>
        <v>Republican</v>
      </c>
      <c r="I398" s="3">
        <v>0</v>
      </c>
      <c r="J398" s="3">
        <v>7</v>
      </c>
      <c r="K398" s="3">
        <v>0</v>
      </c>
      <c r="L398" s="3">
        <v>363921</v>
      </c>
      <c r="M398" s="3">
        <v>557890</v>
      </c>
      <c r="N398" s="3">
        <f t="shared" si="88"/>
        <v>193969</v>
      </c>
      <c r="O398" s="3">
        <f t="shared" si="89"/>
        <v>0</v>
      </c>
      <c r="P398" s="3">
        <f t="shared" si="97"/>
        <v>373637</v>
      </c>
      <c r="Q398" s="8">
        <f t="shared" si="90"/>
        <v>3.6088240904474426E-5</v>
      </c>
      <c r="R398" s="3">
        <v>9716</v>
      </c>
      <c r="S398" s="3">
        <v>931527</v>
      </c>
      <c r="T398" s="3"/>
      <c r="U398" s="3">
        <v>931527</v>
      </c>
      <c r="V398" s="3">
        <v>1792847</v>
      </c>
      <c r="W398" s="3">
        <v>1815826</v>
      </c>
      <c r="X398" s="3">
        <f t="shared" si="91"/>
        <v>256121</v>
      </c>
      <c r="Y398" s="8">
        <f t="shared" si="92"/>
        <v>3.6088240904474426E-5</v>
      </c>
      <c r="Z398" s="10">
        <f t="shared" si="93"/>
        <v>40</v>
      </c>
      <c r="AA398" s="4">
        <f t="shared" si="94"/>
        <v>1.2420999998127626</v>
      </c>
      <c r="AB398" s="4">
        <f t="shared" si="95"/>
        <v>1.0839125562962693</v>
      </c>
      <c r="AC398" s="5">
        <f t="shared" si="96"/>
        <v>1</v>
      </c>
    </row>
    <row r="399" spans="1:29" x14ac:dyDescent="0.25">
      <c r="A399">
        <v>1988</v>
      </c>
      <c r="B399" t="s">
        <v>29</v>
      </c>
      <c r="C399" s="6" t="str">
        <f t="shared" si="84"/>
        <v>Republican</v>
      </c>
      <c r="D399" s="6">
        <f t="shared" si="85"/>
        <v>315</v>
      </c>
      <c r="E399" s="6">
        <f t="shared" si="86"/>
        <v>158</v>
      </c>
      <c r="F399" s="10" t="b">
        <v>0</v>
      </c>
      <c r="G399" s="10" t="s">
        <v>54</v>
      </c>
      <c r="H399" s="6" t="str">
        <f t="shared" si="87"/>
        <v>Republican</v>
      </c>
      <c r="I399" s="3">
        <v>0</v>
      </c>
      <c r="J399" s="3">
        <v>5</v>
      </c>
      <c r="K399" s="3">
        <v>0</v>
      </c>
      <c r="L399" s="3">
        <v>259646</v>
      </c>
      <c r="M399" s="3">
        <v>398447</v>
      </c>
      <c r="N399" s="3">
        <f t="shared" si="88"/>
        <v>138801</v>
      </c>
      <c r="O399" s="3">
        <f t="shared" si="89"/>
        <v>0</v>
      </c>
      <c r="P399" s="3">
        <f t="shared" si="97"/>
        <v>263018</v>
      </c>
      <c r="Q399" s="8">
        <f t="shared" si="90"/>
        <v>3.6022795224818268E-5</v>
      </c>
      <c r="R399" s="3">
        <v>4279</v>
      </c>
      <c r="S399" s="3">
        <v>662372</v>
      </c>
      <c r="T399" s="3">
        <v>678669</v>
      </c>
      <c r="U399" s="3">
        <v>661465</v>
      </c>
      <c r="V399" s="3">
        <v>1125252</v>
      </c>
      <c r="W399" s="3">
        <v>1144305</v>
      </c>
      <c r="X399" s="3">
        <f t="shared" si="91"/>
        <v>225050.4</v>
      </c>
      <c r="Y399" s="8">
        <f t="shared" si="92"/>
        <v>3.6022795224818268E-5</v>
      </c>
      <c r="Z399" s="10">
        <f t="shared" si="93"/>
        <v>41</v>
      </c>
      <c r="AA399" s="4">
        <f t="shared" si="94"/>
        <v>1.4135851082781663</v>
      </c>
      <c r="AB399" s="4">
        <f t="shared" si="95"/>
        <v>1.0839125562962693</v>
      </c>
      <c r="AC399" s="5">
        <f t="shared" si="96"/>
        <v>1</v>
      </c>
    </row>
    <row r="400" spans="1:29" x14ac:dyDescent="0.25">
      <c r="A400">
        <v>1988</v>
      </c>
      <c r="B400" t="s">
        <v>31</v>
      </c>
      <c r="C400" s="6" t="str">
        <f t="shared" si="84"/>
        <v>Republican</v>
      </c>
      <c r="D400" s="6">
        <f t="shared" si="85"/>
        <v>315</v>
      </c>
      <c r="E400" s="6">
        <f t="shared" si="86"/>
        <v>158</v>
      </c>
      <c r="F400" s="10" t="b">
        <v>0</v>
      </c>
      <c r="G400" s="10" t="s">
        <v>54</v>
      </c>
      <c r="H400" s="6" t="str">
        <f t="shared" si="87"/>
        <v>Republican</v>
      </c>
      <c r="I400" s="3">
        <v>0</v>
      </c>
      <c r="J400" s="3">
        <v>4</v>
      </c>
      <c r="K400" s="3">
        <v>0</v>
      </c>
      <c r="L400" s="3">
        <v>163696</v>
      </c>
      <c r="M400" s="3">
        <v>281537</v>
      </c>
      <c r="N400" s="3">
        <f t="shared" si="88"/>
        <v>117841</v>
      </c>
      <c r="O400" s="3">
        <f t="shared" si="89"/>
        <v>0</v>
      </c>
      <c r="P400" s="3">
        <f t="shared" si="97"/>
        <v>169537</v>
      </c>
      <c r="Q400" s="8">
        <f t="shared" si="90"/>
        <v>3.3944043244711095E-5</v>
      </c>
      <c r="R400" s="3">
        <v>5292</v>
      </c>
      <c r="S400" s="3">
        <v>450525</v>
      </c>
      <c r="T400" s="3">
        <v>462503</v>
      </c>
      <c r="U400" s="3">
        <v>451074</v>
      </c>
      <c r="V400" s="3">
        <v>800468</v>
      </c>
      <c r="W400" s="3">
        <v>817358</v>
      </c>
      <c r="X400" s="3">
        <f t="shared" si="91"/>
        <v>200117</v>
      </c>
      <c r="Y400" s="8">
        <f t="shared" si="92"/>
        <v>3.3944043244711095E-5</v>
      </c>
      <c r="Z400" s="10">
        <f t="shared" si="93"/>
        <v>42</v>
      </c>
      <c r="AA400" s="4">
        <f t="shared" si="94"/>
        <v>1.589709490208451</v>
      </c>
      <c r="AB400" s="4">
        <f t="shared" si="95"/>
        <v>1.0839125562962693</v>
      </c>
      <c r="AC400" s="5">
        <f t="shared" si="96"/>
        <v>1</v>
      </c>
    </row>
    <row r="401" spans="1:29" x14ac:dyDescent="0.25">
      <c r="A401">
        <v>1988</v>
      </c>
      <c r="B401" t="s">
        <v>42</v>
      </c>
      <c r="C401" s="6" t="str">
        <f t="shared" si="84"/>
        <v>Republican</v>
      </c>
      <c r="D401" s="6">
        <f t="shared" si="85"/>
        <v>315</v>
      </c>
      <c r="E401" s="6">
        <f t="shared" si="86"/>
        <v>158</v>
      </c>
      <c r="F401" s="10" t="b">
        <v>0</v>
      </c>
      <c r="G401" s="10" t="s">
        <v>54</v>
      </c>
      <c r="H401" s="6" t="str">
        <f t="shared" si="87"/>
        <v>Republican</v>
      </c>
      <c r="I401" s="3">
        <v>0</v>
      </c>
      <c r="J401" s="3">
        <v>8</v>
      </c>
      <c r="K401" s="3">
        <v>0</v>
      </c>
      <c r="L401" s="3">
        <v>370554</v>
      </c>
      <c r="M401" s="3">
        <v>606443</v>
      </c>
      <c r="N401" s="3">
        <f t="shared" si="88"/>
        <v>235889</v>
      </c>
      <c r="O401" s="3">
        <f t="shared" si="89"/>
        <v>0</v>
      </c>
      <c r="P401" s="3">
        <f t="shared" si="97"/>
        <v>379566</v>
      </c>
      <c r="Q401" s="8">
        <f t="shared" si="90"/>
        <v>3.3914256281556158E-5</v>
      </c>
      <c r="R401" s="3">
        <v>9012</v>
      </c>
      <c r="S401" s="3">
        <v>986009</v>
      </c>
      <c r="T401" s="3">
        <v>1041846</v>
      </c>
      <c r="U401" s="3">
        <v>986009</v>
      </c>
      <c r="V401" s="3">
        <v>2453644</v>
      </c>
      <c r="W401" s="3">
        <v>2504635</v>
      </c>
      <c r="X401" s="3">
        <f t="shared" si="91"/>
        <v>306705.5</v>
      </c>
      <c r="Y401" s="8">
        <f t="shared" si="92"/>
        <v>3.3914256281556158E-5</v>
      </c>
      <c r="Z401" s="10">
        <f t="shared" si="93"/>
        <v>43</v>
      </c>
      <c r="AA401" s="4">
        <f t="shared" si="94"/>
        <v>1.0372422211275787</v>
      </c>
      <c r="AB401" s="4">
        <f t="shared" si="95"/>
        <v>1.0839125562962693</v>
      </c>
      <c r="AC401" s="5">
        <f t="shared" si="96"/>
        <v>1</v>
      </c>
    </row>
    <row r="402" spans="1:29" x14ac:dyDescent="0.25">
      <c r="A402">
        <v>1988</v>
      </c>
      <c r="B402" t="s">
        <v>2</v>
      </c>
      <c r="C402" s="6" t="str">
        <f t="shared" si="84"/>
        <v>Republican</v>
      </c>
      <c r="D402" s="6">
        <f t="shared" si="85"/>
        <v>315</v>
      </c>
      <c r="E402" s="6">
        <f t="shared" si="86"/>
        <v>158</v>
      </c>
      <c r="F402" s="10" t="b">
        <v>0</v>
      </c>
      <c r="G402" s="10" t="s">
        <v>54</v>
      </c>
      <c r="H402" s="6" t="str">
        <f t="shared" si="87"/>
        <v>Republican</v>
      </c>
      <c r="I402" s="3">
        <v>0</v>
      </c>
      <c r="J402" s="3">
        <v>9</v>
      </c>
      <c r="K402" s="3">
        <v>0</v>
      </c>
      <c r="L402" s="3">
        <v>549506</v>
      </c>
      <c r="M402" s="3">
        <v>815576</v>
      </c>
      <c r="N402" s="3">
        <f t="shared" si="88"/>
        <v>266070</v>
      </c>
      <c r="O402" s="3">
        <f t="shared" si="89"/>
        <v>0</v>
      </c>
      <c r="P402" s="3">
        <f t="shared" si="97"/>
        <v>562900</v>
      </c>
      <c r="Q402" s="8">
        <f t="shared" si="90"/>
        <v>3.3825684970120644E-5</v>
      </c>
      <c r="R402" s="3">
        <v>13394</v>
      </c>
      <c r="S402" s="3">
        <v>1378476</v>
      </c>
      <c r="T402" s="3"/>
      <c r="U402" s="3">
        <v>1378476</v>
      </c>
      <c r="V402" s="3">
        <v>2901744</v>
      </c>
      <c r="W402" s="3">
        <v>2949934</v>
      </c>
      <c r="X402" s="3">
        <f t="shared" si="91"/>
        <v>322416</v>
      </c>
      <c r="Y402" s="8">
        <f t="shared" si="92"/>
        <v>3.3825684970120644E-5</v>
      </c>
      <c r="Z402" s="10">
        <f t="shared" si="93"/>
        <v>44</v>
      </c>
      <c r="AA402" s="4">
        <f t="shared" si="94"/>
        <v>0.98670008328384629</v>
      </c>
      <c r="AB402" s="4">
        <f t="shared" si="95"/>
        <v>1.0839125562962693</v>
      </c>
      <c r="AC402" s="5">
        <f t="shared" si="96"/>
        <v>1</v>
      </c>
    </row>
    <row r="403" spans="1:29" x14ac:dyDescent="0.25">
      <c r="A403">
        <v>1988</v>
      </c>
      <c r="B403" t="s">
        <v>12</v>
      </c>
      <c r="C403" s="6" t="str">
        <f t="shared" si="84"/>
        <v>Republican</v>
      </c>
      <c r="D403" s="6">
        <f t="shared" si="85"/>
        <v>315</v>
      </c>
      <c r="E403" s="6">
        <f t="shared" si="86"/>
        <v>158</v>
      </c>
      <c r="F403" s="10" t="b">
        <v>0</v>
      </c>
      <c r="G403" s="10" t="s">
        <v>54</v>
      </c>
      <c r="H403" s="6" t="str">
        <f t="shared" si="87"/>
        <v>Republican</v>
      </c>
      <c r="I403" s="3">
        <v>0</v>
      </c>
      <c r="J403" s="3">
        <v>12</v>
      </c>
      <c r="K403" s="3">
        <v>0</v>
      </c>
      <c r="L403" s="3">
        <v>714792</v>
      </c>
      <c r="M403" s="3">
        <v>1081331</v>
      </c>
      <c r="N403" s="3">
        <f t="shared" si="88"/>
        <v>366539</v>
      </c>
      <c r="O403" s="3">
        <f t="shared" si="89"/>
        <v>0</v>
      </c>
      <c r="P403" s="3">
        <f t="shared" si="97"/>
        <v>728341</v>
      </c>
      <c r="Q403" s="8">
        <f t="shared" si="90"/>
        <v>3.2738671737523154E-5</v>
      </c>
      <c r="R403" s="3">
        <v>13549</v>
      </c>
      <c r="S403" s="3">
        <v>1809672</v>
      </c>
      <c r="T403" s="3"/>
      <c r="U403" s="3">
        <v>1809672</v>
      </c>
      <c r="V403" s="3">
        <v>4459739</v>
      </c>
      <c r="W403" s="3">
        <v>4631342</v>
      </c>
      <c r="X403" s="3">
        <f t="shared" si="91"/>
        <v>371644.91666666669</v>
      </c>
      <c r="Y403" s="8">
        <f t="shared" si="92"/>
        <v>3.2738671737523154E-5</v>
      </c>
      <c r="Z403" s="10">
        <f t="shared" si="93"/>
        <v>45</v>
      </c>
      <c r="AA403" s="4">
        <f t="shared" si="94"/>
        <v>0.85599958397218656</v>
      </c>
      <c r="AB403" s="4">
        <f t="shared" si="95"/>
        <v>1.0839125562962693</v>
      </c>
      <c r="AC403" s="5">
        <f t="shared" si="96"/>
        <v>1</v>
      </c>
    </row>
    <row r="404" spans="1:29" x14ac:dyDescent="0.25">
      <c r="A404">
        <v>1988</v>
      </c>
      <c r="B404" t="s">
        <v>4</v>
      </c>
      <c r="C404" s="6" t="str">
        <f t="shared" si="84"/>
        <v>Republican</v>
      </c>
      <c r="D404" s="6">
        <f t="shared" si="85"/>
        <v>315</v>
      </c>
      <c r="E404" s="6">
        <f t="shared" si="86"/>
        <v>158</v>
      </c>
      <c r="F404" s="10" t="b">
        <v>0</v>
      </c>
      <c r="G404" s="10" t="s">
        <v>54</v>
      </c>
      <c r="H404" s="6" t="str">
        <f t="shared" si="87"/>
        <v>Republican</v>
      </c>
      <c r="I404" s="3">
        <v>0</v>
      </c>
      <c r="J404" s="3">
        <v>7</v>
      </c>
      <c r="K404" s="3">
        <v>0</v>
      </c>
      <c r="L404" s="3">
        <v>454029</v>
      </c>
      <c r="M404" s="3">
        <v>702541</v>
      </c>
      <c r="N404" s="3">
        <f t="shared" si="88"/>
        <v>248512</v>
      </c>
      <c r="O404" s="3">
        <f t="shared" si="89"/>
        <v>0</v>
      </c>
      <c r="P404" s="3">
        <f t="shared" si="97"/>
        <v>469332</v>
      </c>
      <c r="Q404" s="8">
        <f t="shared" si="90"/>
        <v>2.8167653875869174E-5</v>
      </c>
      <c r="R404" s="3">
        <v>15303</v>
      </c>
      <c r="S404" s="3">
        <v>1171873</v>
      </c>
      <c r="T404" s="3">
        <v>1204169</v>
      </c>
      <c r="U404" s="3">
        <v>1171873</v>
      </c>
      <c r="V404" s="3">
        <v>2454254</v>
      </c>
      <c r="W404" s="3">
        <v>2609995</v>
      </c>
      <c r="X404" s="3">
        <f t="shared" si="91"/>
        <v>350607.71428571426</v>
      </c>
      <c r="Y404" s="8">
        <f t="shared" si="92"/>
        <v>2.8167653875869174E-5</v>
      </c>
      <c r="Z404" s="10">
        <f t="shared" si="93"/>
        <v>46</v>
      </c>
      <c r="AA404" s="4">
        <f t="shared" si="94"/>
        <v>0.90736136453859795</v>
      </c>
      <c r="AB404" s="4">
        <f t="shared" si="95"/>
        <v>1.0839125562962693</v>
      </c>
      <c r="AC404" s="5">
        <f t="shared" si="96"/>
        <v>1</v>
      </c>
    </row>
    <row r="405" spans="1:29" x14ac:dyDescent="0.25">
      <c r="A405">
        <v>1988</v>
      </c>
      <c r="B405" t="s">
        <v>16</v>
      </c>
      <c r="C405" s="6" t="str">
        <f t="shared" si="84"/>
        <v>Republican</v>
      </c>
      <c r="D405" s="6">
        <f t="shared" si="85"/>
        <v>315</v>
      </c>
      <c r="E405" s="6">
        <f t="shared" si="86"/>
        <v>158</v>
      </c>
      <c r="F405" s="10" t="b">
        <v>0</v>
      </c>
      <c r="G405" s="10" t="s">
        <v>54</v>
      </c>
      <c r="H405" s="6" t="str">
        <f t="shared" si="87"/>
        <v>Republican</v>
      </c>
      <c r="I405" s="3">
        <v>0</v>
      </c>
      <c r="J405" s="3">
        <v>12</v>
      </c>
      <c r="K405" s="3">
        <v>0</v>
      </c>
      <c r="L405" s="3">
        <v>860643</v>
      </c>
      <c r="M405" s="3">
        <v>1297763</v>
      </c>
      <c r="N405" s="3">
        <f t="shared" si="88"/>
        <v>437120</v>
      </c>
      <c r="O405" s="3">
        <f t="shared" si="89"/>
        <v>0</v>
      </c>
      <c r="P405" s="3">
        <f t="shared" si="97"/>
        <v>870858</v>
      </c>
      <c r="Q405" s="8">
        <f t="shared" si="90"/>
        <v>2.7452415812591509E-5</v>
      </c>
      <c r="R405" s="3">
        <v>10215</v>
      </c>
      <c r="S405" s="3">
        <v>2168621</v>
      </c>
      <c r="T405" s="3">
        <v>2222811</v>
      </c>
      <c r="U405" s="3">
        <v>2168621</v>
      </c>
      <c r="V405" s="3">
        <v>3996319</v>
      </c>
      <c r="W405" s="3">
        <v>4045785</v>
      </c>
      <c r="X405" s="3">
        <f t="shared" si="91"/>
        <v>333026.58333333331</v>
      </c>
      <c r="Y405" s="8">
        <f t="shared" si="92"/>
        <v>2.7452415812591509E-5</v>
      </c>
      <c r="Z405" s="10">
        <f t="shared" si="93"/>
        <v>47</v>
      </c>
      <c r="AA405" s="4">
        <f t="shared" si="94"/>
        <v>0.95526276271352084</v>
      </c>
      <c r="AB405" s="4">
        <f t="shared" si="95"/>
        <v>1.0839125562962693</v>
      </c>
      <c r="AC405" s="5">
        <f t="shared" si="96"/>
        <v>1</v>
      </c>
    </row>
    <row r="406" spans="1:29" x14ac:dyDescent="0.25">
      <c r="A406">
        <v>1988</v>
      </c>
      <c r="B406" t="s">
        <v>48</v>
      </c>
      <c r="C406" s="6" t="str">
        <f t="shared" si="84"/>
        <v>Republican</v>
      </c>
      <c r="D406" s="6">
        <f t="shared" si="85"/>
        <v>315</v>
      </c>
      <c r="E406" s="6">
        <f t="shared" si="86"/>
        <v>158</v>
      </c>
      <c r="F406" s="10" t="b">
        <v>0</v>
      </c>
      <c r="G406" s="10" t="s">
        <v>54</v>
      </c>
      <c r="H406" s="6" t="str">
        <f t="shared" si="87"/>
        <v>Republican</v>
      </c>
      <c r="I406" s="3">
        <v>0</v>
      </c>
      <c r="J406" s="3">
        <v>12</v>
      </c>
      <c r="K406" s="3">
        <v>0</v>
      </c>
      <c r="L406" s="3">
        <v>859799</v>
      </c>
      <c r="M406" s="3">
        <v>1309162</v>
      </c>
      <c r="N406" s="3">
        <f t="shared" si="88"/>
        <v>449363</v>
      </c>
      <c r="O406" s="3">
        <f t="shared" si="89"/>
        <v>0</v>
      </c>
      <c r="P406" s="3">
        <f t="shared" si="97"/>
        <v>882447</v>
      </c>
      <c r="Q406" s="8">
        <f t="shared" si="90"/>
        <v>2.6704468325162508E-5</v>
      </c>
      <c r="R406" s="3">
        <v>22648</v>
      </c>
      <c r="S406" s="3">
        <v>2191609</v>
      </c>
      <c r="T406" s="3"/>
      <c r="U406" s="3">
        <v>2191609</v>
      </c>
      <c r="V406" s="3">
        <v>4396900</v>
      </c>
      <c r="W406" s="3">
        <v>4571637</v>
      </c>
      <c r="X406" s="3">
        <f t="shared" si="91"/>
        <v>366408.33333333331</v>
      </c>
      <c r="Y406" s="8">
        <f t="shared" si="92"/>
        <v>2.6704468325162508E-5</v>
      </c>
      <c r="Z406" s="10">
        <f t="shared" si="93"/>
        <v>48</v>
      </c>
      <c r="AA406" s="4">
        <f t="shared" si="94"/>
        <v>0.86823323901488214</v>
      </c>
      <c r="AB406" s="4">
        <f t="shared" si="95"/>
        <v>1.0839125562962693</v>
      </c>
      <c r="AC406" s="5">
        <f t="shared" si="96"/>
        <v>1</v>
      </c>
    </row>
    <row r="407" spans="1:29" x14ac:dyDescent="0.25">
      <c r="A407">
        <v>1988</v>
      </c>
      <c r="B407" t="s">
        <v>10</v>
      </c>
      <c r="C407" s="6" t="str">
        <f t="shared" si="84"/>
        <v>Republican</v>
      </c>
      <c r="D407" s="6">
        <f t="shared" si="85"/>
        <v>315</v>
      </c>
      <c r="E407" s="6">
        <f t="shared" si="86"/>
        <v>158</v>
      </c>
      <c r="F407" s="10" t="b">
        <v>0</v>
      </c>
      <c r="G407" s="10" t="s">
        <v>53</v>
      </c>
      <c r="H407" s="6" t="str">
        <f t="shared" si="87"/>
        <v>Democrat</v>
      </c>
      <c r="I407" s="3">
        <v>3</v>
      </c>
      <c r="J407" s="3">
        <v>0</v>
      </c>
      <c r="K407" s="3">
        <v>0</v>
      </c>
      <c r="L407" s="3">
        <v>159407</v>
      </c>
      <c r="M407" s="3">
        <v>27590</v>
      </c>
      <c r="N407" s="3">
        <f t="shared" si="88"/>
        <v>-131817</v>
      </c>
      <c r="O407" s="3">
        <f t="shared" si="89"/>
        <v>0</v>
      </c>
      <c r="P407" s="3">
        <f t="shared" si="97"/>
        <v>33470</v>
      </c>
      <c r="Q407" s="8">
        <f t="shared" si="90"/>
        <v>-2.2758824734290723E-5</v>
      </c>
      <c r="R407" s="3">
        <v>5880</v>
      </c>
      <c r="S407" s="3">
        <v>192877</v>
      </c>
      <c r="T407" s="3">
        <v>197135</v>
      </c>
      <c r="U407" s="3">
        <v>192877</v>
      </c>
      <c r="V407" s="3">
        <v>453636</v>
      </c>
      <c r="W407" s="3">
        <v>502362</v>
      </c>
      <c r="X407" s="3">
        <f t="shared" si="91"/>
        <v>151212</v>
      </c>
      <c r="Y407" s="8">
        <f t="shared" si="92"/>
        <v>2.2758824734290723E-5</v>
      </c>
      <c r="Z407" s="10">
        <f t="shared" si="93"/>
        <v>49</v>
      </c>
      <c r="AA407" s="4">
        <f t="shared" si="94"/>
        <v>2.1038534908079027</v>
      </c>
      <c r="AB407" s="4">
        <f t="shared" si="95"/>
        <v>1.0839125562962693</v>
      </c>
      <c r="AC407" s="5">
        <f t="shared" si="96"/>
        <v>1</v>
      </c>
    </row>
    <row r="408" spans="1:29" x14ac:dyDescent="0.25">
      <c r="A408">
        <v>1988</v>
      </c>
      <c r="B408" t="s">
        <v>46</v>
      </c>
      <c r="C408" s="6" t="str">
        <f t="shared" si="84"/>
        <v>Republican</v>
      </c>
      <c r="D408" s="6">
        <f t="shared" si="85"/>
        <v>315</v>
      </c>
      <c r="E408" s="6">
        <f t="shared" si="86"/>
        <v>158</v>
      </c>
      <c r="F408" s="10" t="b">
        <v>0</v>
      </c>
      <c r="G408" s="10" t="s">
        <v>54</v>
      </c>
      <c r="H408" s="6" t="str">
        <f t="shared" si="87"/>
        <v>Republican</v>
      </c>
      <c r="I408" s="3">
        <v>0</v>
      </c>
      <c r="J408" s="3">
        <v>5</v>
      </c>
      <c r="K408" s="3">
        <v>0</v>
      </c>
      <c r="L408" s="3">
        <v>207343</v>
      </c>
      <c r="M408" s="3">
        <v>428442</v>
      </c>
      <c r="N408" s="3">
        <f t="shared" si="88"/>
        <v>221099</v>
      </c>
      <c r="O408" s="3">
        <f t="shared" si="89"/>
        <v>0</v>
      </c>
      <c r="P408" s="3">
        <f t="shared" si="97"/>
        <v>218566</v>
      </c>
      <c r="Q408" s="8">
        <f t="shared" si="90"/>
        <v>2.2614303999565806E-5</v>
      </c>
      <c r="R408" s="3">
        <v>11223</v>
      </c>
      <c r="S408" s="3">
        <v>647008</v>
      </c>
      <c r="T408" s="3">
        <v>661546</v>
      </c>
      <c r="U408" s="3">
        <v>647008</v>
      </c>
      <c r="V408" s="3">
        <v>1043170</v>
      </c>
      <c r="W408" s="3">
        <v>1069800</v>
      </c>
      <c r="X408" s="3">
        <f t="shared" si="91"/>
        <v>208634</v>
      </c>
      <c r="Y408" s="8">
        <f t="shared" si="92"/>
        <v>2.2614303999565806E-5</v>
      </c>
      <c r="Z408" s="10">
        <f t="shared" si="93"/>
        <v>50</v>
      </c>
      <c r="AA408" s="4">
        <f t="shared" si="94"/>
        <v>1.5248132809227863</v>
      </c>
      <c r="AB408" s="4">
        <f t="shared" si="95"/>
        <v>1.0839125562962693</v>
      </c>
      <c r="AC408" s="5">
        <f t="shared" si="96"/>
        <v>1</v>
      </c>
    </row>
    <row r="409" spans="1:29" x14ac:dyDescent="0.25">
      <c r="A409">
        <v>1988</v>
      </c>
      <c r="B409" t="s">
        <v>11</v>
      </c>
      <c r="C409" s="6" t="str">
        <f t="shared" si="84"/>
        <v>Republican</v>
      </c>
      <c r="D409" s="6">
        <f t="shared" si="85"/>
        <v>315</v>
      </c>
      <c r="E409" s="6">
        <f t="shared" si="86"/>
        <v>158</v>
      </c>
      <c r="F409" s="10" t="b">
        <v>0</v>
      </c>
      <c r="G409" s="10" t="s">
        <v>54</v>
      </c>
      <c r="H409" s="6" t="str">
        <f t="shared" si="87"/>
        <v>Republican</v>
      </c>
      <c r="I409" s="3">
        <v>0</v>
      </c>
      <c r="J409" s="3">
        <v>21</v>
      </c>
      <c r="K409" s="3">
        <v>0</v>
      </c>
      <c r="L409" s="3">
        <v>1656701</v>
      </c>
      <c r="M409" s="3">
        <v>2618885</v>
      </c>
      <c r="N409" s="3">
        <f t="shared" si="88"/>
        <v>962184</v>
      </c>
      <c r="O409" s="3">
        <f t="shared" si="89"/>
        <v>0</v>
      </c>
      <c r="P409" s="3">
        <f t="shared" si="97"/>
        <v>1683428</v>
      </c>
      <c r="Q409" s="8">
        <f t="shared" si="90"/>
        <v>2.1825347334813301E-5</v>
      </c>
      <c r="R409" s="3">
        <v>26727</v>
      </c>
      <c r="S409" s="3">
        <v>4302313</v>
      </c>
      <c r="T409" s="3"/>
      <c r="U409" s="3">
        <v>4302313</v>
      </c>
      <c r="V409" s="3">
        <v>8777510</v>
      </c>
      <c r="W409" s="3">
        <v>9651236</v>
      </c>
      <c r="X409" s="3">
        <f t="shared" si="91"/>
        <v>417976.66666666669</v>
      </c>
      <c r="Y409" s="8">
        <f t="shared" si="92"/>
        <v>2.1825347334813301E-5</v>
      </c>
      <c r="Z409" s="10">
        <f t="shared" si="93"/>
        <v>51</v>
      </c>
      <c r="AA409" s="4">
        <f t="shared" si="94"/>
        <v>0.76111400329853651</v>
      </c>
      <c r="AB409" s="4">
        <f t="shared" si="95"/>
        <v>1.0839125562962693</v>
      </c>
      <c r="AC409" s="5">
        <f t="shared" si="96"/>
        <v>1</v>
      </c>
    </row>
    <row r="410" spans="1:29" x14ac:dyDescent="0.25">
      <c r="A410">
        <v>1984</v>
      </c>
      <c r="B410" t="s">
        <v>25</v>
      </c>
      <c r="C410" s="6" t="str">
        <f t="shared" si="84"/>
        <v>Republican</v>
      </c>
      <c r="D410" s="6">
        <f t="shared" si="85"/>
        <v>512</v>
      </c>
      <c r="E410" s="6">
        <f t="shared" si="86"/>
        <v>257</v>
      </c>
      <c r="F410" s="10" t="b">
        <v>0</v>
      </c>
      <c r="G410" s="10" t="s">
        <v>53</v>
      </c>
      <c r="H410" s="6" t="str">
        <f t="shared" si="87"/>
        <v>Democrat</v>
      </c>
      <c r="I410" s="3">
        <v>10</v>
      </c>
      <c r="J410" s="3">
        <v>0</v>
      </c>
      <c r="K410" s="3">
        <v>0</v>
      </c>
      <c r="L410" s="3">
        <v>1036364</v>
      </c>
      <c r="M410" s="3">
        <v>1032603</v>
      </c>
      <c r="N410" s="3">
        <f t="shared" si="88"/>
        <v>-3761</v>
      </c>
      <c r="O410" s="3">
        <f t="shared" si="89"/>
        <v>0</v>
      </c>
      <c r="P410" s="3">
        <f t="shared" si="97"/>
        <v>1048085</v>
      </c>
      <c r="Q410" s="8">
        <f t="shared" si="90"/>
        <v>-2.6588673225206062E-3</v>
      </c>
      <c r="R410" s="3">
        <v>15482</v>
      </c>
      <c r="S410" s="3">
        <v>2084449</v>
      </c>
      <c r="T410" s="3">
        <v>2115317</v>
      </c>
      <c r="U410" s="3">
        <v>2084449</v>
      </c>
      <c r="V410" s="3">
        <v>2982015</v>
      </c>
      <c r="W410" s="3">
        <v>3039490</v>
      </c>
      <c r="X410" s="3">
        <f t="shared" si="91"/>
        <v>298201.5</v>
      </c>
      <c r="Y410" s="8">
        <f t="shared" si="92"/>
        <v>2.6588673225206062E-3</v>
      </c>
      <c r="Z410" s="10">
        <f t="shared" si="93"/>
        <v>1</v>
      </c>
      <c r="AA410" s="4">
        <f t="shared" si="94"/>
        <v>1.0310780040842995</v>
      </c>
      <c r="AB410" s="4">
        <f t="shared" si="95"/>
        <v>1.0475960268236189</v>
      </c>
      <c r="AC410" s="5">
        <f t="shared" si="96"/>
        <v>1</v>
      </c>
    </row>
    <row r="411" spans="1:29" x14ac:dyDescent="0.25">
      <c r="A411">
        <v>1984</v>
      </c>
      <c r="B411" t="s">
        <v>41</v>
      </c>
      <c r="C411" s="6" t="str">
        <f t="shared" si="84"/>
        <v>Republican</v>
      </c>
      <c r="D411" s="6">
        <f t="shared" si="85"/>
        <v>512</v>
      </c>
      <c r="E411" s="6">
        <f t="shared" si="86"/>
        <v>257</v>
      </c>
      <c r="F411" s="10" t="b">
        <v>1</v>
      </c>
      <c r="G411" s="10" t="s">
        <v>54</v>
      </c>
      <c r="H411" s="6" t="str">
        <f t="shared" si="87"/>
        <v>Republican*</v>
      </c>
      <c r="I411" s="3">
        <v>0</v>
      </c>
      <c r="J411" s="3">
        <v>4</v>
      </c>
      <c r="K411" s="3">
        <v>0</v>
      </c>
      <c r="L411" s="3">
        <v>197106</v>
      </c>
      <c r="M411" s="3">
        <v>212080</v>
      </c>
      <c r="N411" s="3">
        <f t="shared" si="88"/>
        <v>14974</v>
      </c>
      <c r="O411" s="3">
        <f t="shared" si="89"/>
        <v>14974</v>
      </c>
      <c r="P411" s="3">
        <f t="shared" si="97"/>
        <v>198412</v>
      </c>
      <c r="Q411" s="8">
        <f t="shared" si="90"/>
        <v>2.6712969146520634E-4</v>
      </c>
      <c r="R411" s="3">
        <v>1306</v>
      </c>
      <c r="S411" s="3">
        <v>410492</v>
      </c>
      <c r="T411" s="3">
        <v>422851</v>
      </c>
      <c r="U411" s="3">
        <v>410492</v>
      </c>
      <c r="V411" s="3">
        <v>697537</v>
      </c>
      <c r="W411" s="3">
        <v>739064</v>
      </c>
      <c r="X411" s="3">
        <f t="shared" si="91"/>
        <v>174384.25</v>
      </c>
      <c r="Y411" s="8">
        <f t="shared" si="92"/>
        <v>2.6712969146520634E-4</v>
      </c>
      <c r="Z411" s="10">
        <f t="shared" si="93"/>
        <v>2</v>
      </c>
      <c r="AA411" s="4">
        <f t="shared" si="94"/>
        <v>1.763169594931562</v>
      </c>
      <c r="AB411" s="4">
        <f t="shared" si="95"/>
        <v>1.0475960268236189</v>
      </c>
      <c r="AC411" s="5">
        <f t="shared" si="96"/>
        <v>1</v>
      </c>
    </row>
    <row r="412" spans="1:29" x14ac:dyDescent="0.25">
      <c r="A412">
        <v>1984</v>
      </c>
      <c r="B412" t="s">
        <v>23</v>
      </c>
      <c r="C412" s="6" t="str">
        <f t="shared" si="84"/>
        <v>Republican</v>
      </c>
      <c r="D412" s="6">
        <f t="shared" si="85"/>
        <v>512</v>
      </c>
      <c r="E412" s="6">
        <f t="shared" si="86"/>
        <v>257</v>
      </c>
      <c r="F412" s="10" t="b">
        <v>1</v>
      </c>
      <c r="G412" s="10" t="s">
        <v>54</v>
      </c>
      <c r="H412" s="6" t="str">
        <f t="shared" si="87"/>
        <v>Republican*</v>
      </c>
      <c r="I412" s="3">
        <v>0</v>
      </c>
      <c r="J412" s="3">
        <v>13</v>
      </c>
      <c r="K412" s="3">
        <v>0</v>
      </c>
      <c r="L412" s="3">
        <v>1239606</v>
      </c>
      <c r="M412" s="3">
        <v>1310936</v>
      </c>
      <c r="N412" s="3">
        <f t="shared" si="88"/>
        <v>71330</v>
      </c>
      <c r="O412" s="3">
        <f t="shared" si="89"/>
        <v>71330</v>
      </c>
      <c r="P412" s="3">
        <f t="shared" si="97"/>
        <v>1248517</v>
      </c>
      <c r="Q412" s="8">
        <f t="shared" si="90"/>
        <v>1.8225150707977007E-4</v>
      </c>
      <c r="R412" s="3">
        <v>8911</v>
      </c>
      <c r="S412" s="3">
        <v>2559453</v>
      </c>
      <c r="T412" s="3">
        <v>2595054</v>
      </c>
      <c r="U412" s="3">
        <v>2559453</v>
      </c>
      <c r="V412" s="3">
        <v>4273437</v>
      </c>
      <c r="W412" s="3">
        <v>4486676</v>
      </c>
      <c r="X412" s="3">
        <f t="shared" si="91"/>
        <v>328725.92307692306</v>
      </c>
      <c r="Y412" s="8">
        <f t="shared" si="92"/>
        <v>1.8225150707977007E-4</v>
      </c>
      <c r="Z412" s="10">
        <f t="shared" si="93"/>
        <v>3</v>
      </c>
      <c r="AA412" s="4">
        <f t="shared" si="94"/>
        <v>0.93533544466767038</v>
      </c>
      <c r="AB412" s="4">
        <f t="shared" si="95"/>
        <v>1.0475960268236189</v>
      </c>
      <c r="AC412" s="5">
        <f t="shared" si="96"/>
        <v>1</v>
      </c>
    </row>
    <row r="413" spans="1:29" x14ac:dyDescent="0.25">
      <c r="A413">
        <v>1984</v>
      </c>
      <c r="B413" t="s">
        <v>22</v>
      </c>
      <c r="C413" s="6" t="str">
        <f t="shared" si="84"/>
        <v>Republican</v>
      </c>
      <c r="D413" s="6">
        <f t="shared" si="85"/>
        <v>512</v>
      </c>
      <c r="E413" s="6">
        <f t="shared" si="86"/>
        <v>257</v>
      </c>
      <c r="F413" s="10" t="b">
        <v>1</v>
      </c>
      <c r="G413" s="10" t="s">
        <v>54</v>
      </c>
      <c r="H413" s="6" t="str">
        <f t="shared" si="87"/>
        <v>Republican*</v>
      </c>
      <c r="I413" s="3">
        <v>0</v>
      </c>
      <c r="J413" s="3">
        <v>10</v>
      </c>
      <c r="K413" s="3">
        <v>0</v>
      </c>
      <c r="L413" s="3">
        <v>787935</v>
      </c>
      <c r="M413" s="3">
        <v>879918</v>
      </c>
      <c r="N413" s="3">
        <f t="shared" si="88"/>
        <v>91983</v>
      </c>
      <c r="O413" s="3">
        <f t="shared" si="89"/>
        <v>91983</v>
      </c>
      <c r="P413" s="3">
        <f t="shared" si="97"/>
        <v>795955</v>
      </c>
      <c r="Q413" s="8">
        <f t="shared" si="90"/>
        <v>1.0871574095213246E-4</v>
      </c>
      <c r="R413" s="3">
        <v>8020</v>
      </c>
      <c r="S413" s="3">
        <v>1675873</v>
      </c>
      <c r="T413" s="3">
        <v>1695924</v>
      </c>
      <c r="U413" s="3">
        <v>1675873</v>
      </c>
      <c r="V413" s="3">
        <v>3113967</v>
      </c>
      <c r="W413" s="3">
        <v>3278321</v>
      </c>
      <c r="X413" s="3">
        <f t="shared" si="91"/>
        <v>311396.7</v>
      </c>
      <c r="Y413" s="8">
        <f t="shared" si="92"/>
        <v>1.0871574095213246E-4</v>
      </c>
      <c r="Z413" s="10">
        <f t="shared" si="93"/>
        <v>4</v>
      </c>
      <c r="AA413" s="4">
        <f t="shared" si="94"/>
        <v>0.98738685231713841</v>
      </c>
      <c r="AB413" s="4">
        <f t="shared" si="95"/>
        <v>1.0475960268236189</v>
      </c>
      <c r="AC413" s="5">
        <f t="shared" si="96"/>
        <v>1</v>
      </c>
    </row>
    <row r="414" spans="1:29" x14ac:dyDescent="0.25">
      <c r="A414">
        <v>1984</v>
      </c>
      <c r="B414" t="s">
        <v>13</v>
      </c>
      <c r="C414" s="6" t="str">
        <f t="shared" si="84"/>
        <v>Republican</v>
      </c>
      <c r="D414" s="6">
        <f t="shared" si="85"/>
        <v>512</v>
      </c>
      <c r="E414" s="6">
        <f t="shared" si="86"/>
        <v>257</v>
      </c>
      <c r="F414" s="10" t="b">
        <v>1</v>
      </c>
      <c r="G414" s="10" t="s">
        <v>54</v>
      </c>
      <c r="H414" s="6" t="str">
        <f t="shared" si="87"/>
        <v>Republican*</v>
      </c>
      <c r="I414" s="3">
        <v>0</v>
      </c>
      <c r="J414" s="3">
        <v>4</v>
      </c>
      <c r="K414" s="3">
        <v>0</v>
      </c>
      <c r="L414" s="3">
        <v>147154</v>
      </c>
      <c r="M414" s="3">
        <v>185050</v>
      </c>
      <c r="N414" s="3">
        <f t="shared" si="88"/>
        <v>37896</v>
      </c>
      <c r="O414" s="3">
        <f t="shared" si="89"/>
        <v>37896</v>
      </c>
      <c r="P414" s="3">
        <f t="shared" si="97"/>
        <v>150796</v>
      </c>
      <c r="Q414" s="8">
        <f t="shared" si="90"/>
        <v>1.0555203715431708E-4</v>
      </c>
      <c r="R414" s="3">
        <v>3642</v>
      </c>
      <c r="S414" s="3">
        <v>335846</v>
      </c>
      <c r="T414" s="3">
        <v>349253</v>
      </c>
      <c r="U414" s="3">
        <v>335846</v>
      </c>
      <c r="V414" s="3">
        <v>694187</v>
      </c>
      <c r="W414" s="3">
        <v>750909</v>
      </c>
      <c r="X414" s="3">
        <f t="shared" si="91"/>
        <v>173546.75</v>
      </c>
      <c r="Y414" s="8">
        <f t="shared" si="92"/>
        <v>1.0555203715431708E-4</v>
      </c>
      <c r="Z414" s="10">
        <f t="shared" si="93"/>
        <v>5</v>
      </c>
      <c r="AA414" s="4">
        <f t="shared" si="94"/>
        <v>1.7716782793970169</v>
      </c>
      <c r="AB414" s="4">
        <f t="shared" si="95"/>
        <v>1.0475960268236189</v>
      </c>
      <c r="AC414" s="5">
        <f t="shared" si="96"/>
        <v>1</v>
      </c>
    </row>
    <row r="415" spans="1:29" x14ac:dyDescent="0.25">
      <c r="A415">
        <v>1984</v>
      </c>
      <c r="B415" t="s">
        <v>17</v>
      </c>
      <c r="C415" s="6" t="str">
        <f t="shared" si="84"/>
        <v>Republican</v>
      </c>
      <c r="D415" s="6">
        <f t="shared" si="85"/>
        <v>512</v>
      </c>
      <c r="E415" s="6">
        <f t="shared" si="86"/>
        <v>257</v>
      </c>
      <c r="F415" s="10" t="b">
        <v>1</v>
      </c>
      <c r="G415" s="10" t="s">
        <v>54</v>
      </c>
      <c r="H415" s="6" t="str">
        <f t="shared" si="87"/>
        <v>Republican*</v>
      </c>
      <c r="I415" s="3">
        <v>0</v>
      </c>
      <c r="J415" s="3">
        <v>8</v>
      </c>
      <c r="K415" s="3">
        <v>0</v>
      </c>
      <c r="L415" s="3">
        <v>605620</v>
      </c>
      <c r="M415" s="3">
        <v>703088</v>
      </c>
      <c r="N415" s="3">
        <f t="shared" si="88"/>
        <v>97468</v>
      </c>
      <c r="O415" s="3">
        <f t="shared" si="89"/>
        <v>97468</v>
      </c>
      <c r="P415" s="3">
        <f t="shared" si="97"/>
        <v>616717</v>
      </c>
      <c r="Q415" s="8">
        <f t="shared" si="90"/>
        <v>8.2078220544178605E-5</v>
      </c>
      <c r="R415" s="3">
        <v>11097</v>
      </c>
      <c r="S415" s="3">
        <v>1319805</v>
      </c>
      <c r="T415" s="3">
        <v>1339886</v>
      </c>
      <c r="U415" s="3">
        <v>1319805</v>
      </c>
      <c r="V415" s="3">
        <v>2057482</v>
      </c>
      <c r="W415" s="3">
        <v>2084995</v>
      </c>
      <c r="X415" s="3">
        <f t="shared" si="91"/>
        <v>257185.25</v>
      </c>
      <c r="Y415" s="8">
        <f t="shared" si="92"/>
        <v>8.2078220544178605E-5</v>
      </c>
      <c r="Z415" s="10">
        <f t="shared" si="93"/>
        <v>6</v>
      </c>
      <c r="AA415" s="4">
        <f t="shared" si="94"/>
        <v>1.1955157126427127</v>
      </c>
      <c r="AB415" s="4">
        <f t="shared" si="95"/>
        <v>1.0475960268236189</v>
      </c>
      <c r="AC415" s="5">
        <f t="shared" si="96"/>
        <v>1</v>
      </c>
    </row>
    <row r="416" spans="1:29" x14ac:dyDescent="0.25">
      <c r="A416">
        <v>1984</v>
      </c>
      <c r="B416" t="s">
        <v>50</v>
      </c>
      <c r="C416" s="6" t="str">
        <f t="shared" si="84"/>
        <v>Republican</v>
      </c>
      <c r="D416" s="6">
        <f t="shared" si="85"/>
        <v>512</v>
      </c>
      <c r="E416" s="6">
        <f t="shared" si="86"/>
        <v>257</v>
      </c>
      <c r="F416" s="10" t="b">
        <v>1</v>
      </c>
      <c r="G416" s="10" t="s">
        <v>54</v>
      </c>
      <c r="H416" s="6" t="str">
        <f t="shared" si="87"/>
        <v>Republican*</v>
      </c>
      <c r="I416" s="3">
        <v>0</v>
      </c>
      <c r="J416" s="3">
        <v>6</v>
      </c>
      <c r="K416" s="3">
        <v>0</v>
      </c>
      <c r="L416" s="3">
        <v>328125</v>
      </c>
      <c r="M416" s="3">
        <v>405483</v>
      </c>
      <c r="N416" s="3">
        <f t="shared" si="88"/>
        <v>77358</v>
      </c>
      <c r="O416" s="3">
        <f t="shared" si="89"/>
        <v>77358</v>
      </c>
      <c r="P416" s="3">
        <f t="shared" si="97"/>
        <v>330259</v>
      </c>
      <c r="Q416" s="8">
        <f t="shared" si="90"/>
        <v>7.75614674629644E-5</v>
      </c>
      <c r="R416" s="3">
        <v>2134</v>
      </c>
      <c r="S416" s="3">
        <v>735742</v>
      </c>
      <c r="T416" s="3"/>
      <c r="U416" s="3">
        <v>735742</v>
      </c>
      <c r="V416" s="3">
        <v>1391427</v>
      </c>
      <c r="W416" s="3">
        <v>1401733</v>
      </c>
      <c r="X416" s="3">
        <f t="shared" si="91"/>
        <v>231904.5</v>
      </c>
      <c r="Y416" s="8">
        <f t="shared" si="92"/>
        <v>7.75614674629644E-5</v>
      </c>
      <c r="Z416" s="10">
        <f t="shared" si="93"/>
        <v>7</v>
      </c>
      <c r="AA416" s="4">
        <f t="shared" si="94"/>
        <v>1.3258432131974336</v>
      </c>
      <c r="AB416" s="4">
        <f t="shared" si="95"/>
        <v>1.0475960268236189</v>
      </c>
      <c r="AC416" s="5">
        <f t="shared" si="96"/>
        <v>1</v>
      </c>
    </row>
    <row r="417" spans="1:29" x14ac:dyDescent="0.25">
      <c r="A417">
        <v>1984</v>
      </c>
      <c r="B417" t="s">
        <v>47</v>
      </c>
      <c r="C417" s="6" t="str">
        <f t="shared" si="84"/>
        <v>Republican</v>
      </c>
      <c r="D417" s="6">
        <f t="shared" si="85"/>
        <v>512</v>
      </c>
      <c r="E417" s="6">
        <f t="shared" si="86"/>
        <v>257</v>
      </c>
      <c r="F417" s="10" t="b">
        <v>1</v>
      </c>
      <c r="G417" s="10" t="s">
        <v>54</v>
      </c>
      <c r="H417" s="6" t="str">
        <f t="shared" si="87"/>
        <v>Republican*</v>
      </c>
      <c r="I417" s="3">
        <v>0</v>
      </c>
      <c r="J417" s="3">
        <v>3</v>
      </c>
      <c r="K417" s="3">
        <v>0</v>
      </c>
      <c r="L417" s="3">
        <v>95730</v>
      </c>
      <c r="M417" s="3">
        <v>135865</v>
      </c>
      <c r="N417" s="3">
        <f t="shared" si="88"/>
        <v>40135</v>
      </c>
      <c r="O417" s="3">
        <f t="shared" si="89"/>
        <v>40135</v>
      </c>
      <c r="P417" s="3">
        <f t="shared" si="97"/>
        <v>98696</v>
      </c>
      <c r="Q417" s="8">
        <f t="shared" si="90"/>
        <v>7.4747726423321297E-5</v>
      </c>
      <c r="R417" s="3">
        <v>2966</v>
      </c>
      <c r="S417" s="3">
        <v>234561</v>
      </c>
      <c r="T417" s="3">
        <v>235140</v>
      </c>
      <c r="U417" s="3">
        <v>234561</v>
      </c>
      <c r="V417" s="3">
        <v>381479</v>
      </c>
      <c r="W417" s="3">
        <v>387620</v>
      </c>
      <c r="X417" s="3">
        <f t="shared" si="91"/>
        <v>127159.66666666667</v>
      </c>
      <c r="Y417" s="8">
        <f t="shared" si="92"/>
        <v>7.4747726423321297E-5</v>
      </c>
      <c r="Z417" s="10">
        <f t="shared" si="93"/>
        <v>8</v>
      </c>
      <c r="AA417" s="4">
        <f t="shared" si="94"/>
        <v>2.4179758841373511</v>
      </c>
      <c r="AB417" s="4">
        <f t="shared" si="95"/>
        <v>1.0475960268236189</v>
      </c>
      <c r="AC417" s="5">
        <f t="shared" si="96"/>
        <v>1</v>
      </c>
    </row>
    <row r="418" spans="1:29" x14ac:dyDescent="0.25">
      <c r="A418">
        <v>1984</v>
      </c>
      <c r="B418" t="s">
        <v>40</v>
      </c>
      <c r="C418" s="6" t="str">
        <f t="shared" si="84"/>
        <v>Republican</v>
      </c>
      <c r="D418" s="6">
        <f t="shared" si="85"/>
        <v>512</v>
      </c>
      <c r="E418" s="6">
        <f t="shared" si="86"/>
        <v>257</v>
      </c>
      <c r="F418" s="10" t="b">
        <v>1</v>
      </c>
      <c r="G418" s="10" t="s">
        <v>54</v>
      </c>
      <c r="H418" s="6" t="str">
        <f t="shared" si="87"/>
        <v>Republican*</v>
      </c>
      <c r="I418" s="3">
        <v>0</v>
      </c>
      <c r="J418" s="3">
        <v>25</v>
      </c>
      <c r="K418" s="3">
        <v>0</v>
      </c>
      <c r="L418" s="3">
        <v>2228131</v>
      </c>
      <c r="M418" s="3">
        <v>2584323</v>
      </c>
      <c r="N418" s="3">
        <f t="shared" si="88"/>
        <v>356192</v>
      </c>
      <c r="O418" s="3">
        <f t="shared" si="89"/>
        <v>356192</v>
      </c>
      <c r="P418" s="3">
        <f t="shared" si="97"/>
        <v>2260580</v>
      </c>
      <c r="Q418" s="8">
        <f t="shared" si="90"/>
        <v>7.018686551073579E-5</v>
      </c>
      <c r="R418" s="3">
        <v>32449</v>
      </c>
      <c r="S418" s="3">
        <v>4844903</v>
      </c>
      <c r="T418" s="3"/>
      <c r="U418" s="3">
        <v>4844903</v>
      </c>
      <c r="V418" s="3">
        <v>8790815</v>
      </c>
      <c r="W418" s="3">
        <v>8918353</v>
      </c>
      <c r="X418" s="3">
        <f t="shared" si="91"/>
        <v>351632.6</v>
      </c>
      <c r="Y418" s="8">
        <f t="shared" si="92"/>
        <v>7.018686551073579E-5</v>
      </c>
      <c r="Z418" s="10">
        <f t="shared" si="93"/>
        <v>9</v>
      </c>
      <c r="AA418" s="4">
        <f t="shared" si="94"/>
        <v>0.8744041577343632</v>
      </c>
      <c r="AB418" s="4">
        <f t="shared" si="95"/>
        <v>1.0475960268236189</v>
      </c>
      <c r="AC418" s="5">
        <f t="shared" si="96"/>
        <v>1</v>
      </c>
    </row>
    <row r="419" spans="1:29" x14ac:dyDescent="0.25">
      <c r="A419">
        <v>1984</v>
      </c>
      <c r="B419" t="s">
        <v>34</v>
      </c>
      <c r="C419" s="6" t="str">
        <f t="shared" si="84"/>
        <v>Republican</v>
      </c>
      <c r="D419" s="6">
        <f t="shared" si="85"/>
        <v>512</v>
      </c>
      <c r="E419" s="6">
        <f t="shared" si="86"/>
        <v>257</v>
      </c>
      <c r="F419" s="10" t="b">
        <v>1</v>
      </c>
      <c r="G419" s="10" t="s">
        <v>54</v>
      </c>
      <c r="H419" s="6" t="str">
        <f t="shared" si="87"/>
        <v>Republican*</v>
      </c>
      <c r="I419" s="3">
        <v>0</v>
      </c>
      <c r="J419" s="3">
        <v>36</v>
      </c>
      <c r="K419" s="3">
        <v>0</v>
      </c>
      <c r="L419" s="3">
        <v>3119609</v>
      </c>
      <c r="M419" s="3">
        <v>3664763</v>
      </c>
      <c r="N419" s="3">
        <f t="shared" si="88"/>
        <v>545154</v>
      </c>
      <c r="O419" s="3">
        <f t="shared" si="89"/>
        <v>545154</v>
      </c>
      <c r="P419" s="3">
        <f t="shared" si="97"/>
        <v>3142047</v>
      </c>
      <c r="Q419" s="8">
        <f t="shared" si="90"/>
        <v>6.6036386048712843E-5</v>
      </c>
      <c r="R419" s="3">
        <v>22438</v>
      </c>
      <c r="S419" s="3">
        <v>6806810</v>
      </c>
      <c r="T419" s="3">
        <v>7000828</v>
      </c>
      <c r="U419" s="3">
        <v>6806810</v>
      </c>
      <c r="V419" s="3">
        <v>12232120</v>
      </c>
      <c r="W419" s="3">
        <v>13373558</v>
      </c>
      <c r="X419" s="3">
        <f t="shared" si="91"/>
        <v>339781.11111111112</v>
      </c>
      <c r="Y419" s="8">
        <f t="shared" si="92"/>
        <v>6.6036386048712843E-5</v>
      </c>
      <c r="Z419" s="10">
        <f t="shared" si="93"/>
        <v>10</v>
      </c>
      <c r="AA419" s="4">
        <f t="shared" si="94"/>
        <v>0.90490317848892843</v>
      </c>
      <c r="AB419" s="4">
        <f t="shared" si="95"/>
        <v>1.0475960268236189</v>
      </c>
      <c r="AC419" s="5">
        <f t="shared" si="96"/>
        <v>1</v>
      </c>
    </row>
    <row r="420" spans="1:29" x14ac:dyDescent="0.25">
      <c r="A420">
        <v>1984</v>
      </c>
      <c r="B420" t="s">
        <v>9</v>
      </c>
      <c r="C420" s="6" t="str">
        <f t="shared" si="84"/>
        <v>Republican</v>
      </c>
      <c r="D420" s="6">
        <f t="shared" si="85"/>
        <v>512</v>
      </c>
      <c r="E420" s="6">
        <f t="shared" si="86"/>
        <v>257</v>
      </c>
      <c r="F420" s="10" t="b">
        <v>1</v>
      </c>
      <c r="G420" s="10" t="s">
        <v>54</v>
      </c>
      <c r="H420" s="6" t="str">
        <f t="shared" si="87"/>
        <v>Republican*</v>
      </c>
      <c r="I420" s="3">
        <v>0</v>
      </c>
      <c r="J420" s="3">
        <v>3</v>
      </c>
      <c r="K420" s="3">
        <v>0</v>
      </c>
      <c r="L420" s="3">
        <v>101656</v>
      </c>
      <c r="M420" s="3">
        <v>152190</v>
      </c>
      <c r="N420" s="3">
        <f t="shared" si="88"/>
        <v>50534</v>
      </c>
      <c r="O420" s="3">
        <f t="shared" si="89"/>
        <v>50534</v>
      </c>
      <c r="P420" s="3">
        <f t="shared" si="97"/>
        <v>102382</v>
      </c>
      <c r="Q420" s="8">
        <f t="shared" si="90"/>
        <v>5.9365971425179085E-5</v>
      </c>
      <c r="R420" s="3">
        <v>726</v>
      </c>
      <c r="S420" s="3">
        <v>254572</v>
      </c>
      <c r="T420" s="3">
        <v>258182</v>
      </c>
      <c r="U420" s="3">
        <v>254572</v>
      </c>
      <c r="V420" s="3">
        <v>442354</v>
      </c>
      <c r="W420" s="3">
        <v>455312</v>
      </c>
      <c r="X420" s="3">
        <f t="shared" si="91"/>
        <v>147451.33333333334</v>
      </c>
      <c r="Y420" s="8">
        <f t="shared" si="92"/>
        <v>5.9365971425179085E-5</v>
      </c>
      <c r="Z420" s="10">
        <f t="shared" si="93"/>
        <v>11</v>
      </c>
      <c r="AA420" s="4">
        <f t="shared" si="94"/>
        <v>2.0852236496218701</v>
      </c>
      <c r="AB420" s="4">
        <f t="shared" si="95"/>
        <v>1.0475960268236189</v>
      </c>
      <c r="AC420" s="5">
        <f t="shared" si="96"/>
        <v>1</v>
      </c>
    </row>
    <row r="421" spans="1:29" x14ac:dyDescent="0.25">
      <c r="A421">
        <v>1984</v>
      </c>
      <c r="B421" t="s">
        <v>51</v>
      </c>
      <c r="C421" s="6" t="str">
        <f t="shared" si="84"/>
        <v>Republican</v>
      </c>
      <c r="D421" s="6">
        <f t="shared" si="85"/>
        <v>512</v>
      </c>
      <c r="E421" s="6">
        <f t="shared" si="86"/>
        <v>257</v>
      </c>
      <c r="F421" s="10" t="b">
        <v>1</v>
      </c>
      <c r="G421" s="10" t="s">
        <v>54</v>
      </c>
      <c r="H421" s="6" t="str">
        <f t="shared" si="87"/>
        <v>Republican*</v>
      </c>
      <c r="I421" s="3">
        <v>0</v>
      </c>
      <c r="J421" s="3">
        <v>11</v>
      </c>
      <c r="K421" s="3">
        <v>0</v>
      </c>
      <c r="L421" s="3">
        <v>995847</v>
      </c>
      <c r="M421" s="3">
        <v>1198800</v>
      </c>
      <c r="N421" s="3">
        <f t="shared" si="88"/>
        <v>202953</v>
      </c>
      <c r="O421" s="3">
        <f t="shared" si="89"/>
        <v>202953</v>
      </c>
      <c r="P421" s="3">
        <f t="shared" si="97"/>
        <v>1012889</v>
      </c>
      <c r="Q421" s="8">
        <f t="shared" si="90"/>
        <v>5.4199740826693868E-5</v>
      </c>
      <c r="R421" s="3">
        <v>17369</v>
      </c>
      <c r="S421" s="3">
        <v>2212016</v>
      </c>
      <c r="T421" s="3"/>
      <c r="U421" s="3">
        <v>2211689</v>
      </c>
      <c r="V421" s="3">
        <v>3409202</v>
      </c>
      <c r="W421" s="3">
        <v>3468053</v>
      </c>
      <c r="X421" s="3">
        <f t="shared" si="91"/>
        <v>309927.45454545453</v>
      </c>
      <c r="Y421" s="8">
        <f t="shared" si="92"/>
        <v>5.4199740826693868E-5</v>
      </c>
      <c r="Z421" s="10">
        <f t="shared" si="93"/>
        <v>12</v>
      </c>
      <c r="AA421" s="4">
        <f t="shared" si="94"/>
        <v>0.9920676691449748</v>
      </c>
      <c r="AB421" s="4">
        <f t="shared" si="95"/>
        <v>1.0475960268236189</v>
      </c>
      <c r="AC421" s="5">
        <f t="shared" si="96"/>
        <v>1</v>
      </c>
    </row>
    <row r="422" spans="1:29" x14ac:dyDescent="0.25">
      <c r="A422">
        <v>1984</v>
      </c>
      <c r="B422" t="s">
        <v>33</v>
      </c>
      <c r="C422" s="6" t="str">
        <f t="shared" si="84"/>
        <v>Republican</v>
      </c>
      <c r="D422" s="6">
        <f t="shared" si="85"/>
        <v>512</v>
      </c>
      <c r="E422" s="6">
        <f t="shared" si="86"/>
        <v>257</v>
      </c>
      <c r="F422" s="10" t="b">
        <v>1</v>
      </c>
      <c r="G422" s="10" t="s">
        <v>54</v>
      </c>
      <c r="H422" s="6" t="str">
        <f t="shared" si="87"/>
        <v>Republican*</v>
      </c>
      <c r="I422" s="3">
        <v>0</v>
      </c>
      <c r="J422" s="3">
        <v>5</v>
      </c>
      <c r="K422" s="3">
        <v>0</v>
      </c>
      <c r="L422" s="3">
        <v>201769</v>
      </c>
      <c r="M422" s="3">
        <v>307101</v>
      </c>
      <c r="N422" s="3">
        <f t="shared" si="88"/>
        <v>105332</v>
      </c>
      <c r="O422" s="3">
        <f t="shared" si="89"/>
        <v>105332</v>
      </c>
      <c r="P422" s="3">
        <f t="shared" si="97"/>
        <v>207269</v>
      </c>
      <c r="Q422" s="8">
        <f t="shared" si="90"/>
        <v>4.7468955303231689E-5</v>
      </c>
      <c r="R422" s="3">
        <v>5500</v>
      </c>
      <c r="S422" s="3">
        <v>514370</v>
      </c>
      <c r="T422" s="3">
        <v>522328</v>
      </c>
      <c r="U422" s="3">
        <v>514370</v>
      </c>
      <c r="V422" s="3">
        <v>956246</v>
      </c>
      <c r="W422" s="3">
        <v>990632</v>
      </c>
      <c r="X422" s="3">
        <f t="shared" si="91"/>
        <v>191249.2</v>
      </c>
      <c r="Y422" s="8">
        <f t="shared" si="92"/>
        <v>4.7468955303231689E-5</v>
      </c>
      <c r="Z422" s="10">
        <f t="shared" si="93"/>
        <v>13</v>
      </c>
      <c r="AA422" s="4">
        <f t="shared" si="94"/>
        <v>1.6076878095957747</v>
      </c>
      <c r="AB422" s="4">
        <f t="shared" si="95"/>
        <v>1.0475960268236189</v>
      </c>
      <c r="AC422" s="5">
        <f t="shared" si="96"/>
        <v>1</v>
      </c>
    </row>
    <row r="423" spans="1:29" x14ac:dyDescent="0.25">
      <c r="A423">
        <v>1984</v>
      </c>
      <c r="B423" t="s">
        <v>39</v>
      </c>
      <c r="C423" s="6" t="str">
        <f t="shared" si="84"/>
        <v>Republican</v>
      </c>
      <c r="D423" s="6">
        <f t="shared" si="85"/>
        <v>512</v>
      </c>
      <c r="E423" s="6">
        <f t="shared" si="86"/>
        <v>257</v>
      </c>
      <c r="F423" s="10" t="b">
        <v>1</v>
      </c>
      <c r="G423" s="10" t="s">
        <v>54</v>
      </c>
      <c r="H423" s="6" t="str">
        <f t="shared" si="87"/>
        <v>Republican*</v>
      </c>
      <c r="I423" s="3">
        <v>0</v>
      </c>
      <c r="J423" s="3">
        <v>7</v>
      </c>
      <c r="K423" s="3">
        <v>0</v>
      </c>
      <c r="L423" s="3">
        <v>536479</v>
      </c>
      <c r="M423" s="3">
        <v>685700</v>
      </c>
      <c r="N423" s="3">
        <f t="shared" si="88"/>
        <v>149221</v>
      </c>
      <c r="O423" s="3">
        <f t="shared" si="89"/>
        <v>149221</v>
      </c>
      <c r="P423" s="3">
        <f t="shared" si="97"/>
        <v>540827</v>
      </c>
      <c r="Q423" s="8">
        <f t="shared" si="90"/>
        <v>4.6910287426032529E-5</v>
      </c>
      <c r="R423" s="3">
        <v>4348</v>
      </c>
      <c r="S423" s="3">
        <v>1226527</v>
      </c>
      <c r="T423" s="3">
        <v>1265824</v>
      </c>
      <c r="U423" s="3">
        <v>1226527</v>
      </c>
      <c r="V423" s="3">
        <v>1906880</v>
      </c>
      <c r="W423" s="3">
        <v>1962501</v>
      </c>
      <c r="X423" s="3">
        <f t="shared" si="91"/>
        <v>272411.42857142858</v>
      </c>
      <c r="Y423" s="8">
        <f t="shared" si="92"/>
        <v>4.6910287426032529E-5</v>
      </c>
      <c r="Z423" s="10">
        <f t="shared" si="93"/>
        <v>14</v>
      </c>
      <c r="AA423" s="4">
        <f t="shared" si="94"/>
        <v>1.1286934951568057</v>
      </c>
      <c r="AB423" s="4">
        <f t="shared" si="95"/>
        <v>1.0475960268236189</v>
      </c>
      <c r="AC423" s="5">
        <f t="shared" si="96"/>
        <v>1</v>
      </c>
    </row>
    <row r="424" spans="1:29" x14ac:dyDescent="0.25">
      <c r="A424">
        <v>1984</v>
      </c>
      <c r="B424" t="s">
        <v>28</v>
      </c>
      <c r="C424" s="6" t="str">
        <f t="shared" si="84"/>
        <v>Republican</v>
      </c>
      <c r="D424" s="6">
        <f t="shared" si="85"/>
        <v>512</v>
      </c>
      <c r="E424" s="6">
        <f t="shared" si="86"/>
        <v>257</v>
      </c>
      <c r="F424" s="10" t="b">
        <v>1</v>
      </c>
      <c r="G424" s="10" t="s">
        <v>54</v>
      </c>
      <c r="H424" s="6" t="str">
        <f t="shared" si="87"/>
        <v>Republican*</v>
      </c>
      <c r="I424" s="3">
        <v>0</v>
      </c>
      <c r="J424" s="3">
        <v>4</v>
      </c>
      <c r="K424" s="3">
        <v>0</v>
      </c>
      <c r="L424" s="3">
        <v>146742</v>
      </c>
      <c r="M424" s="3">
        <v>232450</v>
      </c>
      <c r="N424" s="3">
        <f t="shared" si="88"/>
        <v>85708</v>
      </c>
      <c r="O424" s="3">
        <f t="shared" si="89"/>
        <v>85708</v>
      </c>
      <c r="P424" s="3">
        <f t="shared" si="97"/>
        <v>151927</v>
      </c>
      <c r="Q424" s="8">
        <f t="shared" si="90"/>
        <v>4.6670089139870255E-5</v>
      </c>
      <c r="R424" s="3">
        <v>5185</v>
      </c>
      <c r="S424" s="3">
        <v>384377</v>
      </c>
      <c r="T424" s="3">
        <v>395006</v>
      </c>
      <c r="U424" s="3">
        <v>384377</v>
      </c>
      <c r="V424" s="3">
        <v>578925</v>
      </c>
      <c r="W424" s="3">
        <v>584162</v>
      </c>
      <c r="X424" s="3">
        <f t="shared" si="91"/>
        <v>144731.25</v>
      </c>
      <c r="Y424" s="8">
        <f t="shared" si="92"/>
        <v>4.6670089139870255E-5</v>
      </c>
      <c r="Z424" s="10">
        <f t="shared" si="93"/>
        <v>15</v>
      </c>
      <c r="AA424" s="4">
        <f t="shared" si="94"/>
        <v>2.1244134037047577</v>
      </c>
      <c r="AB424" s="4">
        <f t="shared" si="95"/>
        <v>1.0475960268236189</v>
      </c>
      <c r="AC424" s="5">
        <f t="shared" si="96"/>
        <v>1</v>
      </c>
    </row>
    <row r="425" spans="1:29" x14ac:dyDescent="0.25">
      <c r="A425">
        <v>1984</v>
      </c>
      <c r="B425" t="s">
        <v>30</v>
      </c>
      <c r="C425" s="6" t="str">
        <f t="shared" si="84"/>
        <v>Republican</v>
      </c>
      <c r="D425" s="6">
        <f t="shared" si="85"/>
        <v>512</v>
      </c>
      <c r="E425" s="6">
        <f t="shared" si="86"/>
        <v>257</v>
      </c>
      <c r="F425" s="10" t="b">
        <v>1</v>
      </c>
      <c r="G425" s="10" t="s">
        <v>54</v>
      </c>
      <c r="H425" s="6" t="str">
        <f t="shared" si="87"/>
        <v>Republican*</v>
      </c>
      <c r="I425" s="3">
        <v>0</v>
      </c>
      <c r="J425" s="3">
        <v>4</v>
      </c>
      <c r="K425" s="3">
        <v>0</v>
      </c>
      <c r="L425" s="3">
        <v>91655</v>
      </c>
      <c r="M425" s="3">
        <v>188770</v>
      </c>
      <c r="N425" s="3">
        <f t="shared" si="88"/>
        <v>97115</v>
      </c>
      <c r="O425" s="3">
        <f t="shared" si="89"/>
        <v>97115</v>
      </c>
      <c r="P425" s="3">
        <f t="shared" si="97"/>
        <v>97897</v>
      </c>
      <c r="Q425" s="8">
        <f t="shared" si="90"/>
        <v>4.1188281933789837E-5</v>
      </c>
      <c r="R425" s="3">
        <v>6242</v>
      </c>
      <c r="S425" s="3">
        <v>286667</v>
      </c>
      <c r="T425" s="3">
        <v>294413</v>
      </c>
      <c r="U425" s="3">
        <v>286667</v>
      </c>
      <c r="V425" s="3">
        <v>656862</v>
      </c>
      <c r="W425" s="3">
        <v>697185</v>
      </c>
      <c r="X425" s="3">
        <f t="shared" si="91"/>
        <v>164215.5</v>
      </c>
      <c r="Y425" s="8">
        <f t="shared" si="92"/>
        <v>4.1188281933789837E-5</v>
      </c>
      <c r="Z425" s="10">
        <f t="shared" si="93"/>
        <v>16</v>
      </c>
      <c r="AA425" s="4">
        <f t="shared" si="94"/>
        <v>1.8723507064494171</v>
      </c>
      <c r="AB425" s="4">
        <f t="shared" si="95"/>
        <v>1.0475960268236189</v>
      </c>
      <c r="AC425" s="5">
        <f t="shared" si="96"/>
        <v>1</v>
      </c>
    </row>
    <row r="426" spans="1:29" x14ac:dyDescent="0.25">
      <c r="A426">
        <v>1984</v>
      </c>
      <c r="B426" t="s">
        <v>49</v>
      </c>
      <c r="C426" s="6" t="str">
        <f t="shared" si="84"/>
        <v>Republican</v>
      </c>
      <c r="D426" s="6">
        <f t="shared" si="85"/>
        <v>512</v>
      </c>
      <c r="E426" s="6">
        <f t="shared" si="86"/>
        <v>257</v>
      </c>
      <c r="F426" s="10" t="b">
        <v>1</v>
      </c>
      <c r="G426" s="10" t="s">
        <v>54</v>
      </c>
      <c r="H426" s="6" t="str">
        <f t="shared" si="87"/>
        <v>Republican*</v>
      </c>
      <c r="I426" s="3">
        <v>0</v>
      </c>
      <c r="J426" s="3">
        <v>10</v>
      </c>
      <c r="K426" s="3">
        <v>0</v>
      </c>
      <c r="L426" s="3">
        <v>807352</v>
      </c>
      <c r="M426" s="3">
        <v>1051670</v>
      </c>
      <c r="N426" s="3">
        <f t="shared" si="88"/>
        <v>244318</v>
      </c>
      <c r="O426" s="3">
        <f t="shared" si="89"/>
        <v>244318</v>
      </c>
      <c r="P426" s="3">
        <f t="shared" si="97"/>
        <v>832240</v>
      </c>
      <c r="Q426" s="8">
        <f t="shared" si="90"/>
        <v>4.0930263017870155E-5</v>
      </c>
      <c r="R426" s="3">
        <v>24888</v>
      </c>
      <c r="S426" s="3">
        <v>1883910</v>
      </c>
      <c r="T426" s="3">
        <v>1931546</v>
      </c>
      <c r="U426" s="3">
        <v>1883910</v>
      </c>
      <c r="V426" s="3">
        <v>3072714</v>
      </c>
      <c r="W426" s="3">
        <v>3213263</v>
      </c>
      <c r="X426" s="3">
        <f t="shared" si="91"/>
        <v>307271.40000000002</v>
      </c>
      <c r="Y426" s="8">
        <f t="shared" si="92"/>
        <v>4.0930263017870155E-5</v>
      </c>
      <c r="Z426" s="10">
        <f t="shared" si="93"/>
        <v>17</v>
      </c>
      <c r="AA426" s="4">
        <f t="shared" si="94"/>
        <v>1.0006431038975456</v>
      </c>
      <c r="AB426" s="4">
        <f t="shared" si="95"/>
        <v>1.0475960268236189</v>
      </c>
      <c r="AC426" s="5">
        <f t="shared" si="96"/>
        <v>1</v>
      </c>
    </row>
    <row r="427" spans="1:29" x14ac:dyDescent="0.25">
      <c r="A427">
        <v>1984</v>
      </c>
      <c r="B427" t="s">
        <v>44</v>
      </c>
      <c r="C427" s="6" t="str">
        <f t="shared" si="84"/>
        <v>Republican</v>
      </c>
      <c r="D427" s="6">
        <f t="shared" si="85"/>
        <v>512</v>
      </c>
      <c r="E427" s="6">
        <f t="shared" si="86"/>
        <v>257</v>
      </c>
      <c r="F427" s="10" t="b">
        <v>1</v>
      </c>
      <c r="G427" s="10" t="s">
        <v>54</v>
      </c>
      <c r="H427" s="6" t="str">
        <f t="shared" si="87"/>
        <v>Republican*</v>
      </c>
      <c r="I427" s="3">
        <v>0</v>
      </c>
      <c r="J427" s="3">
        <v>11</v>
      </c>
      <c r="K427" s="3">
        <v>0</v>
      </c>
      <c r="L427" s="3">
        <v>711714</v>
      </c>
      <c r="M427" s="3">
        <v>990212</v>
      </c>
      <c r="N427" s="3">
        <f t="shared" si="88"/>
        <v>278498</v>
      </c>
      <c r="O427" s="3">
        <f t="shared" si="89"/>
        <v>278498</v>
      </c>
      <c r="P427" s="3">
        <f t="shared" si="97"/>
        <v>721782</v>
      </c>
      <c r="Q427" s="8">
        <f t="shared" si="90"/>
        <v>3.9497590646970533E-5</v>
      </c>
      <c r="R427" s="3">
        <v>10067</v>
      </c>
      <c r="S427" s="3">
        <v>1711993</v>
      </c>
      <c r="T427" s="3"/>
      <c r="U427" s="3">
        <v>1711994</v>
      </c>
      <c r="V427" s="3">
        <v>3415760</v>
      </c>
      <c r="W427" s="3">
        <v>3463234</v>
      </c>
      <c r="X427" s="3">
        <f t="shared" si="91"/>
        <v>310523.63636363635</v>
      </c>
      <c r="Y427" s="8">
        <f t="shared" si="92"/>
        <v>3.9497590646970533E-5</v>
      </c>
      <c r="Z427" s="10">
        <f t="shared" si="93"/>
        <v>18</v>
      </c>
      <c r="AA427" s="4">
        <f t="shared" si="94"/>
        <v>0.99016297450183477</v>
      </c>
      <c r="AB427" s="4">
        <f t="shared" si="95"/>
        <v>1.0475960268236189</v>
      </c>
      <c r="AC427" s="5">
        <f t="shared" si="96"/>
        <v>1</v>
      </c>
    </row>
    <row r="428" spans="1:29" x14ac:dyDescent="0.25">
      <c r="A428">
        <v>1984</v>
      </c>
      <c r="B428" t="s">
        <v>3</v>
      </c>
      <c r="C428" s="6" t="str">
        <f t="shared" si="84"/>
        <v>Republican</v>
      </c>
      <c r="D428" s="6">
        <f t="shared" si="85"/>
        <v>512</v>
      </c>
      <c r="E428" s="6">
        <f t="shared" si="86"/>
        <v>257</v>
      </c>
      <c r="F428" s="10" t="b">
        <v>1</v>
      </c>
      <c r="G428" s="10" t="s">
        <v>54</v>
      </c>
      <c r="H428" s="6" t="str">
        <f t="shared" si="87"/>
        <v>Republican*</v>
      </c>
      <c r="I428" s="3">
        <v>0</v>
      </c>
      <c r="J428" s="3">
        <v>3</v>
      </c>
      <c r="K428" s="3">
        <v>0</v>
      </c>
      <c r="L428" s="3">
        <v>62007</v>
      </c>
      <c r="M428" s="3">
        <v>138377</v>
      </c>
      <c r="N428" s="3">
        <f t="shared" si="88"/>
        <v>76370</v>
      </c>
      <c r="O428" s="3">
        <f t="shared" si="89"/>
        <v>76370</v>
      </c>
      <c r="P428" s="3">
        <f t="shared" si="97"/>
        <v>69228</v>
      </c>
      <c r="Q428" s="8">
        <f t="shared" si="90"/>
        <v>3.9282440748985202E-5</v>
      </c>
      <c r="R428" s="3">
        <v>7221</v>
      </c>
      <c r="S428" s="3">
        <v>207605</v>
      </c>
      <c r="T428" s="3">
        <v>213173</v>
      </c>
      <c r="U428" s="3">
        <v>207605</v>
      </c>
      <c r="V428" s="3">
        <v>343030</v>
      </c>
      <c r="W428" s="3">
        <v>354410</v>
      </c>
      <c r="X428" s="3">
        <f t="shared" si="91"/>
        <v>114343.33333333333</v>
      </c>
      <c r="Y428" s="8">
        <f t="shared" si="92"/>
        <v>3.9282440748985202E-5</v>
      </c>
      <c r="Z428" s="10">
        <f t="shared" si="93"/>
        <v>19</v>
      </c>
      <c r="AA428" s="4">
        <f t="shared" si="94"/>
        <v>2.688998111841042</v>
      </c>
      <c r="AB428" s="4">
        <f t="shared" si="95"/>
        <v>1.0475960268236189</v>
      </c>
      <c r="AC428" s="5">
        <f t="shared" si="96"/>
        <v>1</v>
      </c>
    </row>
    <row r="429" spans="1:29" x14ac:dyDescent="0.25">
      <c r="A429">
        <v>1984</v>
      </c>
      <c r="B429" t="s">
        <v>15</v>
      </c>
      <c r="C429" s="6" t="str">
        <f t="shared" si="84"/>
        <v>Republican</v>
      </c>
      <c r="D429" s="6">
        <f t="shared" si="85"/>
        <v>512</v>
      </c>
      <c r="E429" s="6">
        <f t="shared" si="86"/>
        <v>257</v>
      </c>
      <c r="F429" s="10" t="b">
        <v>1</v>
      </c>
      <c r="G429" s="10" t="s">
        <v>54</v>
      </c>
      <c r="H429" s="6" t="str">
        <f t="shared" si="87"/>
        <v>Republican*</v>
      </c>
      <c r="I429" s="3">
        <v>0</v>
      </c>
      <c r="J429" s="3">
        <v>24</v>
      </c>
      <c r="K429" s="3">
        <v>0</v>
      </c>
      <c r="L429" s="3">
        <v>2086499</v>
      </c>
      <c r="M429" s="3">
        <v>2707103</v>
      </c>
      <c r="N429" s="3">
        <f t="shared" si="88"/>
        <v>620604</v>
      </c>
      <c r="O429" s="3">
        <f t="shared" si="89"/>
        <v>620604</v>
      </c>
      <c r="P429" s="3">
        <f t="shared" si="97"/>
        <v>2111985</v>
      </c>
      <c r="Q429" s="8">
        <f t="shared" si="90"/>
        <v>3.8672003403136298E-5</v>
      </c>
      <c r="R429" s="3">
        <v>25486</v>
      </c>
      <c r="S429" s="3">
        <v>4819088</v>
      </c>
      <c r="T429" s="3">
        <v>4969352</v>
      </c>
      <c r="U429" s="3">
        <v>4819088</v>
      </c>
      <c r="V429" s="3">
        <v>7922605</v>
      </c>
      <c r="W429" s="3">
        <v>8327065</v>
      </c>
      <c r="X429" s="3">
        <f t="shared" si="91"/>
        <v>330108.54166666669</v>
      </c>
      <c r="Y429" s="8">
        <f t="shared" si="92"/>
        <v>3.8672003403136298E-5</v>
      </c>
      <c r="Z429" s="10">
        <f t="shared" si="93"/>
        <v>20</v>
      </c>
      <c r="AA429" s="4">
        <f t="shared" si="94"/>
        <v>0.93141790843272643</v>
      </c>
      <c r="AB429" s="4">
        <f t="shared" si="95"/>
        <v>1.0475960268236189</v>
      </c>
      <c r="AC429" s="5">
        <f t="shared" si="96"/>
        <v>1</v>
      </c>
    </row>
    <row r="430" spans="1:29" x14ac:dyDescent="0.25">
      <c r="A430">
        <v>1984</v>
      </c>
      <c r="B430" t="s">
        <v>52</v>
      </c>
      <c r="C430" s="6" t="str">
        <f t="shared" si="84"/>
        <v>Republican</v>
      </c>
      <c r="D430" s="6">
        <f t="shared" si="85"/>
        <v>512</v>
      </c>
      <c r="E430" s="6">
        <f t="shared" si="86"/>
        <v>257</v>
      </c>
      <c r="F430" s="10" t="b">
        <v>1</v>
      </c>
      <c r="G430" s="10" t="s">
        <v>54</v>
      </c>
      <c r="H430" s="6" t="str">
        <f t="shared" si="87"/>
        <v>Republican*</v>
      </c>
      <c r="I430" s="3">
        <v>0</v>
      </c>
      <c r="J430" s="3">
        <v>3</v>
      </c>
      <c r="K430" s="3">
        <v>0</v>
      </c>
      <c r="L430" s="3">
        <v>53370</v>
      </c>
      <c r="M430" s="3">
        <v>133241</v>
      </c>
      <c r="N430" s="3">
        <f t="shared" si="88"/>
        <v>79871</v>
      </c>
      <c r="O430" s="3">
        <f t="shared" si="89"/>
        <v>79871</v>
      </c>
      <c r="P430" s="3">
        <f t="shared" si="97"/>
        <v>55727</v>
      </c>
      <c r="Q430" s="8">
        <f t="shared" si="90"/>
        <v>3.7560566413341515E-5</v>
      </c>
      <c r="R430" s="3">
        <v>2357</v>
      </c>
      <c r="S430" s="3">
        <v>188968</v>
      </c>
      <c r="T430" s="3">
        <v>196153</v>
      </c>
      <c r="U430" s="3">
        <v>188968</v>
      </c>
      <c r="V430" s="3">
        <v>338733</v>
      </c>
      <c r="W430" s="3">
        <v>343957</v>
      </c>
      <c r="X430" s="3">
        <f t="shared" si="91"/>
        <v>112911</v>
      </c>
      <c r="Y430" s="8">
        <f t="shared" si="92"/>
        <v>3.7560566413341515E-5</v>
      </c>
      <c r="Z430" s="10">
        <f t="shared" si="93"/>
        <v>21</v>
      </c>
      <c r="AA430" s="4">
        <f t="shared" si="94"/>
        <v>2.7231094174610466</v>
      </c>
      <c r="AB430" s="4">
        <f t="shared" si="95"/>
        <v>1.0475960268236189</v>
      </c>
      <c r="AC430" s="5">
        <f t="shared" si="96"/>
        <v>1</v>
      </c>
    </row>
    <row r="431" spans="1:29" x14ac:dyDescent="0.25">
      <c r="A431">
        <v>1984</v>
      </c>
      <c r="B431" t="s">
        <v>43</v>
      </c>
      <c r="C431" s="6" t="str">
        <f t="shared" si="84"/>
        <v>Republican</v>
      </c>
      <c r="D431" s="6">
        <f t="shared" si="85"/>
        <v>512</v>
      </c>
      <c r="E431" s="6">
        <f t="shared" si="86"/>
        <v>257</v>
      </c>
      <c r="F431" s="10" t="b">
        <v>1</v>
      </c>
      <c r="G431" s="10" t="s">
        <v>54</v>
      </c>
      <c r="H431" s="6" t="str">
        <f t="shared" si="87"/>
        <v>Republican*</v>
      </c>
      <c r="I431" s="3">
        <v>0</v>
      </c>
      <c r="J431" s="3">
        <v>3</v>
      </c>
      <c r="K431" s="3">
        <v>0</v>
      </c>
      <c r="L431" s="3">
        <v>116113</v>
      </c>
      <c r="M431" s="3">
        <v>200267</v>
      </c>
      <c r="N431" s="3">
        <f t="shared" si="88"/>
        <v>84154</v>
      </c>
      <c r="O431" s="3">
        <f t="shared" si="89"/>
        <v>84154</v>
      </c>
      <c r="P431" s="3">
        <f t="shared" si="97"/>
        <v>117600</v>
      </c>
      <c r="Q431" s="8">
        <f t="shared" si="90"/>
        <v>3.564892934382204E-5</v>
      </c>
      <c r="R431" s="3">
        <v>1487</v>
      </c>
      <c r="S431" s="3">
        <v>317867</v>
      </c>
      <c r="T431" s="3"/>
      <c r="U431" s="3">
        <v>317867</v>
      </c>
      <c r="V431" s="3">
        <v>494651</v>
      </c>
      <c r="W431" s="3">
        <v>497849</v>
      </c>
      <c r="X431" s="3">
        <f t="shared" si="91"/>
        <v>164883.66666666666</v>
      </c>
      <c r="Y431" s="8">
        <f t="shared" si="92"/>
        <v>3.564892934382204E-5</v>
      </c>
      <c r="Z431" s="10">
        <f t="shared" si="93"/>
        <v>22</v>
      </c>
      <c r="AA431" s="4">
        <f t="shared" si="94"/>
        <v>1.8647632822026694</v>
      </c>
      <c r="AB431" s="4">
        <f t="shared" si="95"/>
        <v>1.0475960268236189</v>
      </c>
      <c r="AC431" s="5">
        <f t="shared" si="96"/>
        <v>1</v>
      </c>
    </row>
    <row r="432" spans="1:29" x14ac:dyDescent="0.25">
      <c r="A432">
        <v>1984</v>
      </c>
      <c r="B432" t="s">
        <v>12</v>
      </c>
      <c r="C432" s="6" t="str">
        <f t="shared" si="84"/>
        <v>Republican</v>
      </c>
      <c r="D432" s="6">
        <f t="shared" si="85"/>
        <v>512</v>
      </c>
      <c r="E432" s="6">
        <f t="shared" si="86"/>
        <v>257</v>
      </c>
      <c r="F432" s="10" t="b">
        <v>1</v>
      </c>
      <c r="G432" s="10" t="s">
        <v>54</v>
      </c>
      <c r="H432" s="6" t="str">
        <f t="shared" si="87"/>
        <v>Republican*</v>
      </c>
      <c r="I432" s="3">
        <v>0</v>
      </c>
      <c r="J432" s="3">
        <v>12</v>
      </c>
      <c r="K432" s="3">
        <v>0</v>
      </c>
      <c r="L432" s="3">
        <v>706628</v>
      </c>
      <c r="M432" s="3">
        <v>1068722</v>
      </c>
      <c r="N432" s="3">
        <f t="shared" si="88"/>
        <v>362094</v>
      </c>
      <c r="O432" s="3">
        <f t="shared" si="89"/>
        <v>362094</v>
      </c>
      <c r="P432" s="3">
        <f t="shared" si="97"/>
        <v>707398</v>
      </c>
      <c r="Q432" s="8">
        <f t="shared" si="90"/>
        <v>3.314056570945666E-5</v>
      </c>
      <c r="R432" s="3">
        <v>743</v>
      </c>
      <c r="S432" s="3">
        <v>1776093</v>
      </c>
      <c r="T432" s="3"/>
      <c r="U432" s="3">
        <v>1776120</v>
      </c>
      <c r="V432" s="3">
        <v>4119852</v>
      </c>
      <c r="W432" s="3">
        <v>4243165</v>
      </c>
      <c r="X432" s="3">
        <f t="shared" si="91"/>
        <v>343321</v>
      </c>
      <c r="Y432" s="8">
        <f t="shared" si="92"/>
        <v>3.314056570945666E-5</v>
      </c>
      <c r="Z432" s="10">
        <f t="shared" si="93"/>
        <v>23</v>
      </c>
      <c r="AA432" s="4">
        <f t="shared" si="94"/>
        <v>0.89557296942204001</v>
      </c>
      <c r="AB432" s="4">
        <f t="shared" si="95"/>
        <v>1.0475960268236189</v>
      </c>
      <c r="AC432" s="5">
        <f t="shared" si="96"/>
        <v>1</v>
      </c>
    </row>
    <row r="433" spans="1:29" x14ac:dyDescent="0.25">
      <c r="A433">
        <v>1984</v>
      </c>
      <c r="B433" t="s">
        <v>21</v>
      </c>
      <c r="C433" s="6" t="str">
        <f t="shared" si="84"/>
        <v>Republican</v>
      </c>
      <c r="D433" s="6">
        <f t="shared" si="85"/>
        <v>512</v>
      </c>
      <c r="E433" s="6">
        <f t="shared" si="86"/>
        <v>257</v>
      </c>
      <c r="F433" s="10" t="b">
        <v>1</v>
      </c>
      <c r="G433" s="10" t="s">
        <v>54</v>
      </c>
      <c r="H433" s="6" t="str">
        <f t="shared" si="87"/>
        <v>Republican*</v>
      </c>
      <c r="I433" s="3">
        <v>0</v>
      </c>
      <c r="J433" s="3">
        <v>4</v>
      </c>
      <c r="K433" s="3">
        <v>0</v>
      </c>
      <c r="L433" s="3">
        <v>214515</v>
      </c>
      <c r="M433" s="3">
        <v>336500</v>
      </c>
      <c r="N433" s="3">
        <f t="shared" si="88"/>
        <v>121985</v>
      </c>
      <c r="O433" s="3">
        <f t="shared" si="89"/>
        <v>121985</v>
      </c>
      <c r="P433" s="3">
        <f t="shared" si="97"/>
        <v>216644</v>
      </c>
      <c r="Q433" s="8">
        <f t="shared" si="90"/>
        <v>3.2790916916014262E-5</v>
      </c>
      <c r="R433" s="3">
        <v>2129</v>
      </c>
      <c r="S433" s="3">
        <v>553144</v>
      </c>
      <c r="T433" s="3"/>
      <c r="U433" s="3">
        <v>553144</v>
      </c>
      <c r="V433" s="3">
        <v>840251</v>
      </c>
      <c r="W433" s="3">
        <v>852022</v>
      </c>
      <c r="X433" s="3">
        <f t="shared" si="91"/>
        <v>210062.75</v>
      </c>
      <c r="Y433" s="8">
        <f t="shared" si="92"/>
        <v>3.2790916916014262E-5</v>
      </c>
      <c r="Z433" s="10">
        <f t="shared" si="93"/>
        <v>24</v>
      </c>
      <c r="AA433" s="4">
        <f t="shared" si="94"/>
        <v>1.4637007629146253</v>
      </c>
      <c r="AB433" s="4">
        <f t="shared" si="95"/>
        <v>1.0475960268236189</v>
      </c>
      <c r="AC433" s="5">
        <f t="shared" si="96"/>
        <v>1</v>
      </c>
    </row>
    <row r="434" spans="1:29" x14ac:dyDescent="0.25">
      <c r="A434">
        <v>1984</v>
      </c>
      <c r="B434" t="s">
        <v>19</v>
      </c>
      <c r="C434" s="6" t="str">
        <f t="shared" si="84"/>
        <v>Republican</v>
      </c>
      <c r="D434" s="6">
        <f t="shared" si="85"/>
        <v>512</v>
      </c>
      <c r="E434" s="6">
        <f t="shared" si="86"/>
        <v>257</v>
      </c>
      <c r="F434" s="10" t="b">
        <v>0</v>
      </c>
      <c r="G434" s="10" t="s">
        <v>54</v>
      </c>
      <c r="H434" s="6" t="str">
        <f t="shared" si="87"/>
        <v>Republican</v>
      </c>
      <c r="I434" s="3">
        <v>0</v>
      </c>
      <c r="J434" s="3">
        <v>9</v>
      </c>
      <c r="K434" s="3">
        <v>0</v>
      </c>
      <c r="L434" s="3">
        <v>539589</v>
      </c>
      <c r="M434" s="3">
        <v>822782</v>
      </c>
      <c r="N434" s="3">
        <f t="shared" si="88"/>
        <v>283193</v>
      </c>
      <c r="O434" s="3">
        <f t="shared" si="89"/>
        <v>0</v>
      </c>
      <c r="P434" s="3">
        <f t="shared" si="97"/>
        <v>546563</v>
      </c>
      <c r="Q434" s="8">
        <f t="shared" si="90"/>
        <v>3.1780446550585643E-5</v>
      </c>
      <c r="R434" s="3">
        <v>8090</v>
      </c>
      <c r="S434" s="3">
        <v>1370461</v>
      </c>
      <c r="T434" s="3"/>
      <c r="U434" s="3">
        <v>1369345</v>
      </c>
      <c r="V434" s="3">
        <v>2643027</v>
      </c>
      <c r="W434" s="3">
        <v>2672424</v>
      </c>
      <c r="X434" s="3">
        <f t="shared" si="91"/>
        <v>293669.66666666669</v>
      </c>
      <c r="Y434" s="8">
        <f t="shared" si="92"/>
        <v>3.1780446550585643E-5</v>
      </c>
      <c r="Z434" s="10">
        <f t="shared" si="93"/>
        <v>25</v>
      </c>
      <c r="AA434" s="4">
        <f t="shared" si="94"/>
        <v>1.0469893296264086</v>
      </c>
      <c r="AB434" s="4">
        <f t="shared" si="95"/>
        <v>1.0475960268236189</v>
      </c>
      <c r="AC434" s="5">
        <f t="shared" si="96"/>
        <v>1</v>
      </c>
    </row>
    <row r="435" spans="1:29" x14ac:dyDescent="0.25">
      <c r="A435">
        <v>1984</v>
      </c>
      <c r="B435" t="s">
        <v>36</v>
      </c>
      <c r="C435" s="6" t="str">
        <f t="shared" si="84"/>
        <v>Republican</v>
      </c>
      <c r="D435" s="6">
        <f t="shared" si="85"/>
        <v>512</v>
      </c>
      <c r="E435" s="6">
        <f t="shared" si="86"/>
        <v>257</v>
      </c>
      <c r="F435" s="10" t="b">
        <v>0</v>
      </c>
      <c r="G435" s="10" t="s">
        <v>54</v>
      </c>
      <c r="H435" s="6" t="str">
        <f t="shared" si="87"/>
        <v>Republican</v>
      </c>
      <c r="I435" s="3">
        <v>0</v>
      </c>
      <c r="J435" s="3">
        <v>3</v>
      </c>
      <c r="K435" s="3">
        <v>0</v>
      </c>
      <c r="L435" s="3">
        <v>104429</v>
      </c>
      <c r="M435" s="3">
        <v>200336</v>
      </c>
      <c r="N435" s="3">
        <f t="shared" si="88"/>
        <v>95907</v>
      </c>
      <c r="O435" s="3">
        <f t="shared" si="89"/>
        <v>0</v>
      </c>
      <c r="P435" s="3">
        <f t="shared" si="97"/>
        <v>108635</v>
      </c>
      <c r="Q435" s="8">
        <f t="shared" si="90"/>
        <v>3.1280302793331036E-5</v>
      </c>
      <c r="R435" s="3">
        <v>4206</v>
      </c>
      <c r="S435" s="3">
        <v>308971</v>
      </c>
      <c r="T435" s="3">
        <v>324179</v>
      </c>
      <c r="U435" s="3">
        <v>308971</v>
      </c>
      <c r="V435" s="3">
        <v>482655</v>
      </c>
      <c r="W435" s="3">
        <v>486449</v>
      </c>
      <c r="X435" s="3">
        <f t="shared" si="91"/>
        <v>160885</v>
      </c>
      <c r="Y435" s="8">
        <f t="shared" si="92"/>
        <v>3.1280302793331036E-5</v>
      </c>
      <c r="Z435" s="10">
        <f t="shared" si="93"/>
        <v>26</v>
      </c>
      <c r="AA435" s="4">
        <f t="shared" si="94"/>
        <v>1.91111046669947</v>
      </c>
      <c r="AB435" s="4">
        <f t="shared" si="95"/>
        <v>1.0475960268236189</v>
      </c>
      <c r="AC435" s="5">
        <f t="shared" si="96"/>
        <v>1</v>
      </c>
    </row>
    <row r="436" spans="1:29" x14ac:dyDescent="0.25">
      <c r="A436">
        <v>1984</v>
      </c>
      <c r="B436" t="s">
        <v>5</v>
      </c>
      <c r="C436" s="6" t="str">
        <f t="shared" si="84"/>
        <v>Republican</v>
      </c>
      <c r="D436" s="6">
        <f t="shared" si="85"/>
        <v>512</v>
      </c>
      <c r="E436" s="6">
        <f t="shared" si="86"/>
        <v>257</v>
      </c>
      <c r="F436" s="10" t="b">
        <v>0</v>
      </c>
      <c r="G436" s="10" t="s">
        <v>54</v>
      </c>
      <c r="H436" s="6" t="str">
        <f t="shared" si="87"/>
        <v>Republican</v>
      </c>
      <c r="I436" s="3">
        <v>0</v>
      </c>
      <c r="J436" s="3">
        <v>6</v>
      </c>
      <c r="K436" s="3">
        <v>0</v>
      </c>
      <c r="L436" s="3">
        <v>338646</v>
      </c>
      <c r="M436" s="3">
        <v>534774</v>
      </c>
      <c r="N436" s="3">
        <f t="shared" si="88"/>
        <v>196128</v>
      </c>
      <c r="O436" s="3">
        <f t="shared" si="89"/>
        <v>0</v>
      </c>
      <c r="P436" s="3">
        <f t="shared" si="97"/>
        <v>349632</v>
      </c>
      <c r="Q436" s="8">
        <f t="shared" si="90"/>
        <v>3.0592266275085661E-5</v>
      </c>
      <c r="R436" s="3">
        <v>10986</v>
      </c>
      <c r="S436" s="3">
        <v>884406</v>
      </c>
      <c r="T436" s="3"/>
      <c r="U436" s="3">
        <v>884406</v>
      </c>
      <c r="V436" s="3">
        <v>1668136</v>
      </c>
      <c r="W436" s="3">
        <v>1689480</v>
      </c>
      <c r="X436" s="3">
        <f t="shared" si="91"/>
        <v>278022.66666666669</v>
      </c>
      <c r="Y436" s="8">
        <f t="shared" si="92"/>
        <v>3.0592266275085661E-5</v>
      </c>
      <c r="Z436" s="10">
        <f t="shared" si="93"/>
        <v>27</v>
      </c>
      <c r="AA436" s="4">
        <f t="shared" si="94"/>
        <v>1.1059134534652242</v>
      </c>
      <c r="AB436" s="4">
        <f t="shared" si="95"/>
        <v>1.0475960268236189</v>
      </c>
      <c r="AC436" s="5">
        <f t="shared" si="96"/>
        <v>1</v>
      </c>
    </row>
    <row r="437" spans="1:29" x14ac:dyDescent="0.25">
      <c r="A437">
        <v>1984</v>
      </c>
      <c r="B437" t="s">
        <v>26</v>
      </c>
      <c r="C437" s="6" t="str">
        <f t="shared" si="84"/>
        <v>Republican</v>
      </c>
      <c r="D437" s="6">
        <f t="shared" si="85"/>
        <v>512</v>
      </c>
      <c r="E437" s="6">
        <f t="shared" si="86"/>
        <v>257</v>
      </c>
      <c r="F437" s="10" t="b">
        <v>0</v>
      </c>
      <c r="G437" s="10" t="s">
        <v>54</v>
      </c>
      <c r="H437" s="6" t="str">
        <f t="shared" si="87"/>
        <v>Republican</v>
      </c>
      <c r="I437" s="3">
        <v>0</v>
      </c>
      <c r="J437" s="3">
        <v>7</v>
      </c>
      <c r="K437" s="3">
        <v>0</v>
      </c>
      <c r="L437" s="3">
        <v>352192</v>
      </c>
      <c r="M437" s="3">
        <v>581477</v>
      </c>
      <c r="N437" s="3">
        <f t="shared" si="88"/>
        <v>229285</v>
      </c>
      <c r="O437" s="3">
        <f t="shared" si="89"/>
        <v>0</v>
      </c>
      <c r="P437" s="3">
        <f t="shared" si="97"/>
        <v>359627</v>
      </c>
      <c r="Q437" s="8">
        <f t="shared" si="90"/>
        <v>3.0529690123645248E-5</v>
      </c>
      <c r="R437" s="3">
        <v>6523</v>
      </c>
      <c r="S437" s="3">
        <v>940192</v>
      </c>
      <c r="T437" s="3"/>
      <c r="U437" s="3">
        <v>941104</v>
      </c>
      <c r="V437" s="3">
        <v>1766654</v>
      </c>
      <c r="W437" s="3">
        <v>1787243</v>
      </c>
      <c r="X437" s="3">
        <f t="shared" si="91"/>
        <v>252379.14285714287</v>
      </c>
      <c r="Y437" s="8">
        <f t="shared" si="92"/>
        <v>3.0529690123645248E-5</v>
      </c>
      <c r="Z437" s="10">
        <f t="shared" si="93"/>
        <v>28</v>
      </c>
      <c r="AA437" s="4">
        <f t="shared" si="94"/>
        <v>1.2182821605388547</v>
      </c>
      <c r="AB437" s="4">
        <f t="shared" si="95"/>
        <v>1.0475960268236189</v>
      </c>
      <c r="AC437" s="5">
        <f t="shared" si="96"/>
        <v>1</v>
      </c>
    </row>
    <row r="438" spans="1:29" x14ac:dyDescent="0.25">
      <c r="A438">
        <v>1984</v>
      </c>
      <c r="B438" t="s">
        <v>6</v>
      </c>
      <c r="C438" s="6" t="str">
        <f t="shared" si="84"/>
        <v>Republican</v>
      </c>
      <c r="D438" s="6">
        <f t="shared" si="85"/>
        <v>512</v>
      </c>
      <c r="E438" s="6">
        <f t="shared" si="86"/>
        <v>257</v>
      </c>
      <c r="F438" s="10" t="b">
        <v>1</v>
      </c>
      <c r="G438" s="10" t="s">
        <v>54</v>
      </c>
      <c r="H438" s="6" t="str">
        <f t="shared" si="87"/>
        <v>Republican*</v>
      </c>
      <c r="I438" s="3">
        <v>0</v>
      </c>
      <c r="J438" s="3">
        <v>47</v>
      </c>
      <c r="K438" s="3">
        <v>0</v>
      </c>
      <c r="L438" s="3">
        <v>3922519</v>
      </c>
      <c r="M438" s="3">
        <v>5467009</v>
      </c>
      <c r="N438" s="3">
        <f t="shared" si="88"/>
        <v>1544490</v>
      </c>
      <c r="O438" s="3">
        <f t="shared" si="89"/>
        <v>1544490</v>
      </c>
      <c r="P438" s="3">
        <f t="shared" si="97"/>
        <v>4038414</v>
      </c>
      <c r="Q438" s="8">
        <f t="shared" si="90"/>
        <v>3.0430757078388335E-5</v>
      </c>
      <c r="R438" s="3">
        <v>115895</v>
      </c>
      <c r="S438" s="3">
        <v>9505423</v>
      </c>
      <c r="T438" s="3">
        <v>9796375</v>
      </c>
      <c r="U438" s="3">
        <v>9505423</v>
      </c>
      <c r="V438" s="3">
        <v>16618345</v>
      </c>
      <c r="W438" s="3">
        <v>19270739</v>
      </c>
      <c r="X438" s="3">
        <f t="shared" si="91"/>
        <v>353581.80851063831</v>
      </c>
      <c r="Y438" s="8">
        <f t="shared" si="92"/>
        <v>3.0430757078388335E-5</v>
      </c>
      <c r="Z438" s="10">
        <f t="shared" si="93"/>
        <v>29</v>
      </c>
      <c r="AA438" s="4">
        <f t="shared" si="94"/>
        <v>0.86958378523507485</v>
      </c>
      <c r="AB438" s="4">
        <f t="shared" si="95"/>
        <v>1.0475960268236189</v>
      </c>
      <c r="AC438" s="5">
        <f t="shared" si="96"/>
        <v>1</v>
      </c>
    </row>
    <row r="439" spans="1:29" x14ac:dyDescent="0.25">
      <c r="A439">
        <v>1984</v>
      </c>
      <c r="B439" t="s">
        <v>42</v>
      </c>
      <c r="C439" s="6" t="str">
        <f t="shared" si="84"/>
        <v>Republican</v>
      </c>
      <c r="D439" s="6">
        <f t="shared" si="85"/>
        <v>512</v>
      </c>
      <c r="E439" s="6">
        <f t="shared" si="86"/>
        <v>257</v>
      </c>
      <c r="F439" s="10" t="b">
        <v>0</v>
      </c>
      <c r="G439" s="10" t="s">
        <v>54</v>
      </c>
      <c r="H439" s="6" t="str">
        <f t="shared" si="87"/>
        <v>Republican</v>
      </c>
      <c r="I439" s="3">
        <v>0</v>
      </c>
      <c r="J439" s="3">
        <v>8</v>
      </c>
      <c r="K439" s="3">
        <v>0</v>
      </c>
      <c r="L439" s="3">
        <v>344470</v>
      </c>
      <c r="M439" s="3">
        <v>615539</v>
      </c>
      <c r="N439" s="3">
        <f t="shared" si="88"/>
        <v>271069</v>
      </c>
      <c r="O439" s="3">
        <f t="shared" si="89"/>
        <v>0</v>
      </c>
      <c r="P439" s="3">
        <f t="shared" si="97"/>
        <v>352990</v>
      </c>
      <c r="Q439" s="8">
        <f t="shared" si="90"/>
        <v>2.9512780878669267E-5</v>
      </c>
      <c r="R439" s="3">
        <v>8531</v>
      </c>
      <c r="S439" s="3">
        <v>968540</v>
      </c>
      <c r="T439" s="3">
        <v>1018701</v>
      </c>
      <c r="U439" s="3">
        <v>968529</v>
      </c>
      <c r="V439" s="3">
        <v>2329080</v>
      </c>
      <c r="W439" s="3">
        <v>2368236</v>
      </c>
      <c r="X439" s="3">
        <f t="shared" si="91"/>
        <v>291135</v>
      </c>
      <c r="Y439" s="8">
        <f t="shared" si="92"/>
        <v>2.9512780878669267E-5</v>
      </c>
      <c r="Z439" s="10">
        <f t="shared" si="93"/>
        <v>30</v>
      </c>
      <c r="AA439" s="4">
        <f t="shared" si="94"/>
        <v>1.056104581843283</v>
      </c>
      <c r="AB439" s="4">
        <f t="shared" si="95"/>
        <v>1.0475960268236189</v>
      </c>
      <c r="AC439" s="5">
        <f t="shared" si="96"/>
        <v>1</v>
      </c>
    </row>
    <row r="440" spans="1:29" x14ac:dyDescent="0.25">
      <c r="A440">
        <v>1984</v>
      </c>
      <c r="B440" t="s">
        <v>2</v>
      </c>
      <c r="C440" s="6" t="str">
        <f t="shared" si="84"/>
        <v>Republican</v>
      </c>
      <c r="D440" s="6">
        <f t="shared" si="85"/>
        <v>512</v>
      </c>
      <c r="E440" s="6">
        <f t="shared" si="86"/>
        <v>257</v>
      </c>
      <c r="F440" s="10" t="b">
        <v>0</v>
      </c>
      <c r="G440" s="10" t="s">
        <v>54</v>
      </c>
      <c r="H440" s="6" t="str">
        <f t="shared" si="87"/>
        <v>Republican</v>
      </c>
      <c r="I440" s="3">
        <v>0</v>
      </c>
      <c r="J440" s="3">
        <v>9</v>
      </c>
      <c r="K440" s="3">
        <v>0</v>
      </c>
      <c r="L440" s="3">
        <v>551899</v>
      </c>
      <c r="M440" s="3">
        <v>872849</v>
      </c>
      <c r="N440" s="3">
        <f t="shared" si="88"/>
        <v>320950</v>
      </c>
      <c r="O440" s="3">
        <f t="shared" si="89"/>
        <v>0</v>
      </c>
      <c r="P440" s="3">
        <f t="shared" si="97"/>
        <v>568864</v>
      </c>
      <c r="Q440" s="8">
        <f t="shared" si="90"/>
        <v>2.8041751051565664E-5</v>
      </c>
      <c r="R440" s="3">
        <v>16965</v>
      </c>
      <c r="S440" s="3">
        <v>1441713</v>
      </c>
      <c r="T440" s="3"/>
      <c r="U440" s="3">
        <v>1441713</v>
      </c>
      <c r="V440" s="3">
        <v>2831099</v>
      </c>
      <c r="W440" s="3">
        <v>2867180</v>
      </c>
      <c r="X440" s="3">
        <f t="shared" si="91"/>
        <v>314566.55555555556</v>
      </c>
      <c r="Y440" s="8">
        <f t="shared" si="92"/>
        <v>2.8041751051565664E-5</v>
      </c>
      <c r="Z440" s="10">
        <f t="shared" si="93"/>
        <v>31</v>
      </c>
      <c r="AA440" s="4">
        <f t="shared" si="94"/>
        <v>0.9774370542727393</v>
      </c>
      <c r="AB440" s="4">
        <f t="shared" si="95"/>
        <v>1.0475960268236189</v>
      </c>
      <c r="AC440" s="5">
        <f t="shared" si="96"/>
        <v>1</v>
      </c>
    </row>
    <row r="441" spans="1:29" x14ac:dyDescent="0.25">
      <c r="A441">
        <v>1984</v>
      </c>
      <c r="B441" t="s">
        <v>24</v>
      </c>
      <c r="C441" s="6" t="str">
        <f t="shared" si="84"/>
        <v>Republican</v>
      </c>
      <c r="D441" s="6">
        <f t="shared" si="85"/>
        <v>512</v>
      </c>
      <c r="E441" s="6">
        <f t="shared" si="86"/>
        <v>257</v>
      </c>
      <c r="F441" s="10" t="b">
        <v>0</v>
      </c>
      <c r="G441" s="10" t="s">
        <v>54</v>
      </c>
      <c r="H441" s="6" t="str">
        <f t="shared" si="87"/>
        <v>Republican</v>
      </c>
      <c r="I441" s="3">
        <v>0</v>
      </c>
      <c r="J441" s="3">
        <v>20</v>
      </c>
      <c r="K441" s="3">
        <v>0</v>
      </c>
      <c r="L441" s="3">
        <v>1529638</v>
      </c>
      <c r="M441" s="3">
        <v>2251571</v>
      </c>
      <c r="N441" s="3">
        <f t="shared" si="88"/>
        <v>721933</v>
      </c>
      <c r="O441" s="3">
        <f t="shared" si="89"/>
        <v>0</v>
      </c>
      <c r="P441" s="3">
        <f t="shared" si="97"/>
        <v>1550087</v>
      </c>
      <c r="Q441" s="8">
        <f t="shared" si="90"/>
        <v>2.7703401839228849E-5</v>
      </c>
      <c r="R441" s="3">
        <v>20449</v>
      </c>
      <c r="S441" s="3">
        <v>3801658</v>
      </c>
      <c r="T441" s="3">
        <v>3884854</v>
      </c>
      <c r="U441" s="3">
        <v>3801658</v>
      </c>
      <c r="V441" s="3">
        <v>6407156</v>
      </c>
      <c r="W441" s="3">
        <v>6550877</v>
      </c>
      <c r="X441" s="3">
        <f t="shared" si="91"/>
        <v>320357.8</v>
      </c>
      <c r="Y441" s="8">
        <f t="shared" si="92"/>
        <v>2.7703401839228849E-5</v>
      </c>
      <c r="Z441" s="10">
        <f t="shared" si="93"/>
        <v>32</v>
      </c>
      <c r="AA441" s="4">
        <f t="shared" si="94"/>
        <v>0.95976750818910672</v>
      </c>
      <c r="AB441" s="4">
        <f t="shared" si="95"/>
        <v>1.0475960268236189</v>
      </c>
      <c r="AC441" s="5">
        <f t="shared" si="96"/>
        <v>1</v>
      </c>
    </row>
    <row r="442" spans="1:29" x14ac:dyDescent="0.25">
      <c r="A442">
        <v>1984</v>
      </c>
      <c r="B442" t="s">
        <v>31</v>
      </c>
      <c r="C442" s="6" t="str">
        <f t="shared" si="84"/>
        <v>Republican</v>
      </c>
      <c r="D442" s="6">
        <f t="shared" si="85"/>
        <v>512</v>
      </c>
      <c r="E442" s="6">
        <f t="shared" si="86"/>
        <v>257</v>
      </c>
      <c r="F442" s="10" t="b">
        <v>0</v>
      </c>
      <c r="G442" s="10" t="s">
        <v>54</v>
      </c>
      <c r="H442" s="6" t="str">
        <f t="shared" si="87"/>
        <v>Republican</v>
      </c>
      <c r="I442" s="3">
        <v>0</v>
      </c>
      <c r="J442" s="3">
        <v>4</v>
      </c>
      <c r="K442" s="3">
        <v>0</v>
      </c>
      <c r="L442" s="3">
        <v>120395</v>
      </c>
      <c r="M442" s="3">
        <v>267051</v>
      </c>
      <c r="N442" s="3">
        <f t="shared" si="88"/>
        <v>146656</v>
      </c>
      <c r="O442" s="3">
        <f t="shared" si="89"/>
        <v>0</v>
      </c>
      <c r="P442" s="3">
        <f t="shared" si="97"/>
        <v>121853</v>
      </c>
      <c r="Q442" s="8">
        <f t="shared" si="90"/>
        <v>2.7274710888064588E-5</v>
      </c>
      <c r="R442" s="3">
        <v>1508</v>
      </c>
      <c r="S442" s="3">
        <v>388954</v>
      </c>
      <c r="T442" s="3">
        <v>406608</v>
      </c>
      <c r="U442" s="3">
        <v>388904</v>
      </c>
      <c r="V442" s="3">
        <v>718967</v>
      </c>
      <c r="W442" s="3">
        <v>732480</v>
      </c>
      <c r="X442" s="3">
        <f t="shared" si="91"/>
        <v>179741.75</v>
      </c>
      <c r="Y442" s="8">
        <f t="shared" si="92"/>
        <v>2.7274710888064588E-5</v>
      </c>
      <c r="Z442" s="10">
        <f t="shared" si="93"/>
        <v>33</v>
      </c>
      <c r="AA442" s="4">
        <f t="shared" si="94"/>
        <v>1.7106154103592752</v>
      </c>
      <c r="AB442" s="4">
        <f t="shared" si="95"/>
        <v>1.0475960268236189</v>
      </c>
      <c r="AC442" s="5">
        <f t="shared" si="96"/>
        <v>1</v>
      </c>
    </row>
    <row r="443" spans="1:29" x14ac:dyDescent="0.25">
      <c r="A443">
        <v>1984</v>
      </c>
      <c r="B443" t="s">
        <v>37</v>
      </c>
      <c r="C443" s="6" t="str">
        <f t="shared" si="84"/>
        <v>Republican</v>
      </c>
      <c r="D443" s="6">
        <f t="shared" si="85"/>
        <v>512</v>
      </c>
      <c r="E443" s="6">
        <f t="shared" si="86"/>
        <v>257</v>
      </c>
      <c r="F443" s="10" t="b">
        <v>0</v>
      </c>
      <c r="G443" s="10" t="s">
        <v>54</v>
      </c>
      <c r="H443" s="6" t="str">
        <f t="shared" si="87"/>
        <v>Republican</v>
      </c>
      <c r="I443" s="3">
        <v>0</v>
      </c>
      <c r="J443" s="3">
        <v>23</v>
      </c>
      <c r="K443" s="3">
        <v>0</v>
      </c>
      <c r="L443" s="3">
        <v>1825440</v>
      </c>
      <c r="M443" s="3">
        <v>2678560</v>
      </c>
      <c r="N443" s="3">
        <f t="shared" si="88"/>
        <v>853120</v>
      </c>
      <c r="O443" s="3">
        <f t="shared" si="89"/>
        <v>0</v>
      </c>
      <c r="P443" s="3">
        <f t="shared" si="97"/>
        <v>1869059</v>
      </c>
      <c r="Q443" s="8">
        <f t="shared" si="90"/>
        <v>2.695986496624156E-5</v>
      </c>
      <c r="R443" s="3">
        <v>43619</v>
      </c>
      <c r="S443" s="3">
        <v>4547619</v>
      </c>
      <c r="T443" s="3">
        <v>4664223</v>
      </c>
      <c r="U443" s="3">
        <v>4547619</v>
      </c>
      <c r="V443" s="3">
        <v>7732456</v>
      </c>
      <c r="W443" s="3">
        <v>7836806</v>
      </c>
      <c r="X443" s="3">
        <f t="shared" si="91"/>
        <v>336193.73913043475</v>
      </c>
      <c r="Y443" s="8">
        <f t="shared" si="92"/>
        <v>2.695986496624156E-5</v>
      </c>
      <c r="Z443" s="10">
        <f t="shared" si="93"/>
        <v>34</v>
      </c>
      <c r="AA443" s="4">
        <f t="shared" si="94"/>
        <v>0.91455899277069497</v>
      </c>
      <c r="AB443" s="4">
        <f t="shared" si="95"/>
        <v>1.0475960268236189</v>
      </c>
      <c r="AC443" s="5">
        <f t="shared" si="96"/>
        <v>1</v>
      </c>
    </row>
    <row r="444" spans="1:29" x14ac:dyDescent="0.25">
      <c r="A444">
        <v>1984</v>
      </c>
      <c r="B444" t="s">
        <v>20</v>
      </c>
      <c r="C444" s="6" t="str">
        <f t="shared" si="84"/>
        <v>Republican</v>
      </c>
      <c r="D444" s="6">
        <f t="shared" si="85"/>
        <v>512</v>
      </c>
      <c r="E444" s="6">
        <f t="shared" si="86"/>
        <v>257</v>
      </c>
      <c r="F444" s="10" t="b">
        <v>0</v>
      </c>
      <c r="G444" s="10" t="s">
        <v>54</v>
      </c>
      <c r="H444" s="6" t="str">
        <f t="shared" si="87"/>
        <v>Republican</v>
      </c>
      <c r="I444" s="3">
        <v>0</v>
      </c>
      <c r="J444" s="3">
        <v>10</v>
      </c>
      <c r="K444" s="3">
        <v>0</v>
      </c>
      <c r="L444" s="3">
        <v>651586</v>
      </c>
      <c r="M444" s="3">
        <v>1037299</v>
      </c>
      <c r="N444" s="3">
        <f t="shared" si="88"/>
        <v>385713</v>
      </c>
      <c r="O444" s="3">
        <f t="shared" si="89"/>
        <v>0</v>
      </c>
      <c r="P444" s="3">
        <f t="shared" si="97"/>
        <v>669523</v>
      </c>
      <c r="Q444" s="8">
        <f t="shared" si="90"/>
        <v>2.5926012345967079E-5</v>
      </c>
      <c r="R444" s="3">
        <v>17937</v>
      </c>
      <c r="S444" s="3">
        <v>1706822</v>
      </c>
      <c r="T444" s="3"/>
      <c r="U444" s="3">
        <v>1706822</v>
      </c>
      <c r="V444" s="3">
        <v>3019930</v>
      </c>
      <c r="W444" s="3">
        <v>3072074</v>
      </c>
      <c r="X444" s="3">
        <f t="shared" si="91"/>
        <v>301993</v>
      </c>
      <c r="Y444" s="8">
        <f t="shared" si="92"/>
        <v>2.5926012345967079E-5</v>
      </c>
      <c r="Z444" s="10">
        <f t="shared" si="93"/>
        <v>35</v>
      </c>
      <c r="AA444" s="4">
        <f t="shared" si="94"/>
        <v>1.0181328952490429</v>
      </c>
      <c r="AB444" s="4">
        <f t="shared" si="95"/>
        <v>1.0475960268236189</v>
      </c>
      <c r="AC444" s="5">
        <f t="shared" si="96"/>
        <v>1</v>
      </c>
    </row>
    <row r="445" spans="1:29" x14ac:dyDescent="0.25">
      <c r="A445">
        <v>1984</v>
      </c>
      <c r="B445" t="s">
        <v>27</v>
      </c>
      <c r="C445" s="6" t="str">
        <f t="shared" si="84"/>
        <v>Republican</v>
      </c>
      <c r="D445" s="6">
        <f t="shared" si="85"/>
        <v>512</v>
      </c>
      <c r="E445" s="6">
        <f t="shared" si="86"/>
        <v>257</v>
      </c>
      <c r="F445" s="10" t="b">
        <v>0</v>
      </c>
      <c r="G445" s="10" t="s">
        <v>54</v>
      </c>
      <c r="H445" s="6" t="str">
        <f t="shared" si="87"/>
        <v>Republican</v>
      </c>
      <c r="I445" s="3">
        <v>0</v>
      </c>
      <c r="J445" s="3">
        <v>11</v>
      </c>
      <c r="K445" s="3">
        <v>0</v>
      </c>
      <c r="L445" s="3">
        <v>848583</v>
      </c>
      <c r="M445" s="3">
        <v>1274188</v>
      </c>
      <c r="N445" s="3">
        <f t="shared" si="88"/>
        <v>425605</v>
      </c>
      <c r="O445" s="3">
        <f t="shared" si="89"/>
        <v>0</v>
      </c>
      <c r="P445" s="3">
        <f t="shared" si="97"/>
        <v>848595</v>
      </c>
      <c r="Q445" s="8">
        <f t="shared" si="90"/>
        <v>2.5845561024893975E-5</v>
      </c>
      <c r="R445" s="3">
        <v>0</v>
      </c>
      <c r="S445" s="3">
        <v>2122771</v>
      </c>
      <c r="T445" s="3"/>
      <c r="U445" s="3">
        <v>2122783</v>
      </c>
      <c r="V445" s="3">
        <v>3617948</v>
      </c>
      <c r="W445" s="3">
        <v>3671506</v>
      </c>
      <c r="X445" s="3">
        <f t="shared" si="91"/>
        <v>328904.36363636365</v>
      </c>
      <c r="Y445" s="8">
        <f t="shared" si="92"/>
        <v>2.5845561024893975E-5</v>
      </c>
      <c r="Z445" s="10">
        <f t="shared" si="93"/>
        <v>36</v>
      </c>
      <c r="AA445" s="4">
        <f t="shared" si="94"/>
        <v>0.93482799691548546</v>
      </c>
      <c r="AB445" s="4">
        <f t="shared" si="95"/>
        <v>1.0475960268236189</v>
      </c>
      <c r="AC445" s="5">
        <f t="shared" si="96"/>
        <v>1</v>
      </c>
    </row>
    <row r="446" spans="1:29" x14ac:dyDescent="0.25">
      <c r="A446">
        <v>1984</v>
      </c>
      <c r="B446" t="s">
        <v>8</v>
      </c>
      <c r="C446" s="6" t="str">
        <f t="shared" si="84"/>
        <v>Republican</v>
      </c>
      <c r="D446" s="6">
        <f t="shared" si="85"/>
        <v>512</v>
      </c>
      <c r="E446" s="6">
        <f t="shared" si="86"/>
        <v>257</v>
      </c>
      <c r="F446" s="10" t="b">
        <v>0</v>
      </c>
      <c r="G446" s="10" t="s">
        <v>54</v>
      </c>
      <c r="H446" s="6" t="str">
        <f t="shared" si="87"/>
        <v>Republican</v>
      </c>
      <c r="I446" s="3">
        <v>0</v>
      </c>
      <c r="J446" s="3">
        <v>8</v>
      </c>
      <c r="K446" s="3">
        <v>0</v>
      </c>
      <c r="L446" s="3">
        <v>569597</v>
      </c>
      <c r="M446" s="3">
        <v>890877</v>
      </c>
      <c r="N446" s="3">
        <f t="shared" si="88"/>
        <v>321280</v>
      </c>
      <c r="O446" s="3">
        <f t="shared" si="89"/>
        <v>0</v>
      </c>
      <c r="P446" s="3">
        <f t="shared" si="97"/>
        <v>576023</v>
      </c>
      <c r="Q446" s="8">
        <f t="shared" si="90"/>
        <v>2.4900398406374503E-5</v>
      </c>
      <c r="R446" s="3">
        <v>6426</v>
      </c>
      <c r="S446" s="3">
        <v>1466900</v>
      </c>
      <c r="T446" s="3">
        <v>1490946</v>
      </c>
      <c r="U446" s="3">
        <v>1466900</v>
      </c>
      <c r="V446" s="3">
        <v>2300533</v>
      </c>
      <c r="W446" s="3">
        <v>2431057</v>
      </c>
      <c r="X446" s="3">
        <f t="shared" si="91"/>
        <v>287566.625</v>
      </c>
      <c r="Y446" s="8">
        <f t="shared" si="92"/>
        <v>2.4900398406374503E-5</v>
      </c>
      <c r="Z446" s="10">
        <f t="shared" si="93"/>
        <v>37</v>
      </c>
      <c r="AA446" s="4">
        <f t="shared" si="94"/>
        <v>1.069209639452924</v>
      </c>
      <c r="AB446" s="4">
        <f t="shared" si="95"/>
        <v>1.0475960268236189</v>
      </c>
      <c r="AC446" s="5">
        <f t="shared" si="96"/>
        <v>1</v>
      </c>
    </row>
    <row r="447" spans="1:29" x14ac:dyDescent="0.25">
      <c r="A447">
        <v>1984</v>
      </c>
      <c r="B447" t="s">
        <v>35</v>
      </c>
      <c r="C447" s="6" t="str">
        <f t="shared" si="84"/>
        <v>Republican</v>
      </c>
      <c r="D447" s="6">
        <f t="shared" si="85"/>
        <v>512</v>
      </c>
      <c r="E447" s="6">
        <f t="shared" si="86"/>
        <v>257</v>
      </c>
      <c r="F447" s="10" t="b">
        <v>0</v>
      </c>
      <c r="G447" s="10" t="s">
        <v>54</v>
      </c>
      <c r="H447" s="6" t="str">
        <f t="shared" si="87"/>
        <v>Republican</v>
      </c>
      <c r="I447" s="3">
        <v>0</v>
      </c>
      <c r="J447" s="3">
        <v>13</v>
      </c>
      <c r="K447" s="3">
        <v>0</v>
      </c>
      <c r="L447" s="3">
        <v>824287</v>
      </c>
      <c r="M447" s="3">
        <v>1346481</v>
      </c>
      <c r="N447" s="3">
        <f t="shared" si="88"/>
        <v>522194</v>
      </c>
      <c r="O447" s="3">
        <f t="shared" si="89"/>
        <v>0</v>
      </c>
      <c r="P447" s="3">
        <f t="shared" si="97"/>
        <v>828880</v>
      </c>
      <c r="Q447" s="8">
        <f t="shared" si="90"/>
        <v>2.4894962408606763E-5</v>
      </c>
      <c r="R447" s="3">
        <v>4593</v>
      </c>
      <c r="S447" s="3">
        <v>2175361</v>
      </c>
      <c r="T447" s="3"/>
      <c r="U447" s="3">
        <v>2175361</v>
      </c>
      <c r="V447" s="3">
        <v>4512013</v>
      </c>
      <c r="W447" s="3">
        <v>4598151</v>
      </c>
      <c r="X447" s="3">
        <f t="shared" si="91"/>
        <v>347077.92307692306</v>
      </c>
      <c r="Y447" s="8">
        <f t="shared" si="92"/>
        <v>2.4894962408606763E-5</v>
      </c>
      <c r="Z447" s="10">
        <f t="shared" si="93"/>
        <v>38</v>
      </c>
      <c r="AA447" s="4">
        <f t="shared" si="94"/>
        <v>0.8858788963272658</v>
      </c>
      <c r="AB447" s="4">
        <f t="shared" si="95"/>
        <v>1.0475960268236189</v>
      </c>
      <c r="AC447" s="5">
        <f t="shared" si="96"/>
        <v>1</v>
      </c>
    </row>
    <row r="448" spans="1:29" x14ac:dyDescent="0.25">
      <c r="A448">
        <v>1984</v>
      </c>
      <c r="B448" t="s">
        <v>32</v>
      </c>
      <c r="C448" s="6" t="str">
        <f t="shared" si="84"/>
        <v>Republican</v>
      </c>
      <c r="D448" s="6">
        <f t="shared" si="85"/>
        <v>512</v>
      </c>
      <c r="E448" s="6">
        <f t="shared" si="86"/>
        <v>257</v>
      </c>
      <c r="F448" s="10" t="b">
        <v>0</v>
      </c>
      <c r="G448" s="10" t="s">
        <v>54</v>
      </c>
      <c r="H448" s="6" t="str">
        <f t="shared" si="87"/>
        <v>Republican</v>
      </c>
      <c r="I448" s="3">
        <v>0</v>
      </c>
      <c r="J448" s="3">
        <v>16</v>
      </c>
      <c r="K448" s="3">
        <v>0</v>
      </c>
      <c r="L448" s="3">
        <v>1261323</v>
      </c>
      <c r="M448" s="3">
        <v>1933630</v>
      </c>
      <c r="N448" s="3">
        <f t="shared" si="88"/>
        <v>672307</v>
      </c>
      <c r="O448" s="3">
        <f t="shared" si="89"/>
        <v>0</v>
      </c>
      <c r="P448" s="3">
        <f t="shared" si="97"/>
        <v>1284232</v>
      </c>
      <c r="Q448" s="8">
        <f t="shared" si="90"/>
        <v>2.3798651508908876E-5</v>
      </c>
      <c r="R448" s="3">
        <v>22909</v>
      </c>
      <c r="S448" s="3">
        <v>3217862</v>
      </c>
      <c r="T448" s="3">
        <v>3215941</v>
      </c>
      <c r="U448" s="3">
        <v>3217862</v>
      </c>
      <c r="V448" s="3">
        <v>5318696</v>
      </c>
      <c r="W448" s="3">
        <v>5699440</v>
      </c>
      <c r="X448" s="3">
        <f t="shared" si="91"/>
        <v>332418.5</v>
      </c>
      <c r="Y448" s="8">
        <f t="shared" si="92"/>
        <v>2.3798651508908876E-5</v>
      </c>
      <c r="Z448" s="10">
        <f t="shared" si="93"/>
        <v>39</v>
      </c>
      <c r="AA448" s="4">
        <f t="shared" si="94"/>
        <v>0.92494553532653634</v>
      </c>
      <c r="AB448" s="4">
        <f t="shared" si="95"/>
        <v>1.0475960268236189</v>
      </c>
      <c r="AC448" s="5">
        <f t="shared" si="96"/>
        <v>1</v>
      </c>
    </row>
    <row r="449" spans="1:29" x14ac:dyDescent="0.25">
      <c r="A449">
        <v>1984</v>
      </c>
      <c r="B449" t="s">
        <v>16</v>
      </c>
      <c r="C449" s="6" t="str">
        <f t="shared" si="84"/>
        <v>Republican</v>
      </c>
      <c r="D449" s="6">
        <f t="shared" si="85"/>
        <v>512</v>
      </c>
      <c r="E449" s="6">
        <f t="shared" si="86"/>
        <v>257</v>
      </c>
      <c r="F449" s="10" t="b">
        <v>0</v>
      </c>
      <c r="G449" s="10" t="s">
        <v>54</v>
      </c>
      <c r="H449" s="6" t="str">
        <f t="shared" si="87"/>
        <v>Republican</v>
      </c>
      <c r="I449" s="3">
        <v>0</v>
      </c>
      <c r="J449" s="3">
        <v>12</v>
      </c>
      <c r="K449" s="3">
        <v>0</v>
      </c>
      <c r="L449" s="3">
        <v>841481</v>
      </c>
      <c r="M449" s="3">
        <v>1377230</v>
      </c>
      <c r="N449" s="3">
        <f t="shared" si="88"/>
        <v>535749</v>
      </c>
      <c r="O449" s="3">
        <f t="shared" si="89"/>
        <v>0</v>
      </c>
      <c r="P449" s="3">
        <f t="shared" si="97"/>
        <v>855839</v>
      </c>
      <c r="Q449" s="8">
        <f t="shared" si="90"/>
        <v>2.2398548574052403E-5</v>
      </c>
      <c r="R449" s="3">
        <v>14358</v>
      </c>
      <c r="S449" s="3">
        <v>2233069</v>
      </c>
      <c r="T449" s="3">
        <v>2268493</v>
      </c>
      <c r="U449" s="3">
        <v>2233069</v>
      </c>
      <c r="V449" s="3">
        <v>3916362</v>
      </c>
      <c r="W449" s="3">
        <v>3960870</v>
      </c>
      <c r="X449" s="3">
        <f t="shared" si="91"/>
        <v>326363.5</v>
      </c>
      <c r="Y449" s="8">
        <f t="shared" si="92"/>
        <v>2.2398548574052403E-5</v>
      </c>
      <c r="Z449" s="10">
        <f t="shared" si="93"/>
        <v>40</v>
      </c>
      <c r="AA449" s="4">
        <f t="shared" si="94"/>
        <v>0.94210598744940588</v>
      </c>
      <c r="AB449" s="4">
        <f t="shared" si="95"/>
        <v>1.0475960268236189</v>
      </c>
      <c r="AC449" s="5">
        <f t="shared" si="96"/>
        <v>1</v>
      </c>
    </row>
    <row r="450" spans="1:29" x14ac:dyDescent="0.25">
      <c r="A450">
        <v>1984</v>
      </c>
      <c r="B450" t="s">
        <v>48</v>
      </c>
      <c r="C450" s="6" t="str">
        <f t="shared" ref="C450:C511" si="98">IF(SUMIF($A$2:$A$511,A450,$I$2:$I$511)&gt;SUMIF($A$2:$A$511,A450,$J$2:$J$511),"Democrat","Republican")</f>
        <v>Republican</v>
      </c>
      <c r="D450" s="6">
        <f t="shared" ref="D450:D511" si="99">ABS(SUMIF($A$2:$A$511,A450,$I$2:$I$511)-SUMIF($A$2:$A$511,A450,$J$2:$J$511))</f>
        <v>512</v>
      </c>
      <c r="E450" s="6">
        <f t="shared" ref="E450:E511" si="100">ROUNDDOWN(D450/2 + 1,0)</f>
        <v>257</v>
      </c>
      <c r="F450" s="10" t="b">
        <v>0</v>
      </c>
      <c r="G450" s="10" t="s">
        <v>54</v>
      </c>
      <c r="H450" s="6" t="str">
        <f t="shared" ref="H450:H511" si="101">CONCATENATE(IF(I450&gt;J450,"Democrat","Republican"),IF(F450,"*",""))</f>
        <v>Republican</v>
      </c>
      <c r="I450" s="3">
        <v>0</v>
      </c>
      <c r="J450" s="3">
        <v>12</v>
      </c>
      <c r="K450" s="3">
        <v>0</v>
      </c>
      <c r="L450" s="3">
        <v>796250</v>
      </c>
      <c r="M450" s="3">
        <v>1337078</v>
      </c>
      <c r="N450" s="3">
        <f t="shared" ref="N450:N511" si="102">IF(SUMIF($A$2:$A$511,A450,$I$2:$I$511)&gt;SUMIF($A$2:$A$511,A450,$J$2:$J$511),L450-M450,M450-L450)</f>
        <v>540828</v>
      </c>
      <c r="O450" s="3">
        <f t="shared" ref="O450:O513" si="103">IF(F450,N450,0)</f>
        <v>0</v>
      </c>
      <c r="P450" s="3">
        <f t="shared" si="97"/>
        <v>809557</v>
      </c>
      <c r="Q450" s="8">
        <f t="shared" ref="Q450:Q511" si="104">SUM(I450:K450)/N450</f>
        <v>2.2188200315072443E-5</v>
      </c>
      <c r="R450" s="3">
        <v>13307</v>
      </c>
      <c r="S450" s="3">
        <v>2146635</v>
      </c>
      <c r="T450" s="3"/>
      <c r="U450" s="3">
        <v>2146635</v>
      </c>
      <c r="V450" s="3">
        <v>4100160</v>
      </c>
      <c r="W450" s="3">
        <v>4234017</v>
      </c>
      <c r="X450" s="3">
        <f t="shared" ref="X450:X511" si="105">V450/SUM(I450:K450)</f>
        <v>341680</v>
      </c>
      <c r="Y450" s="8">
        <f t="shared" ref="Y450:Y511" si="106">ABS(SUM(I450:K450)/N450)</f>
        <v>2.2188200315072443E-5</v>
      </c>
      <c r="Z450" s="10">
        <f t="shared" ref="Z450:Z511" si="107">COUNTIFS($A$2:$A$511,$A450,$Y$2:$Y$511,"&gt;="&amp;$Y450)</f>
        <v>41</v>
      </c>
      <c r="AA450" s="4">
        <f t="shared" ref="AA450:AA511" si="108">(1/V450)*(SUM(I450:K450)/538)*SUMIF($A$2:$A$511,A450,$V$2:$V$511)</f>
        <v>0.89987417301259731</v>
      </c>
      <c r="AB450" s="4">
        <f t="shared" ref="AB450:AB511" si="109">1/(1/SUMIF($A$2:$A$511,A450,$V$2:$V$511)*SUMIF($A$2:$A$511,1980,$V$2:$V$511))</f>
        <v>1.0475960268236189</v>
      </c>
      <c r="AC450" s="5">
        <f t="shared" ref="AC450:AC511" si="110">1/SUMIF($A$2:$A$511,A450,$V$2:$V$511)*SUMIF($A$2:$A$511,A450,$V$2:$V$511)</f>
        <v>1</v>
      </c>
    </row>
    <row r="451" spans="1:29" x14ac:dyDescent="0.25">
      <c r="A451">
        <v>1984</v>
      </c>
      <c r="B451" t="s">
        <v>7</v>
      </c>
      <c r="C451" s="6" t="str">
        <f t="shared" si="98"/>
        <v>Republican</v>
      </c>
      <c r="D451" s="6">
        <f t="shared" si="99"/>
        <v>512</v>
      </c>
      <c r="E451" s="6">
        <f t="shared" si="100"/>
        <v>257</v>
      </c>
      <c r="F451" s="10" t="b">
        <v>0</v>
      </c>
      <c r="G451" s="10" t="s">
        <v>54</v>
      </c>
      <c r="H451" s="6" t="str">
        <f t="shared" si="101"/>
        <v>Republican</v>
      </c>
      <c r="I451" s="3">
        <v>0</v>
      </c>
      <c r="J451" s="3">
        <v>8</v>
      </c>
      <c r="K451" s="3">
        <v>0</v>
      </c>
      <c r="L451" s="3">
        <v>454974</v>
      </c>
      <c r="M451" s="3">
        <v>821818</v>
      </c>
      <c r="N451" s="3">
        <f t="shared" si="102"/>
        <v>366844</v>
      </c>
      <c r="O451" s="3">
        <f t="shared" si="103"/>
        <v>0</v>
      </c>
      <c r="P451" s="3">
        <f t="shared" ref="P451:P511" si="111">U451-MAX(L451:M451)</f>
        <v>473562</v>
      </c>
      <c r="Q451" s="8">
        <f t="shared" si="104"/>
        <v>2.1807634852962023E-5</v>
      </c>
      <c r="R451" s="3">
        <v>18589</v>
      </c>
      <c r="S451" s="3">
        <v>1295381</v>
      </c>
      <c r="T451" s="3">
        <v>1343437</v>
      </c>
      <c r="U451" s="3">
        <v>1295380</v>
      </c>
      <c r="V451" s="3">
        <v>2267668</v>
      </c>
      <c r="W451" s="3">
        <v>2325829</v>
      </c>
      <c r="X451" s="3">
        <f t="shared" si="105"/>
        <v>283458.5</v>
      </c>
      <c r="Y451" s="8">
        <f t="shared" si="106"/>
        <v>2.1807634852962023E-5</v>
      </c>
      <c r="Z451" s="10">
        <f t="shared" si="107"/>
        <v>42</v>
      </c>
      <c r="AA451" s="4">
        <f t="shared" si="108"/>
        <v>1.084705547496174</v>
      </c>
      <c r="AB451" s="4">
        <f t="shared" si="109"/>
        <v>1.0475960268236189</v>
      </c>
      <c r="AC451" s="5">
        <f t="shared" si="110"/>
        <v>1</v>
      </c>
    </row>
    <row r="452" spans="1:29" x14ac:dyDescent="0.25">
      <c r="A452">
        <v>1984</v>
      </c>
      <c r="B452" t="s">
        <v>14</v>
      </c>
      <c r="C452" s="6" t="str">
        <f t="shared" si="98"/>
        <v>Republican</v>
      </c>
      <c r="D452" s="6">
        <f t="shared" si="99"/>
        <v>512</v>
      </c>
      <c r="E452" s="6">
        <f t="shared" si="100"/>
        <v>257</v>
      </c>
      <c r="F452" s="10" t="b">
        <v>0</v>
      </c>
      <c r="G452" s="10" t="s">
        <v>54</v>
      </c>
      <c r="H452" s="6" t="str">
        <f t="shared" si="101"/>
        <v>Republican</v>
      </c>
      <c r="I452" s="3">
        <v>0</v>
      </c>
      <c r="J452" s="3">
        <v>4</v>
      </c>
      <c r="K452" s="3">
        <v>0</v>
      </c>
      <c r="L452" s="3">
        <v>108510</v>
      </c>
      <c r="M452" s="3">
        <v>297523</v>
      </c>
      <c r="N452" s="3">
        <f t="shared" si="102"/>
        <v>189013</v>
      </c>
      <c r="O452" s="3">
        <f t="shared" si="103"/>
        <v>0</v>
      </c>
      <c r="P452" s="3">
        <f t="shared" si="111"/>
        <v>113621</v>
      </c>
      <c r="Q452" s="8">
        <f t="shared" si="104"/>
        <v>2.1162565537820148E-5</v>
      </c>
      <c r="R452" s="3">
        <v>5111</v>
      </c>
      <c r="S452" s="3">
        <v>411144</v>
      </c>
      <c r="T452" s="3">
        <v>421935</v>
      </c>
      <c r="U452" s="3">
        <v>411144</v>
      </c>
      <c r="V452" s="3">
        <v>662771</v>
      </c>
      <c r="W452" s="3">
        <v>675772</v>
      </c>
      <c r="X452" s="3">
        <f t="shared" si="105"/>
        <v>165692.75</v>
      </c>
      <c r="Y452" s="8">
        <f t="shared" si="106"/>
        <v>2.1162565537820148E-5</v>
      </c>
      <c r="Z452" s="10">
        <f t="shared" si="107"/>
        <v>43</v>
      </c>
      <c r="AA452" s="4">
        <f t="shared" si="108"/>
        <v>1.8556575796765049</v>
      </c>
      <c r="AB452" s="4">
        <f t="shared" si="109"/>
        <v>1.0475960268236189</v>
      </c>
      <c r="AC452" s="5">
        <f t="shared" si="110"/>
        <v>1</v>
      </c>
    </row>
    <row r="453" spans="1:29" x14ac:dyDescent="0.25">
      <c r="A453">
        <v>1984</v>
      </c>
      <c r="B453" t="s">
        <v>18</v>
      </c>
      <c r="C453" s="6" t="str">
        <f t="shared" si="98"/>
        <v>Republican</v>
      </c>
      <c r="D453" s="6">
        <f t="shared" si="99"/>
        <v>512</v>
      </c>
      <c r="E453" s="6">
        <f t="shared" si="100"/>
        <v>257</v>
      </c>
      <c r="F453" s="10" t="b">
        <v>0</v>
      </c>
      <c r="G453" s="10" t="s">
        <v>54</v>
      </c>
      <c r="H453" s="6" t="str">
        <f t="shared" si="101"/>
        <v>Republican</v>
      </c>
      <c r="I453" s="3">
        <v>0</v>
      </c>
      <c r="J453" s="3">
        <v>7</v>
      </c>
      <c r="K453" s="3">
        <v>0</v>
      </c>
      <c r="L453" s="3">
        <v>333149</v>
      </c>
      <c r="M453" s="3">
        <v>677296</v>
      </c>
      <c r="N453" s="3">
        <f t="shared" si="102"/>
        <v>344147</v>
      </c>
      <c r="O453" s="3">
        <f t="shared" si="103"/>
        <v>0</v>
      </c>
      <c r="P453" s="3">
        <f t="shared" si="111"/>
        <v>344695</v>
      </c>
      <c r="Q453" s="8">
        <f t="shared" si="104"/>
        <v>2.0340145344867166E-5</v>
      </c>
      <c r="R453" s="3">
        <v>11546</v>
      </c>
      <c r="S453" s="3">
        <v>1021991</v>
      </c>
      <c r="T453" s="3"/>
      <c r="U453" s="3">
        <v>1021991</v>
      </c>
      <c r="V453" s="3">
        <v>1751223</v>
      </c>
      <c r="W453" s="3">
        <v>1779487</v>
      </c>
      <c r="X453" s="3">
        <f t="shared" si="105"/>
        <v>250174.71428571429</v>
      </c>
      <c r="Y453" s="8">
        <f t="shared" si="106"/>
        <v>2.0340145344867166E-5</v>
      </c>
      <c r="Z453" s="10">
        <f t="shared" si="107"/>
        <v>44</v>
      </c>
      <c r="AA453" s="4">
        <f t="shared" si="108"/>
        <v>1.2290171223451323</v>
      </c>
      <c r="AB453" s="4">
        <f t="shared" si="109"/>
        <v>1.0475960268236189</v>
      </c>
      <c r="AC453" s="5">
        <f t="shared" si="110"/>
        <v>1</v>
      </c>
    </row>
    <row r="454" spans="1:29" x14ac:dyDescent="0.25">
      <c r="A454">
        <v>1984</v>
      </c>
      <c r="B454" t="s">
        <v>4</v>
      </c>
      <c r="C454" s="6" t="str">
        <f t="shared" si="98"/>
        <v>Republican</v>
      </c>
      <c r="D454" s="6">
        <f t="shared" si="99"/>
        <v>512</v>
      </c>
      <c r="E454" s="6">
        <f t="shared" si="100"/>
        <v>257</v>
      </c>
      <c r="F454" s="10" t="b">
        <v>0</v>
      </c>
      <c r="G454" s="10" t="s">
        <v>54</v>
      </c>
      <c r="H454" s="6" t="str">
        <f t="shared" si="101"/>
        <v>Republican</v>
      </c>
      <c r="I454" s="3">
        <v>0</v>
      </c>
      <c r="J454" s="3">
        <v>7</v>
      </c>
      <c r="K454" s="3">
        <v>0</v>
      </c>
      <c r="L454" s="3">
        <v>333854</v>
      </c>
      <c r="M454" s="3">
        <v>681416</v>
      </c>
      <c r="N454" s="3">
        <f t="shared" si="102"/>
        <v>347562</v>
      </c>
      <c r="O454" s="3">
        <f t="shared" si="103"/>
        <v>0</v>
      </c>
      <c r="P454" s="3">
        <f t="shared" si="111"/>
        <v>344481</v>
      </c>
      <c r="Q454" s="8">
        <f t="shared" si="104"/>
        <v>2.0140291516333778E-5</v>
      </c>
      <c r="R454" s="3">
        <v>10627</v>
      </c>
      <c r="S454" s="3">
        <v>1025897</v>
      </c>
      <c r="T454" s="3">
        <v>1051339</v>
      </c>
      <c r="U454" s="3">
        <v>1025897</v>
      </c>
      <c r="V454" s="3">
        <v>2151391</v>
      </c>
      <c r="W454" s="3">
        <v>2263826</v>
      </c>
      <c r="X454" s="3">
        <f t="shared" si="105"/>
        <v>307341.57142857142</v>
      </c>
      <c r="Y454" s="8">
        <f t="shared" si="106"/>
        <v>2.0140291516333778E-5</v>
      </c>
      <c r="Z454" s="10">
        <f t="shared" si="107"/>
        <v>45</v>
      </c>
      <c r="AA454" s="4">
        <f t="shared" si="108"/>
        <v>1.0004146396655047</v>
      </c>
      <c r="AB454" s="4">
        <f t="shared" si="109"/>
        <v>1.0475960268236189</v>
      </c>
      <c r="AC454" s="5">
        <f t="shared" si="110"/>
        <v>1</v>
      </c>
    </row>
    <row r="455" spans="1:29" x14ac:dyDescent="0.25">
      <c r="A455">
        <v>1984</v>
      </c>
      <c r="B455" t="s">
        <v>10</v>
      </c>
      <c r="C455" s="6" t="str">
        <f t="shared" si="98"/>
        <v>Republican</v>
      </c>
      <c r="D455" s="6">
        <f t="shared" si="99"/>
        <v>512</v>
      </c>
      <c r="E455" s="6">
        <f t="shared" si="100"/>
        <v>257</v>
      </c>
      <c r="F455" s="10" t="b">
        <v>0</v>
      </c>
      <c r="G455" s="10" t="s">
        <v>53</v>
      </c>
      <c r="H455" s="6" t="str">
        <f t="shared" si="101"/>
        <v>Democrat</v>
      </c>
      <c r="I455" s="3">
        <v>3</v>
      </c>
      <c r="J455" s="3">
        <v>0</v>
      </c>
      <c r="K455" s="3">
        <v>0</v>
      </c>
      <c r="L455" s="3">
        <v>180408</v>
      </c>
      <c r="M455" s="3">
        <v>29009</v>
      </c>
      <c r="N455" s="3">
        <f t="shared" si="102"/>
        <v>-151399</v>
      </c>
      <c r="O455" s="3">
        <f t="shared" si="103"/>
        <v>0</v>
      </c>
      <c r="P455" s="3">
        <f t="shared" si="111"/>
        <v>30880</v>
      </c>
      <c r="Q455" s="8">
        <f t="shared" si="104"/>
        <v>-1.9815190324903071E-5</v>
      </c>
      <c r="R455" s="3">
        <v>1871</v>
      </c>
      <c r="S455" s="3">
        <v>211288</v>
      </c>
      <c r="T455" s="3">
        <v>219193</v>
      </c>
      <c r="U455" s="3">
        <v>211288</v>
      </c>
      <c r="V455" s="3">
        <v>471669</v>
      </c>
      <c r="W455" s="3">
        <v>505550</v>
      </c>
      <c r="X455" s="3">
        <f t="shared" si="105"/>
        <v>157223</v>
      </c>
      <c r="Y455" s="8">
        <f t="shared" si="106"/>
        <v>1.9815190324903071E-5</v>
      </c>
      <c r="Z455" s="10">
        <f t="shared" si="107"/>
        <v>46</v>
      </c>
      <c r="AA455" s="4">
        <f t="shared" si="108"/>
        <v>1.9556235883741198</v>
      </c>
      <c r="AB455" s="4">
        <f t="shared" si="109"/>
        <v>1.0475960268236189</v>
      </c>
      <c r="AC455" s="5">
        <f t="shared" si="110"/>
        <v>1</v>
      </c>
    </row>
    <row r="456" spans="1:29" x14ac:dyDescent="0.25">
      <c r="A456">
        <v>1984</v>
      </c>
      <c r="B456" t="s">
        <v>45</v>
      </c>
      <c r="C456" s="6" t="str">
        <f t="shared" si="98"/>
        <v>Republican</v>
      </c>
      <c r="D456" s="6">
        <f t="shared" si="99"/>
        <v>512</v>
      </c>
      <c r="E456" s="6">
        <f t="shared" si="100"/>
        <v>257</v>
      </c>
      <c r="F456" s="10" t="b">
        <v>0</v>
      </c>
      <c r="G456" s="10" t="s">
        <v>54</v>
      </c>
      <c r="H456" s="6" t="str">
        <f t="shared" si="101"/>
        <v>Republican</v>
      </c>
      <c r="I456" s="3">
        <v>0</v>
      </c>
      <c r="J456" s="3">
        <v>29</v>
      </c>
      <c r="K456" s="3">
        <v>0</v>
      </c>
      <c r="L456" s="3">
        <v>1949276</v>
      </c>
      <c r="M456" s="3">
        <v>3433428</v>
      </c>
      <c r="N456" s="3">
        <f t="shared" si="102"/>
        <v>1484152</v>
      </c>
      <c r="O456" s="3">
        <f t="shared" si="103"/>
        <v>0</v>
      </c>
      <c r="P456" s="3">
        <f t="shared" si="111"/>
        <v>1964143</v>
      </c>
      <c r="Q456" s="8">
        <f t="shared" si="104"/>
        <v>1.9539777596903822E-5</v>
      </c>
      <c r="R456" s="3">
        <v>14867</v>
      </c>
      <c r="S456" s="3">
        <v>5397571</v>
      </c>
      <c r="T456" s="3"/>
      <c r="U456" s="3">
        <v>5397571</v>
      </c>
      <c r="V456" s="3">
        <v>10582774</v>
      </c>
      <c r="W456" s="3">
        <v>11397758</v>
      </c>
      <c r="X456" s="3">
        <f t="shared" si="105"/>
        <v>364923.24137931032</v>
      </c>
      <c r="Y456" s="8">
        <f t="shared" si="106"/>
        <v>1.9539777596903822E-5</v>
      </c>
      <c r="Z456" s="10">
        <f t="shared" si="107"/>
        <v>47</v>
      </c>
      <c r="AA456" s="4">
        <f t="shared" si="108"/>
        <v>0.84255803021149112</v>
      </c>
      <c r="AB456" s="4">
        <f t="shared" si="109"/>
        <v>1.0475960268236189</v>
      </c>
      <c r="AC456" s="5">
        <f t="shared" si="110"/>
        <v>1</v>
      </c>
    </row>
    <row r="457" spans="1:29" x14ac:dyDescent="0.25">
      <c r="A457">
        <v>1984</v>
      </c>
      <c r="B457" t="s">
        <v>29</v>
      </c>
      <c r="C457" s="6" t="str">
        <f t="shared" si="98"/>
        <v>Republican</v>
      </c>
      <c r="D457" s="6">
        <f t="shared" si="99"/>
        <v>512</v>
      </c>
      <c r="E457" s="6">
        <f t="shared" si="100"/>
        <v>257</v>
      </c>
      <c r="F457" s="10" t="b">
        <v>0</v>
      </c>
      <c r="G457" s="10" t="s">
        <v>54</v>
      </c>
      <c r="H457" s="6" t="str">
        <f t="shared" si="101"/>
        <v>Republican</v>
      </c>
      <c r="I457" s="3">
        <v>0</v>
      </c>
      <c r="J457" s="3">
        <v>5</v>
      </c>
      <c r="K457" s="3">
        <v>0</v>
      </c>
      <c r="L457" s="3">
        <v>187866</v>
      </c>
      <c r="M457" s="3">
        <v>460054</v>
      </c>
      <c r="N457" s="3">
        <f t="shared" si="102"/>
        <v>272188</v>
      </c>
      <c r="O457" s="3">
        <f t="shared" si="103"/>
        <v>0</v>
      </c>
      <c r="P457" s="3">
        <f t="shared" si="111"/>
        <v>192036</v>
      </c>
      <c r="Q457" s="8">
        <f t="shared" si="104"/>
        <v>1.8369656266991932E-5</v>
      </c>
      <c r="R457" s="3">
        <v>4170</v>
      </c>
      <c r="S457" s="3">
        <v>652090</v>
      </c>
      <c r="T457" s="3">
        <v>670781</v>
      </c>
      <c r="U457" s="3">
        <v>652090</v>
      </c>
      <c r="V457" s="3">
        <v>1135012</v>
      </c>
      <c r="W457" s="3">
        <v>1152310</v>
      </c>
      <c r="X457" s="3">
        <f t="shared" si="105"/>
        <v>227002.4</v>
      </c>
      <c r="Y457" s="8">
        <f t="shared" si="106"/>
        <v>1.8369656266991932E-5</v>
      </c>
      <c r="Z457" s="10">
        <f t="shared" si="107"/>
        <v>48</v>
      </c>
      <c r="AA457" s="4">
        <f t="shared" si="108"/>
        <v>1.354474699099852</v>
      </c>
      <c r="AB457" s="4">
        <f t="shared" si="109"/>
        <v>1.0475960268236189</v>
      </c>
      <c r="AC457" s="5">
        <f t="shared" si="110"/>
        <v>1</v>
      </c>
    </row>
    <row r="458" spans="1:29" x14ac:dyDescent="0.25">
      <c r="A458">
        <v>1984</v>
      </c>
      <c r="B458" t="s">
        <v>38</v>
      </c>
      <c r="C458" s="6" t="str">
        <f t="shared" si="98"/>
        <v>Republican</v>
      </c>
      <c r="D458" s="6">
        <f t="shared" si="99"/>
        <v>512</v>
      </c>
      <c r="E458" s="6">
        <f t="shared" si="100"/>
        <v>257</v>
      </c>
      <c r="F458" s="10" t="b">
        <v>0</v>
      </c>
      <c r="G458" s="10" t="s">
        <v>54</v>
      </c>
      <c r="H458" s="6" t="str">
        <f t="shared" si="101"/>
        <v>Republican</v>
      </c>
      <c r="I458" s="3">
        <v>0</v>
      </c>
      <c r="J458" s="3">
        <v>8</v>
      </c>
      <c r="K458" s="3">
        <v>0</v>
      </c>
      <c r="L458" s="3">
        <v>385080</v>
      </c>
      <c r="M458" s="3">
        <v>861530</v>
      </c>
      <c r="N458" s="3">
        <f t="shared" si="102"/>
        <v>476450</v>
      </c>
      <c r="O458" s="3">
        <f t="shared" si="103"/>
        <v>0</v>
      </c>
      <c r="P458" s="3">
        <f t="shared" si="111"/>
        <v>394146</v>
      </c>
      <c r="Q458" s="8">
        <f t="shared" si="104"/>
        <v>1.6790848987301922E-5</v>
      </c>
      <c r="R458" s="3">
        <v>9066</v>
      </c>
      <c r="S458" s="3">
        <v>1255676</v>
      </c>
      <c r="T458" s="3">
        <v>1290555</v>
      </c>
      <c r="U458" s="3">
        <v>1255676</v>
      </c>
      <c r="V458" s="3">
        <v>2324445</v>
      </c>
      <c r="W458" s="3">
        <v>2373014</v>
      </c>
      <c r="X458" s="3">
        <f t="shared" si="105"/>
        <v>290555.625</v>
      </c>
      <c r="Y458" s="8">
        <f t="shared" si="106"/>
        <v>1.6790848987301922E-5</v>
      </c>
      <c r="Z458" s="10">
        <f t="shared" si="107"/>
        <v>49</v>
      </c>
      <c r="AA458" s="4">
        <f t="shared" si="108"/>
        <v>1.0582104801273222</v>
      </c>
      <c r="AB458" s="4">
        <f t="shared" si="109"/>
        <v>1.0475960268236189</v>
      </c>
      <c r="AC458" s="5">
        <f t="shared" si="110"/>
        <v>1</v>
      </c>
    </row>
    <row r="459" spans="1:29" x14ac:dyDescent="0.25">
      <c r="A459">
        <v>1984</v>
      </c>
      <c r="B459" t="s">
        <v>11</v>
      </c>
      <c r="C459" s="6" t="str">
        <f t="shared" si="98"/>
        <v>Republican</v>
      </c>
      <c r="D459" s="6">
        <f t="shared" si="99"/>
        <v>512</v>
      </c>
      <c r="E459" s="6">
        <f t="shared" si="100"/>
        <v>257</v>
      </c>
      <c r="F459" s="10" t="b">
        <v>0</v>
      </c>
      <c r="G459" s="10" t="s">
        <v>54</v>
      </c>
      <c r="H459" s="6" t="str">
        <f t="shared" si="101"/>
        <v>Republican</v>
      </c>
      <c r="I459" s="3">
        <v>0</v>
      </c>
      <c r="J459" s="3">
        <v>21</v>
      </c>
      <c r="K459" s="3">
        <v>0</v>
      </c>
      <c r="L459" s="3">
        <v>1448816</v>
      </c>
      <c r="M459" s="3">
        <v>2730350</v>
      </c>
      <c r="N459" s="3">
        <f t="shared" si="102"/>
        <v>1281534</v>
      </c>
      <c r="O459" s="3">
        <f t="shared" si="103"/>
        <v>0</v>
      </c>
      <c r="P459" s="3">
        <f t="shared" si="111"/>
        <v>1449701</v>
      </c>
      <c r="Q459" s="8">
        <f t="shared" si="104"/>
        <v>1.6386611670076641E-5</v>
      </c>
      <c r="R459" s="3">
        <v>885</v>
      </c>
      <c r="S459" s="3">
        <v>4180051</v>
      </c>
      <c r="T459" s="3"/>
      <c r="U459" s="3">
        <v>4180051</v>
      </c>
      <c r="V459" s="3">
        <v>7976805</v>
      </c>
      <c r="W459" s="3">
        <v>8656427</v>
      </c>
      <c r="X459" s="3">
        <f t="shared" si="105"/>
        <v>379847.85714285716</v>
      </c>
      <c r="Y459" s="8">
        <f t="shared" si="106"/>
        <v>1.6386611670076641E-5</v>
      </c>
      <c r="Z459" s="10">
        <f t="shared" si="107"/>
        <v>50</v>
      </c>
      <c r="AA459" s="4">
        <f t="shared" si="108"/>
        <v>0.80945305246070687</v>
      </c>
      <c r="AB459" s="4">
        <f t="shared" si="109"/>
        <v>1.0475960268236189</v>
      </c>
      <c r="AC459" s="5">
        <f t="shared" si="110"/>
        <v>1</v>
      </c>
    </row>
    <row r="460" spans="1:29" x14ac:dyDescent="0.25">
      <c r="A460">
        <v>1984</v>
      </c>
      <c r="B460" t="s">
        <v>46</v>
      </c>
      <c r="C460" s="6" t="str">
        <f t="shared" si="98"/>
        <v>Republican</v>
      </c>
      <c r="D460" s="6">
        <f t="shared" si="99"/>
        <v>512</v>
      </c>
      <c r="E460" s="6">
        <f t="shared" si="100"/>
        <v>257</v>
      </c>
      <c r="F460" s="10" t="b">
        <v>0</v>
      </c>
      <c r="G460" s="10" t="s">
        <v>54</v>
      </c>
      <c r="H460" s="6" t="str">
        <f t="shared" si="101"/>
        <v>Republican</v>
      </c>
      <c r="I460" s="3">
        <v>0</v>
      </c>
      <c r="J460" s="3">
        <v>5</v>
      </c>
      <c r="K460" s="3">
        <v>0</v>
      </c>
      <c r="L460" s="3">
        <v>155369</v>
      </c>
      <c r="M460" s="3">
        <v>469105</v>
      </c>
      <c r="N460" s="3">
        <f t="shared" si="102"/>
        <v>313736</v>
      </c>
      <c r="O460" s="3">
        <f t="shared" si="103"/>
        <v>0</v>
      </c>
      <c r="P460" s="3">
        <f t="shared" si="111"/>
        <v>160551</v>
      </c>
      <c r="Q460" s="8">
        <f t="shared" si="104"/>
        <v>1.593696611163526E-5</v>
      </c>
      <c r="R460" s="3">
        <v>5182</v>
      </c>
      <c r="S460" s="3">
        <v>629656</v>
      </c>
      <c r="T460" s="3">
        <v>641846</v>
      </c>
      <c r="U460" s="3">
        <v>629656</v>
      </c>
      <c r="V460" s="3">
        <v>998820</v>
      </c>
      <c r="W460" s="3">
        <v>1022083</v>
      </c>
      <c r="X460" s="3">
        <f t="shared" si="105"/>
        <v>199764</v>
      </c>
      <c r="Y460" s="8">
        <f t="shared" si="106"/>
        <v>1.593696611163526E-5</v>
      </c>
      <c r="Z460" s="10">
        <f t="shared" si="107"/>
        <v>51</v>
      </c>
      <c r="AA460" s="4">
        <f t="shared" si="108"/>
        <v>1.5391612474467085</v>
      </c>
      <c r="AB460" s="4">
        <f t="shared" si="109"/>
        <v>1.0475960268236189</v>
      </c>
      <c r="AC460" s="5">
        <f t="shared" si="110"/>
        <v>1</v>
      </c>
    </row>
    <row r="461" spans="1:29" x14ac:dyDescent="0.25">
      <c r="A461">
        <v>1980</v>
      </c>
      <c r="B461" t="s">
        <v>23</v>
      </c>
      <c r="C461" s="6" t="str">
        <f t="shared" si="98"/>
        <v>Republican</v>
      </c>
      <c r="D461" s="6">
        <f t="shared" si="99"/>
        <v>440</v>
      </c>
      <c r="E461" s="6">
        <f t="shared" si="100"/>
        <v>221</v>
      </c>
      <c r="F461" s="10" t="b">
        <v>1</v>
      </c>
      <c r="G461" s="10" t="s">
        <v>54</v>
      </c>
      <c r="H461" s="6" t="str">
        <f t="shared" si="101"/>
        <v>Republican*</v>
      </c>
      <c r="I461" s="3">
        <v>0</v>
      </c>
      <c r="J461" s="3">
        <v>14</v>
      </c>
      <c r="K461" s="3">
        <v>0</v>
      </c>
      <c r="L461" s="3">
        <v>1053802</v>
      </c>
      <c r="M461" s="3">
        <v>1057631</v>
      </c>
      <c r="N461" s="3">
        <f t="shared" si="102"/>
        <v>3829</v>
      </c>
      <c r="O461" s="3">
        <f t="shared" si="103"/>
        <v>3829</v>
      </c>
      <c r="P461" s="3">
        <f t="shared" si="111"/>
        <v>1466667</v>
      </c>
      <c r="Q461" s="8">
        <f t="shared" si="104"/>
        <v>3.6563071297989031E-3</v>
      </c>
      <c r="R461" s="3">
        <v>412865</v>
      </c>
      <c r="S461" s="3">
        <v>2524298</v>
      </c>
      <c r="T461" s="3">
        <v>2566807</v>
      </c>
      <c r="U461" s="3">
        <v>2524298</v>
      </c>
      <c r="V461" s="3">
        <v>4110721</v>
      </c>
      <c r="W461" s="3">
        <v>4281265</v>
      </c>
      <c r="X461" s="3">
        <f t="shared" si="105"/>
        <v>293622.92857142858</v>
      </c>
      <c r="Y461" s="8">
        <f t="shared" si="106"/>
        <v>3.6563071297989031E-3</v>
      </c>
      <c r="Z461" s="10">
        <f t="shared" si="107"/>
        <v>1</v>
      </c>
      <c r="AA461" s="4">
        <f t="shared" si="108"/>
        <v>0.99957995230404628</v>
      </c>
      <c r="AB461" s="4">
        <f t="shared" si="109"/>
        <v>1</v>
      </c>
      <c r="AC461" s="5">
        <f t="shared" si="110"/>
        <v>1</v>
      </c>
    </row>
    <row r="462" spans="1:29" x14ac:dyDescent="0.25">
      <c r="A462">
        <v>1980</v>
      </c>
      <c r="B462" t="s">
        <v>44</v>
      </c>
      <c r="C462" s="6" t="str">
        <f t="shared" si="98"/>
        <v>Republican</v>
      </c>
      <c r="D462" s="6">
        <f t="shared" si="99"/>
        <v>440</v>
      </c>
      <c r="E462" s="6">
        <f t="shared" si="100"/>
        <v>221</v>
      </c>
      <c r="F462" s="10" t="b">
        <v>1</v>
      </c>
      <c r="G462" s="10" t="s">
        <v>54</v>
      </c>
      <c r="H462" s="6" t="str">
        <f t="shared" si="101"/>
        <v>Republican*</v>
      </c>
      <c r="I462" s="3">
        <v>0</v>
      </c>
      <c r="J462" s="3">
        <v>10</v>
      </c>
      <c r="K462" s="3">
        <v>0</v>
      </c>
      <c r="L462" s="3">
        <v>783051</v>
      </c>
      <c r="M462" s="3">
        <v>787761</v>
      </c>
      <c r="N462" s="3">
        <f t="shared" si="102"/>
        <v>4710</v>
      </c>
      <c r="O462" s="3">
        <f t="shared" si="103"/>
        <v>4710</v>
      </c>
      <c r="P462" s="3">
        <f t="shared" si="111"/>
        <v>829855</v>
      </c>
      <c r="Q462" s="8">
        <f t="shared" si="104"/>
        <v>2.1231422505307855E-3</v>
      </c>
      <c r="R462" s="3">
        <v>46804</v>
      </c>
      <c r="S462" s="3">
        <v>1617616</v>
      </c>
      <c r="T462" s="3"/>
      <c r="U462" s="3">
        <v>1617616</v>
      </c>
      <c r="V462" s="3">
        <v>3285608</v>
      </c>
      <c r="W462" s="3">
        <v>3318036</v>
      </c>
      <c r="X462" s="3">
        <f t="shared" si="105"/>
        <v>328560.8</v>
      </c>
      <c r="Y462" s="8">
        <f t="shared" si="106"/>
        <v>2.1231422505307855E-3</v>
      </c>
      <c r="Z462" s="10">
        <f t="shared" si="107"/>
        <v>2</v>
      </c>
      <c r="AA462" s="4">
        <f t="shared" si="108"/>
        <v>0.89328852661913116</v>
      </c>
      <c r="AB462" s="4">
        <f t="shared" si="109"/>
        <v>1</v>
      </c>
      <c r="AC462" s="5">
        <f t="shared" si="110"/>
        <v>1</v>
      </c>
    </row>
    <row r="463" spans="1:29" x14ac:dyDescent="0.25">
      <c r="A463">
        <v>1980</v>
      </c>
      <c r="B463" t="s">
        <v>5</v>
      </c>
      <c r="C463" s="6" t="str">
        <f t="shared" si="98"/>
        <v>Republican</v>
      </c>
      <c r="D463" s="6">
        <f t="shared" si="99"/>
        <v>440</v>
      </c>
      <c r="E463" s="6">
        <f t="shared" si="100"/>
        <v>221</v>
      </c>
      <c r="F463" s="10" t="b">
        <v>1</v>
      </c>
      <c r="G463" s="10" t="s">
        <v>54</v>
      </c>
      <c r="H463" s="6" t="str">
        <f t="shared" si="101"/>
        <v>Republican*</v>
      </c>
      <c r="I463" s="3">
        <v>0</v>
      </c>
      <c r="J463" s="3">
        <v>6</v>
      </c>
      <c r="K463" s="3">
        <v>0</v>
      </c>
      <c r="L463" s="3">
        <v>398041</v>
      </c>
      <c r="M463" s="3">
        <v>403164</v>
      </c>
      <c r="N463" s="3">
        <f t="shared" si="102"/>
        <v>5123</v>
      </c>
      <c r="O463" s="3">
        <f t="shared" si="103"/>
        <v>5123</v>
      </c>
      <c r="P463" s="3">
        <f t="shared" si="111"/>
        <v>434418</v>
      </c>
      <c r="Q463" s="8">
        <f t="shared" si="104"/>
        <v>1.1711887565879367E-3</v>
      </c>
      <c r="R463" s="3">
        <v>36377</v>
      </c>
      <c r="S463" s="3">
        <v>837582</v>
      </c>
      <c r="T463" s="3"/>
      <c r="U463" s="3">
        <v>837582</v>
      </c>
      <c r="V463" s="3">
        <v>1610104</v>
      </c>
      <c r="W463" s="3">
        <v>1624917</v>
      </c>
      <c r="X463" s="3">
        <f t="shared" si="105"/>
        <v>268350.66666666669</v>
      </c>
      <c r="Y463" s="8">
        <f t="shared" si="106"/>
        <v>1.1711887565879367E-3</v>
      </c>
      <c r="Z463" s="10">
        <f t="shared" si="107"/>
        <v>3</v>
      </c>
      <c r="AA463" s="4">
        <f t="shared" si="108"/>
        <v>1.0937166528502615</v>
      </c>
      <c r="AB463" s="4">
        <f t="shared" si="109"/>
        <v>1</v>
      </c>
      <c r="AC463" s="5">
        <f t="shared" si="110"/>
        <v>1</v>
      </c>
    </row>
    <row r="464" spans="1:29" x14ac:dyDescent="0.25">
      <c r="A464">
        <v>1980</v>
      </c>
      <c r="B464" t="s">
        <v>13</v>
      </c>
      <c r="C464" s="6" t="str">
        <f t="shared" si="98"/>
        <v>Republican</v>
      </c>
      <c r="D464" s="6">
        <f t="shared" si="99"/>
        <v>440</v>
      </c>
      <c r="E464" s="6">
        <f t="shared" si="100"/>
        <v>221</v>
      </c>
      <c r="F464" s="10" t="b">
        <v>0</v>
      </c>
      <c r="G464" s="10" t="s">
        <v>53</v>
      </c>
      <c r="H464" s="6" t="str">
        <f t="shared" si="101"/>
        <v>Democrat</v>
      </c>
      <c r="I464" s="3">
        <v>4</v>
      </c>
      <c r="J464" s="3">
        <v>0</v>
      </c>
      <c r="K464" s="3">
        <v>0</v>
      </c>
      <c r="L464" s="3">
        <v>135879</v>
      </c>
      <c r="M464" s="3">
        <v>130112</v>
      </c>
      <c r="N464" s="3">
        <f t="shared" si="102"/>
        <v>-5767</v>
      </c>
      <c r="O464" s="3">
        <f t="shared" si="103"/>
        <v>0</v>
      </c>
      <c r="P464" s="3">
        <f t="shared" si="111"/>
        <v>167408</v>
      </c>
      <c r="Q464" s="8">
        <f t="shared" si="104"/>
        <v>-6.9360152592335702E-4</v>
      </c>
      <c r="R464" s="3">
        <v>37296</v>
      </c>
      <c r="S464" s="3">
        <v>303287</v>
      </c>
      <c r="T464" s="3">
        <v>318026</v>
      </c>
      <c r="U464" s="3">
        <v>303287</v>
      </c>
      <c r="V464" s="3">
        <v>646583</v>
      </c>
      <c r="W464" s="3">
        <v>695906</v>
      </c>
      <c r="X464" s="3">
        <f t="shared" si="105"/>
        <v>161645.75</v>
      </c>
      <c r="Y464" s="8">
        <f t="shared" si="106"/>
        <v>6.9360152592335702E-4</v>
      </c>
      <c r="Z464" s="10">
        <f t="shared" si="107"/>
        <v>4</v>
      </c>
      <c r="AA464" s="4">
        <f t="shared" si="108"/>
        <v>1.8156963170191789</v>
      </c>
      <c r="AB464" s="4">
        <f t="shared" si="109"/>
        <v>1</v>
      </c>
      <c r="AC464" s="5">
        <f t="shared" si="110"/>
        <v>1</v>
      </c>
    </row>
    <row r="465" spans="1:29" x14ac:dyDescent="0.25">
      <c r="A465">
        <v>1980</v>
      </c>
      <c r="B465" t="s">
        <v>26</v>
      </c>
      <c r="C465" s="6" t="str">
        <f t="shared" si="98"/>
        <v>Republican</v>
      </c>
      <c r="D465" s="6">
        <f t="shared" si="99"/>
        <v>440</v>
      </c>
      <c r="E465" s="6">
        <f t="shared" si="100"/>
        <v>221</v>
      </c>
      <c r="F465" s="10" t="b">
        <v>1</v>
      </c>
      <c r="G465" s="10" t="s">
        <v>54</v>
      </c>
      <c r="H465" s="6" t="str">
        <f t="shared" si="101"/>
        <v>Republican*</v>
      </c>
      <c r="I465" s="3">
        <v>0</v>
      </c>
      <c r="J465" s="3">
        <v>7</v>
      </c>
      <c r="K465" s="3">
        <v>0</v>
      </c>
      <c r="L465" s="3">
        <v>429281</v>
      </c>
      <c r="M465" s="3">
        <v>441089</v>
      </c>
      <c r="N465" s="3">
        <f t="shared" si="102"/>
        <v>11808</v>
      </c>
      <c r="O465" s="3">
        <f t="shared" si="103"/>
        <v>11808</v>
      </c>
      <c r="P465" s="3">
        <f t="shared" si="111"/>
        <v>451531</v>
      </c>
      <c r="Q465" s="8">
        <f t="shared" si="104"/>
        <v>5.9281842818428182E-4</v>
      </c>
      <c r="R465" s="3">
        <v>22250</v>
      </c>
      <c r="S465" s="3">
        <v>892620</v>
      </c>
      <c r="T465" s="3"/>
      <c r="U465" s="3">
        <v>892620</v>
      </c>
      <c r="V465" s="3">
        <v>1704163</v>
      </c>
      <c r="W465" s="3">
        <v>1719825</v>
      </c>
      <c r="X465" s="3">
        <f t="shared" si="105"/>
        <v>243451.85714285713</v>
      </c>
      <c r="Y465" s="8">
        <f t="shared" si="106"/>
        <v>5.9281842818428182E-4</v>
      </c>
      <c r="Z465" s="10">
        <f t="shared" si="107"/>
        <v>5</v>
      </c>
      <c r="AA465" s="4">
        <f t="shared" si="108"/>
        <v>1.2055754939859749</v>
      </c>
      <c r="AB465" s="4">
        <f t="shared" si="109"/>
        <v>1</v>
      </c>
      <c r="AC465" s="5">
        <f t="shared" si="110"/>
        <v>1</v>
      </c>
    </row>
    <row r="466" spans="1:29" x14ac:dyDescent="0.25">
      <c r="A466">
        <v>1980</v>
      </c>
      <c r="B466" t="s">
        <v>42</v>
      </c>
      <c r="C466" s="6" t="str">
        <f t="shared" si="98"/>
        <v>Republican</v>
      </c>
      <c r="D466" s="6">
        <f t="shared" si="99"/>
        <v>440</v>
      </c>
      <c r="E466" s="6">
        <f t="shared" si="100"/>
        <v>221</v>
      </c>
      <c r="F466" s="10" t="b">
        <v>1</v>
      </c>
      <c r="G466" s="10" t="s">
        <v>54</v>
      </c>
      <c r="H466" s="6" t="str">
        <f t="shared" si="101"/>
        <v>Republican*</v>
      </c>
      <c r="I466" s="3">
        <v>0</v>
      </c>
      <c r="J466" s="3">
        <v>8</v>
      </c>
      <c r="K466" s="3">
        <v>0</v>
      </c>
      <c r="L466" s="3">
        <v>427560</v>
      </c>
      <c r="M466" s="3">
        <v>441207</v>
      </c>
      <c r="N466" s="3">
        <f t="shared" si="102"/>
        <v>13647</v>
      </c>
      <c r="O466" s="3">
        <f t="shared" si="103"/>
        <v>13647</v>
      </c>
      <c r="P466" s="3">
        <f t="shared" si="111"/>
        <v>452864</v>
      </c>
      <c r="Q466" s="8">
        <f t="shared" si="104"/>
        <v>5.8620942331647982E-4</v>
      </c>
      <c r="R466" s="3">
        <v>21316</v>
      </c>
      <c r="S466" s="3">
        <v>890083</v>
      </c>
      <c r="T466" s="3">
        <v>922397</v>
      </c>
      <c r="U466" s="3">
        <v>894071</v>
      </c>
      <c r="V466" s="3">
        <v>2176721</v>
      </c>
      <c r="W466" s="3">
        <v>2212354</v>
      </c>
      <c r="X466" s="3">
        <f t="shared" si="105"/>
        <v>272090.125</v>
      </c>
      <c r="Y466" s="8">
        <f t="shared" si="106"/>
        <v>5.8620942331647982E-4</v>
      </c>
      <c r="Z466" s="10">
        <f t="shared" si="107"/>
        <v>6</v>
      </c>
      <c r="AA466" s="4">
        <f t="shared" si="108"/>
        <v>1.0786852074723512</v>
      </c>
      <c r="AB466" s="4">
        <f t="shared" si="109"/>
        <v>1</v>
      </c>
      <c r="AC466" s="5">
        <f t="shared" si="110"/>
        <v>1</v>
      </c>
    </row>
    <row r="467" spans="1:29" x14ac:dyDescent="0.25">
      <c r="A467">
        <v>1980</v>
      </c>
      <c r="B467" t="s">
        <v>9</v>
      </c>
      <c r="C467" s="6" t="str">
        <f t="shared" si="98"/>
        <v>Republican</v>
      </c>
      <c r="D467" s="6">
        <f t="shared" si="99"/>
        <v>440</v>
      </c>
      <c r="E467" s="6">
        <f t="shared" si="100"/>
        <v>221</v>
      </c>
      <c r="F467" s="10" t="b">
        <v>1</v>
      </c>
      <c r="G467" s="10" t="s">
        <v>54</v>
      </c>
      <c r="H467" s="6" t="str">
        <f t="shared" si="101"/>
        <v>Republican*</v>
      </c>
      <c r="I467" s="3">
        <v>0</v>
      </c>
      <c r="J467" s="3">
        <v>3</v>
      </c>
      <c r="K467" s="3">
        <v>0</v>
      </c>
      <c r="L467" s="3">
        <v>105754</v>
      </c>
      <c r="M467" s="3">
        <v>111252</v>
      </c>
      <c r="N467" s="3">
        <f t="shared" si="102"/>
        <v>5498</v>
      </c>
      <c r="O467" s="3">
        <f t="shared" si="103"/>
        <v>5498</v>
      </c>
      <c r="P467" s="3">
        <f t="shared" si="111"/>
        <v>124648</v>
      </c>
      <c r="Q467" s="8">
        <f t="shared" si="104"/>
        <v>5.4565296471444156E-4</v>
      </c>
      <c r="R467" s="3">
        <v>18662</v>
      </c>
      <c r="S467" s="3">
        <v>235668</v>
      </c>
      <c r="T467" s="3">
        <v>239136</v>
      </c>
      <c r="U467" s="3">
        <v>235900</v>
      </c>
      <c r="V467" s="3">
        <v>421344</v>
      </c>
      <c r="W467" s="3">
        <v>430879</v>
      </c>
      <c r="X467" s="3">
        <f t="shared" si="105"/>
        <v>140448</v>
      </c>
      <c r="Y467" s="8">
        <f t="shared" si="106"/>
        <v>5.4565296471444156E-4</v>
      </c>
      <c r="Z467" s="10">
        <f t="shared" si="107"/>
        <v>7</v>
      </c>
      <c r="AA467" s="4">
        <f t="shared" si="108"/>
        <v>2.0897385006322837</v>
      </c>
      <c r="AB467" s="4">
        <f t="shared" si="109"/>
        <v>1</v>
      </c>
      <c r="AC467" s="5">
        <f t="shared" si="110"/>
        <v>1</v>
      </c>
    </row>
    <row r="468" spans="1:29" x14ac:dyDescent="0.25">
      <c r="A468">
        <v>1980</v>
      </c>
      <c r="B468" t="s">
        <v>2</v>
      </c>
      <c r="C468" s="6" t="str">
        <f t="shared" si="98"/>
        <v>Republican</v>
      </c>
      <c r="D468" s="6">
        <f t="shared" si="99"/>
        <v>440</v>
      </c>
      <c r="E468" s="6">
        <f t="shared" si="100"/>
        <v>221</v>
      </c>
      <c r="F468" s="10" t="b">
        <v>1</v>
      </c>
      <c r="G468" s="10" t="s">
        <v>54</v>
      </c>
      <c r="H468" s="6" t="str">
        <f t="shared" si="101"/>
        <v>Republican*</v>
      </c>
      <c r="I468" s="3">
        <v>0</v>
      </c>
      <c r="J468" s="3">
        <v>9</v>
      </c>
      <c r="K468" s="3">
        <v>0</v>
      </c>
      <c r="L468" s="3">
        <v>636730</v>
      </c>
      <c r="M468" s="3">
        <v>654192</v>
      </c>
      <c r="N468" s="3">
        <f t="shared" si="102"/>
        <v>17462</v>
      </c>
      <c r="O468" s="3">
        <f t="shared" si="103"/>
        <v>17462</v>
      </c>
      <c r="P468" s="3">
        <f t="shared" si="111"/>
        <v>687737</v>
      </c>
      <c r="Q468" s="8">
        <f t="shared" si="104"/>
        <v>5.1540487916618941E-4</v>
      </c>
      <c r="R468" s="3">
        <v>51007</v>
      </c>
      <c r="S468" s="3">
        <v>1341929</v>
      </c>
      <c r="T468" s="3"/>
      <c r="U468" s="3">
        <v>1341929</v>
      </c>
      <c r="V468" s="3">
        <v>2726249</v>
      </c>
      <c r="W468" s="3">
        <v>2753078</v>
      </c>
      <c r="X468" s="3">
        <f t="shared" si="105"/>
        <v>302916.55555555556</v>
      </c>
      <c r="Y468" s="8">
        <f t="shared" si="106"/>
        <v>5.1540487916618941E-4</v>
      </c>
      <c r="Z468" s="10">
        <f t="shared" si="107"/>
        <v>8</v>
      </c>
      <c r="AA468" s="4">
        <f t="shared" si="108"/>
        <v>0.96891235409209742</v>
      </c>
      <c r="AB468" s="4">
        <f t="shared" si="109"/>
        <v>1</v>
      </c>
      <c r="AC468" s="5">
        <f t="shared" si="110"/>
        <v>1</v>
      </c>
    </row>
    <row r="469" spans="1:29" x14ac:dyDescent="0.25">
      <c r="A469">
        <v>1980</v>
      </c>
      <c r="B469" t="s">
        <v>19</v>
      </c>
      <c r="C469" s="6" t="str">
        <f t="shared" si="98"/>
        <v>Republican</v>
      </c>
      <c r="D469" s="6">
        <f t="shared" si="99"/>
        <v>440</v>
      </c>
      <c r="E469" s="6">
        <f t="shared" si="100"/>
        <v>221</v>
      </c>
      <c r="F469" s="10" t="b">
        <v>1</v>
      </c>
      <c r="G469" s="10" t="s">
        <v>54</v>
      </c>
      <c r="H469" s="6" t="str">
        <f t="shared" si="101"/>
        <v>Republican*</v>
      </c>
      <c r="I469" s="3">
        <v>0</v>
      </c>
      <c r="J469" s="3">
        <v>9</v>
      </c>
      <c r="K469" s="3">
        <v>0</v>
      </c>
      <c r="L469" s="3">
        <v>616417</v>
      </c>
      <c r="M469" s="3">
        <v>635274</v>
      </c>
      <c r="N469" s="3">
        <f t="shared" si="102"/>
        <v>18857</v>
      </c>
      <c r="O469" s="3">
        <f t="shared" si="103"/>
        <v>18857</v>
      </c>
      <c r="P469" s="3">
        <f t="shared" si="111"/>
        <v>659353</v>
      </c>
      <c r="Q469" s="8">
        <f t="shared" si="104"/>
        <v>4.7727634300259849E-4</v>
      </c>
      <c r="R469" s="3">
        <v>42936</v>
      </c>
      <c r="S469" s="3">
        <v>1294627</v>
      </c>
      <c r="T469" s="3"/>
      <c r="U469" s="3">
        <v>1294627</v>
      </c>
      <c r="V469" s="3">
        <v>2562572</v>
      </c>
      <c r="W469" s="3">
        <v>2592185</v>
      </c>
      <c r="X469" s="3">
        <f t="shared" si="105"/>
        <v>284730.22222222225</v>
      </c>
      <c r="Y469" s="8">
        <f t="shared" si="106"/>
        <v>4.7727634300259849E-4</v>
      </c>
      <c r="Z469" s="10">
        <f t="shared" si="107"/>
        <v>9</v>
      </c>
      <c r="AA469" s="4">
        <f t="shared" si="108"/>
        <v>1.0307988756730451</v>
      </c>
      <c r="AB469" s="4">
        <f t="shared" si="109"/>
        <v>1</v>
      </c>
      <c r="AC469" s="5">
        <f t="shared" si="110"/>
        <v>1</v>
      </c>
    </row>
    <row r="470" spans="1:29" x14ac:dyDescent="0.25">
      <c r="A470">
        <v>1980</v>
      </c>
      <c r="B470" t="s">
        <v>35</v>
      </c>
      <c r="C470" s="6" t="str">
        <f t="shared" si="98"/>
        <v>Republican</v>
      </c>
      <c r="D470" s="6">
        <f t="shared" si="99"/>
        <v>440</v>
      </c>
      <c r="E470" s="6">
        <f t="shared" si="100"/>
        <v>221</v>
      </c>
      <c r="F470" s="10" t="b">
        <v>1</v>
      </c>
      <c r="G470" s="10" t="s">
        <v>54</v>
      </c>
      <c r="H470" s="6" t="str">
        <f t="shared" si="101"/>
        <v>Republican*</v>
      </c>
      <c r="I470" s="3">
        <v>0</v>
      </c>
      <c r="J470" s="3">
        <v>13</v>
      </c>
      <c r="K470" s="3">
        <v>0</v>
      </c>
      <c r="L470" s="3">
        <v>875635</v>
      </c>
      <c r="M470" s="3">
        <v>915018</v>
      </c>
      <c r="N470" s="3">
        <f t="shared" si="102"/>
        <v>39383</v>
      </c>
      <c r="O470" s="3">
        <f t="shared" si="103"/>
        <v>39383</v>
      </c>
      <c r="P470" s="3">
        <f t="shared" si="111"/>
        <v>940815</v>
      </c>
      <c r="Q470" s="8">
        <f t="shared" si="104"/>
        <v>3.300916639159028E-4</v>
      </c>
      <c r="R470" s="3">
        <v>65180</v>
      </c>
      <c r="S470" s="3">
        <v>1855833</v>
      </c>
      <c r="T470" s="3"/>
      <c r="U470" s="3">
        <v>1855833</v>
      </c>
      <c r="V470" s="3">
        <v>4203817</v>
      </c>
      <c r="W470" s="3">
        <v>4272156</v>
      </c>
      <c r="X470" s="3">
        <f t="shared" si="105"/>
        <v>323370.53846153844</v>
      </c>
      <c r="Y470" s="8">
        <f t="shared" si="106"/>
        <v>3.300916639159028E-4</v>
      </c>
      <c r="Z470" s="10">
        <f t="shared" si="107"/>
        <v>10</v>
      </c>
      <c r="AA470" s="4">
        <f t="shared" si="108"/>
        <v>0.90762626160426085</v>
      </c>
      <c r="AB470" s="4">
        <f t="shared" si="109"/>
        <v>1</v>
      </c>
      <c r="AC470" s="5">
        <f t="shared" si="110"/>
        <v>1</v>
      </c>
    </row>
    <row r="471" spans="1:29" x14ac:dyDescent="0.25">
      <c r="A471">
        <v>1980</v>
      </c>
      <c r="B471" t="s">
        <v>34</v>
      </c>
      <c r="C471" s="6" t="str">
        <f t="shared" si="98"/>
        <v>Republican</v>
      </c>
      <c r="D471" s="6">
        <f t="shared" si="99"/>
        <v>440</v>
      </c>
      <c r="E471" s="6">
        <f t="shared" si="100"/>
        <v>221</v>
      </c>
      <c r="F471" s="10" t="b">
        <v>1</v>
      </c>
      <c r="G471" s="10" t="s">
        <v>54</v>
      </c>
      <c r="H471" s="6" t="str">
        <f t="shared" si="101"/>
        <v>Republican*</v>
      </c>
      <c r="I471" s="3">
        <v>0</v>
      </c>
      <c r="J471" s="3">
        <v>41</v>
      </c>
      <c r="K471" s="3">
        <v>0</v>
      </c>
      <c r="L471" s="3">
        <v>2728372</v>
      </c>
      <c r="M471" s="3">
        <v>2893831</v>
      </c>
      <c r="N471" s="3">
        <f t="shared" si="102"/>
        <v>165459</v>
      </c>
      <c r="O471" s="3">
        <f t="shared" si="103"/>
        <v>165459</v>
      </c>
      <c r="P471" s="3">
        <f t="shared" si="111"/>
        <v>3308128</v>
      </c>
      <c r="Q471" s="8">
        <f t="shared" si="104"/>
        <v>2.4779552638417977E-4</v>
      </c>
      <c r="R471" s="3">
        <v>579756</v>
      </c>
      <c r="S471" s="3">
        <v>6201959</v>
      </c>
      <c r="T471" s="3">
        <v>6359218</v>
      </c>
      <c r="U471" s="3">
        <v>6201959</v>
      </c>
      <c r="V471" s="3">
        <v>12006100</v>
      </c>
      <c r="W471" s="3">
        <v>12932357</v>
      </c>
      <c r="X471" s="3">
        <f t="shared" si="105"/>
        <v>292831.70731707319</v>
      </c>
      <c r="Y471" s="8">
        <f t="shared" si="106"/>
        <v>2.4779552638417977E-4</v>
      </c>
      <c r="Z471" s="10">
        <f t="shared" si="107"/>
        <v>11</v>
      </c>
      <c r="AA471" s="4">
        <f t="shared" si="108"/>
        <v>1.0022807831359826</v>
      </c>
      <c r="AB471" s="4">
        <f t="shared" si="109"/>
        <v>1</v>
      </c>
      <c r="AC471" s="5">
        <f t="shared" si="110"/>
        <v>1</v>
      </c>
    </row>
    <row r="472" spans="1:29" x14ac:dyDescent="0.25">
      <c r="A472">
        <v>1980</v>
      </c>
      <c r="B472" t="s">
        <v>47</v>
      </c>
      <c r="C472" s="6" t="str">
        <f t="shared" si="98"/>
        <v>Republican</v>
      </c>
      <c r="D472" s="6">
        <f t="shared" si="99"/>
        <v>440</v>
      </c>
      <c r="E472" s="6">
        <f t="shared" si="100"/>
        <v>221</v>
      </c>
      <c r="F472" s="10" t="b">
        <v>1</v>
      </c>
      <c r="G472" s="10" t="s">
        <v>54</v>
      </c>
      <c r="H472" s="6" t="str">
        <f t="shared" si="101"/>
        <v>Republican*</v>
      </c>
      <c r="I472" s="3">
        <v>0</v>
      </c>
      <c r="J472" s="3">
        <v>3</v>
      </c>
      <c r="K472" s="3">
        <v>0</v>
      </c>
      <c r="L472" s="3">
        <v>81891</v>
      </c>
      <c r="M472" s="3">
        <v>94598</v>
      </c>
      <c r="N472" s="3">
        <f t="shared" si="102"/>
        <v>12707</v>
      </c>
      <c r="O472" s="3">
        <f t="shared" si="103"/>
        <v>12707</v>
      </c>
      <c r="P472" s="3">
        <f t="shared" si="111"/>
        <v>118701</v>
      </c>
      <c r="Q472" s="8">
        <f t="shared" si="104"/>
        <v>2.3609034390493429E-4</v>
      </c>
      <c r="R472" s="3">
        <v>36718</v>
      </c>
      <c r="S472" s="3">
        <v>213207</v>
      </c>
      <c r="T472" s="3">
        <v>215500</v>
      </c>
      <c r="U472" s="3">
        <v>213299</v>
      </c>
      <c r="V472" s="3">
        <v>363143</v>
      </c>
      <c r="W472" s="3">
        <v>369147</v>
      </c>
      <c r="X472" s="3">
        <f t="shared" si="105"/>
        <v>121047.66666666667</v>
      </c>
      <c r="Y472" s="8">
        <f t="shared" si="106"/>
        <v>2.3609034390493429E-4</v>
      </c>
      <c r="Z472" s="10">
        <f t="shared" si="107"/>
        <v>12</v>
      </c>
      <c r="AA472" s="4">
        <f t="shared" si="108"/>
        <v>2.4246613009486868</v>
      </c>
      <c r="AB472" s="4">
        <f t="shared" si="109"/>
        <v>1</v>
      </c>
      <c r="AC472" s="5">
        <f t="shared" si="110"/>
        <v>1</v>
      </c>
    </row>
    <row r="473" spans="1:29" x14ac:dyDescent="0.25">
      <c r="A473">
        <v>1980</v>
      </c>
      <c r="B473" t="s">
        <v>21</v>
      </c>
      <c r="C473" s="6" t="str">
        <f t="shared" si="98"/>
        <v>Republican</v>
      </c>
      <c r="D473" s="6">
        <f t="shared" si="99"/>
        <v>440</v>
      </c>
      <c r="E473" s="6">
        <f t="shared" si="100"/>
        <v>221</v>
      </c>
      <c r="F473" s="10" t="b">
        <v>1</v>
      </c>
      <c r="G473" s="10" t="s">
        <v>54</v>
      </c>
      <c r="H473" s="6" t="str">
        <f t="shared" si="101"/>
        <v>Republican*</v>
      </c>
      <c r="I473" s="3">
        <v>0</v>
      </c>
      <c r="J473" s="3">
        <v>4</v>
      </c>
      <c r="K473" s="3">
        <v>0</v>
      </c>
      <c r="L473" s="3">
        <v>220974</v>
      </c>
      <c r="M473" s="3">
        <v>238522</v>
      </c>
      <c r="N473" s="3">
        <f t="shared" si="102"/>
        <v>17548</v>
      </c>
      <c r="O473" s="3">
        <f t="shared" si="103"/>
        <v>17548</v>
      </c>
      <c r="P473" s="3">
        <f t="shared" si="111"/>
        <v>284489</v>
      </c>
      <c r="Q473" s="8">
        <f t="shared" si="104"/>
        <v>2.2794620469569182E-4</v>
      </c>
      <c r="R473" s="3">
        <v>63515</v>
      </c>
      <c r="S473" s="3">
        <v>523011</v>
      </c>
      <c r="T473" s="3"/>
      <c r="U473" s="3">
        <v>523011</v>
      </c>
      <c r="V473" s="3">
        <v>799746</v>
      </c>
      <c r="W473" s="3">
        <v>810240</v>
      </c>
      <c r="X473" s="3">
        <f t="shared" si="105"/>
        <v>199936.5</v>
      </c>
      <c r="Y473" s="8">
        <f t="shared" si="106"/>
        <v>2.2794620469569182E-4</v>
      </c>
      <c r="Z473" s="10">
        <f t="shared" si="107"/>
        <v>13</v>
      </c>
      <c r="AA473" s="4">
        <f t="shared" si="108"/>
        <v>1.4679640432677525</v>
      </c>
      <c r="AB473" s="4">
        <f t="shared" si="109"/>
        <v>1</v>
      </c>
      <c r="AC473" s="5">
        <f t="shared" si="110"/>
        <v>1</v>
      </c>
    </row>
    <row r="474" spans="1:29" x14ac:dyDescent="0.25">
      <c r="A474">
        <v>1980</v>
      </c>
      <c r="B474" t="s">
        <v>22</v>
      </c>
      <c r="C474" s="6" t="str">
        <f t="shared" si="98"/>
        <v>Republican</v>
      </c>
      <c r="D474" s="6">
        <f t="shared" si="99"/>
        <v>440</v>
      </c>
      <c r="E474" s="6">
        <f t="shared" si="100"/>
        <v>221</v>
      </c>
      <c r="F474" s="10" t="b">
        <v>0</v>
      </c>
      <c r="G474" s="10" t="s">
        <v>53</v>
      </c>
      <c r="H474" s="6" t="str">
        <f t="shared" si="101"/>
        <v>Democrat</v>
      </c>
      <c r="I474" s="3">
        <v>10</v>
      </c>
      <c r="J474" s="3">
        <v>0</v>
      </c>
      <c r="K474" s="3">
        <v>0</v>
      </c>
      <c r="L474" s="3">
        <v>726161</v>
      </c>
      <c r="M474" s="3">
        <v>680606</v>
      </c>
      <c r="N474" s="3">
        <f t="shared" si="102"/>
        <v>-45555</v>
      </c>
      <c r="O474" s="3">
        <f t="shared" si="103"/>
        <v>0</v>
      </c>
      <c r="P474" s="3">
        <f t="shared" si="111"/>
        <v>814335</v>
      </c>
      <c r="Q474" s="8">
        <f t="shared" si="104"/>
        <v>-2.1951487213258699E-4</v>
      </c>
      <c r="R474" s="3">
        <v>133729</v>
      </c>
      <c r="S474" s="3">
        <v>1540496</v>
      </c>
      <c r="T474" s="3">
        <v>1557709</v>
      </c>
      <c r="U474" s="3">
        <v>1540496</v>
      </c>
      <c r="V474" s="3">
        <v>2964704</v>
      </c>
      <c r="W474" s="3">
        <v>3081409</v>
      </c>
      <c r="X474" s="3">
        <f t="shared" si="105"/>
        <v>296470.40000000002</v>
      </c>
      <c r="Y474" s="8">
        <f t="shared" si="106"/>
        <v>2.1951487213258699E-4</v>
      </c>
      <c r="Z474" s="10">
        <f t="shared" si="107"/>
        <v>14</v>
      </c>
      <c r="AA474" s="4">
        <f t="shared" si="108"/>
        <v>0.98997941425789215</v>
      </c>
      <c r="AB474" s="4">
        <f t="shared" si="109"/>
        <v>1</v>
      </c>
      <c r="AC474" s="5">
        <f t="shared" si="110"/>
        <v>1</v>
      </c>
    </row>
    <row r="475" spans="1:29" x14ac:dyDescent="0.25">
      <c r="A475">
        <v>1980</v>
      </c>
      <c r="B475" t="s">
        <v>50</v>
      </c>
      <c r="C475" s="6" t="str">
        <f t="shared" si="98"/>
        <v>Republican</v>
      </c>
      <c r="D475" s="6">
        <f t="shared" si="99"/>
        <v>440</v>
      </c>
      <c r="E475" s="6">
        <f t="shared" si="100"/>
        <v>221</v>
      </c>
      <c r="F475" s="10" t="b">
        <v>0</v>
      </c>
      <c r="G475" s="10" t="s">
        <v>53</v>
      </c>
      <c r="H475" s="6" t="str">
        <f t="shared" si="101"/>
        <v>Democrat</v>
      </c>
      <c r="I475" s="3">
        <v>6</v>
      </c>
      <c r="J475" s="3">
        <v>0</v>
      </c>
      <c r="K475" s="3">
        <v>0</v>
      </c>
      <c r="L475" s="3">
        <v>367462</v>
      </c>
      <c r="M475" s="3">
        <v>334206</v>
      </c>
      <c r="N475" s="3">
        <f t="shared" si="102"/>
        <v>-33256</v>
      </c>
      <c r="O475" s="3">
        <f t="shared" si="103"/>
        <v>0</v>
      </c>
      <c r="P475" s="3">
        <f t="shared" si="111"/>
        <v>370253</v>
      </c>
      <c r="Q475" s="8">
        <f t="shared" si="104"/>
        <v>-1.8041857108491702E-4</v>
      </c>
      <c r="R475" s="3">
        <v>36047</v>
      </c>
      <c r="S475" s="3">
        <v>737715</v>
      </c>
      <c r="T475" s="3">
        <v>742150</v>
      </c>
      <c r="U475" s="3">
        <v>737715</v>
      </c>
      <c r="V475" s="3">
        <v>1387231</v>
      </c>
      <c r="W475" s="3">
        <v>1396595</v>
      </c>
      <c r="X475" s="3">
        <f t="shared" si="105"/>
        <v>231205.16666666666</v>
      </c>
      <c r="Y475" s="8">
        <f t="shared" si="106"/>
        <v>1.8041857108491702E-4</v>
      </c>
      <c r="Z475" s="10">
        <f t="shared" si="107"/>
        <v>15</v>
      </c>
      <c r="AA475" s="4">
        <f t="shared" si="108"/>
        <v>1.2694335389137195</v>
      </c>
      <c r="AB475" s="4">
        <f t="shared" si="109"/>
        <v>1</v>
      </c>
      <c r="AC475" s="5">
        <f t="shared" si="110"/>
        <v>1</v>
      </c>
    </row>
    <row r="476" spans="1:29" x14ac:dyDescent="0.25">
      <c r="A476">
        <v>1980</v>
      </c>
      <c r="B476" t="s">
        <v>25</v>
      </c>
      <c r="C476" s="6" t="str">
        <f t="shared" si="98"/>
        <v>Republican</v>
      </c>
      <c r="D476" s="6">
        <f t="shared" si="99"/>
        <v>440</v>
      </c>
      <c r="E476" s="6">
        <f t="shared" si="100"/>
        <v>221</v>
      </c>
      <c r="F476" s="10" t="b">
        <v>0</v>
      </c>
      <c r="G476" s="10" t="s">
        <v>53</v>
      </c>
      <c r="H476" s="6" t="str">
        <f t="shared" si="101"/>
        <v>Democrat</v>
      </c>
      <c r="I476" s="3">
        <v>10</v>
      </c>
      <c r="J476" s="3">
        <v>0</v>
      </c>
      <c r="K476" s="3">
        <v>0</v>
      </c>
      <c r="L476" s="3">
        <v>954174</v>
      </c>
      <c r="M476" s="3">
        <v>873241</v>
      </c>
      <c r="N476" s="3">
        <f t="shared" si="102"/>
        <v>-80933</v>
      </c>
      <c r="O476" s="3">
        <f t="shared" si="103"/>
        <v>0</v>
      </c>
      <c r="P476" s="3">
        <f t="shared" si="111"/>
        <v>1097806</v>
      </c>
      <c r="Q476" s="8">
        <f t="shared" si="104"/>
        <v>-1.2355899324132308E-4</v>
      </c>
      <c r="R476" s="3">
        <v>224538</v>
      </c>
      <c r="S476" s="3">
        <v>2051953</v>
      </c>
      <c r="T476" s="3">
        <v>2079451</v>
      </c>
      <c r="U476" s="3">
        <v>2051980</v>
      </c>
      <c r="V476" s="3">
        <v>2882406</v>
      </c>
      <c r="W476" s="3">
        <v>2929927</v>
      </c>
      <c r="X476" s="3">
        <f t="shared" si="105"/>
        <v>288240.59999999998</v>
      </c>
      <c r="Y476" s="8">
        <f t="shared" si="106"/>
        <v>1.2355899324132308E-4</v>
      </c>
      <c r="Z476" s="10">
        <f t="shared" si="107"/>
        <v>16</v>
      </c>
      <c r="AA476" s="4">
        <f t="shared" si="108"/>
        <v>1.0182451498394154</v>
      </c>
      <c r="AB476" s="4">
        <f t="shared" si="109"/>
        <v>1</v>
      </c>
      <c r="AC476" s="5">
        <f t="shared" si="110"/>
        <v>1</v>
      </c>
    </row>
    <row r="477" spans="1:29" x14ac:dyDescent="0.25">
      <c r="A477">
        <v>1980</v>
      </c>
      <c r="B477" t="s">
        <v>20</v>
      </c>
      <c r="C477" s="6" t="str">
        <f t="shared" si="98"/>
        <v>Republican</v>
      </c>
      <c r="D477" s="6">
        <f t="shared" si="99"/>
        <v>440</v>
      </c>
      <c r="E477" s="6">
        <f t="shared" si="100"/>
        <v>221</v>
      </c>
      <c r="F477" s="10" t="b">
        <v>1</v>
      </c>
      <c r="G477" s="10" t="s">
        <v>54</v>
      </c>
      <c r="H477" s="6" t="str">
        <f t="shared" si="101"/>
        <v>Republican*</v>
      </c>
      <c r="I477" s="3">
        <v>0</v>
      </c>
      <c r="J477" s="3">
        <v>10</v>
      </c>
      <c r="K477" s="3">
        <v>0</v>
      </c>
      <c r="L477" s="3">
        <v>708453</v>
      </c>
      <c r="M477" s="3">
        <v>792853</v>
      </c>
      <c r="N477" s="3">
        <f t="shared" si="102"/>
        <v>84400</v>
      </c>
      <c r="O477" s="3">
        <f t="shared" si="103"/>
        <v>84400</v>
      </c>
      <c r="P477" s="3">
        <f t="shared" si="111"/>
        <v>755738</v>
      </c>
      <c r="Q477" s="8">
        <f t="shared" si="104"/>
        <v>1.1848341232227489E-4</v>
      </c>
      <c r="R477" s="3">
        <v>47285</v>
      </c>
      <c r="S477" s="3">
        <v>1548591</v>
      </c>
      <c r="T477" s="3"/>
      <c r="U477" s="3">
        <v>1548591</v>
      </c>
      <c r="V477" s="3">
        <v>2868792</v>
      </c>
      <c r="W477" s="3">
        <v>2910776</v>
      </c>
      <c r="X477" s="3">
        <f t="shared" si="105"/>
        <v>286879.2</v>
      </c>
      <c r="Y477" s="8">
        <f t="shared" si="106"/>
        <v>1.1848341232227489E-4</v>
      </c>
      <c r="Z477" s="10">
        <f t="shared" si="107"/>
        <v>17</v>
      </c>
      <c r="AA477" s="4">
        <f t="shared" si="108"/>
        <v>1.0230772845741447</v>
      </c>
      <c r="AB477" s="4">
        <f t="shared" si="109"/>
        <v>1</v>
      </c>
      <c r="AC477" s="5">
        <f t="shared" si="110"/>
        <v>1</v>
      </c>
    </row>
    <row r="478" spans="1:29" x14ac:dyDescent="0.25">
      <c r="A478">
        <v>1980</v>
      </c>
      <c r="B478" t="s">
        <v>51</v>
      </c>
      <c r="C478" s="6" t="str">
        <f t="shared" si="98"/>
        <v>Republican</v>
      </c>
      <c r="D478" s="6">
        <f t="shared" si="99"/>
        <v>440</v>
      </c>
      <c r="E478" s="6">
        <f t="shared" si="100"/>
        <v>221</v>
      </c>
      <c r="F478" s="10" t="b">
        <v>1</v>
      </c>
      <c r="G478" s="10" t="s">
        <v>54</v>
      </c>
      <c r="H478" s="6" t="str">
        <f t="shared" si="101"/>
        <v>Republican*</v>
      </c>
      <c r="I478" s="3">
        <v>0</v>
      </c>
      <c r="J478" s="3">
        <v>11</v>
      </c>
      <c r="K478" s="3">
        <v>0</v>
      </c>
      <c r="L478" s="3">
        <v>981584</v>
      </c>
      <c r="M478" s="3">
        <v>1088845</v>
      </c>
      <c r="N478" s="3">
        <f t="shared" si="102"/>
        <v>107261</v>
      </c>
      <c r="O478" s="3">
        <f t="shared" si="103"/>
        <v>107261</v>
      </c>
      <c r="P478" s="3">
        <f t="shared" si="111"/>
        <v>1184376</v>
      </c>
      <c r="Q478" s="8">
        <f t="shared" si="104"/>
        <v>1.0255358424776946E-4</v>
      </c>
      <c r="R478" s="3">
        <v>202792</v>
      </c>
      <c r="S478" s="3">
        <v>2273221</v>
      </c>
      <c r="T478" s="3"/>
      <c r="U478" s="3">
        <v>2273221</v>
      </c>
      <c r="V478" s="3">
        <v>3322053</v>
      </c>
      <c r="W478" s="3">
        <v>3371087</v>
      </c>
      <c r="X478" s="3">
        <f t="shared" si="105"/>
        <v>302004.81818181818</v>
      </c>
      <c r="Y478" s="8">
        <f t="shared" si="106"/>
        <v>1.0255358424776946E-4</v>
      </c>
      <c r="Z478" s="10">
        <f t="shared" si="107"/>
        <v>18</v>
      </c>
      <c r="AA478" s="4">
        <f t="shared" si="108"/>
        <v>0.97183745181212722</v>
      </c>
      <c r="AB478" s="4">
        <f t="shared" si="109"/>
        <v>1</v>
      </c>
      <c r="AC478" s="5">
        <f t="shared" si="110"/>
        <v>1</v>
      </c>
    </row>
    <row r="479" spans="1:29" x14ac:dyDescent="0.25">
      <c r="A479">
        <v>1980</v>
      </c>
      <c r="B479" t="s">
        <v>41</v>
      </c>
      <c r="C479" s="6" t="str">
        <f t="shared" si="98"/>
        <v>Republican</v>
      </c>
      <c r="D479" s="6">
        <f t="shared" si="99"/>
        <v>440</v>
      </c>
      <c r="E479" s="6">
        <f t="shared" si="100"/>
        <v>221</v>
      </c>
      <c r="F479" s="10" t="b">
        <v>0</v>
      </c>
      <c r="G479" s="10" t="s">
        <v>53</v>
      </c>
      <c r="H479" s="6" t="str">
        <f t="shared" si="101"/>
        <v>Democrat</v>
      </c>
      <c r="I479" s="3">
        <v>4</v>
      </c>
      <c r="J479" s="3">
        <v>0</v>
      </c>
      <c r="K479" s="3">
        <v>0</v>
      </c>
      <c r="L479" s="3">
        <v>198342</v>
      </c>
      <c r="M479" s="3">
        <v>154793</v>
      </c>
      <c r="N479" s="3">
        <f t="shared" si="102"/>
        <v>-43549</v>
      </c>
      <c r="O479" s="3">
        <f t="shared" si="103"/>
        <v>0</v>
      </c>
      <c r="P479" s="3">
        <f t="shared" si="111"/>
        <v>217730</v>
      </c>
      <c r="Q479" s="8">
        <f t="shared" si="104"/>
        <v>-9.1850559140278765E-5</v>
      </c>
      <c r="R479" s="3">
        <v>62937</v>
      </c>
      <c r="S479" s="3">
        <v>416072</v>
      </c>
      <c r="T479" s="3">
        <v>423349</v>
      </c>
      <c r="U479" s="3">
        <v>416072</v>
      </c>
      <c r="V479" s="3">
        <v>675067</v>
      </c>
      <c r="W479" s="3">
        <v>709692</v>
      </c>
      <c r="X479" s="3">
        <f t="shared" si="105"/>
        <v>168766.75</v>
      </c>
      <c r="Y479" s="8">
        <f t="shared" si="106"/>
        <v>9.1850559140278765E-5</v>
      </c>
      <c r="Z479" s="10">
        <f t="shared" si="107"/>
        <v>19</v>
      </c>
      <c r="AA479" s="4">
        <f t="shared" si="108"/>
        <v>1.7390842268207629</v>
      </c>
      <c r="AB479" s="4">
        <f t="shared" si="109"/>
        <v>1</v>
      </c>
      <c r="AC479" s="5">
        <f t="shared" si="110"/>
        <v>1</v>
      </c>
    </row>
    <row r="480" spans="1:29" x14ac:dyDescent="0.25">
      <c r="A480">
        <v>1980</v>
      </c>
      <c r="B480" t="s">
        <v>27</v>
      </c>
      <c r="C480" s="6" t="str">
        <f t="shared" si="98"/>
        <v>Republican</v>
      </c>
      <c r="D480" s="6">
        <f t="shared" si="99"/>
        <v>440</v>
      </c>
      <c r="E480" s="6">
        <f t="shared" si="100"/>
        <v>221</v>
      </c>
      <c r="F480" s="10" t="b">
        <v>1</v>
      </c>
      <c r="G480" s="10" t="s">
        <v>54</v>
      </c>
      <c r="H480" s="6" t="str">
        <f t="shared" si="101"/>
        <v>Republican*</v>
      </c>
      <c r="I480" s="3">
        <v>0</v>
      </c>
      <c r="J480" s="3">
        <v>12</v>
      </c>
      <c r="K480" s="3">
        <v>0</v>
      </c>
      <c r="L480" s="3">
        <v>931182</v>
      </c>
      <c r="M480" s="3">
        <v>1074181</v>
      </c>
      <c r="N480" s="3">
        <f t="shared" si="102"/>
        <v>142999</v>
      </c>
      <c r="O480" s="3">
        <f t="shared" si="103"/>
        <v>142999</v>
      </c>
      <c r="P480" s="3">
        <f t="shared" si="111"/>
        <v>1025643</v>
      </c>
      <c r="Q480" s="8">
        <f t="shared" si="104"/>
        <v>8.3916670745949276E-5</v>
      </c>
      <c r="R480" s="3">
        <v>94461</v>
      </c>
      <c r="S480" s="3">
        <v>2099824</v>
      </c>
      <c r="T480" s="3"/>
      <c r="U480" s="3">
        <v>2099824</v>
      </c>
      <c r="V480" s="3">
        <v>3529489</v>
      </c>
      <c r="W480" s="3">
        <v>3571609</v>
      </c>
      <c r="X480" s="3">
        <f t="shared" si="105"/>
        <v>294124.08333333331</v>
      </c>
      <c r="Y480" s="8">
        <f t="shared" si="106"/>
        <v>8.3916670745949276E-5</v>
      </c>
      <c r="Z480" s="10">
        <f t="shared" si="107"/>
        <v>20</v>
      </c>
      <c r="AA480" s="4">
        <f t="shared" si="108"/>
        <v>0.9978767791149471</v>
      </c>
      <c r="AB480" s="4">
        <f t="shared" si="109"/>
        <v>1</v>
      </c>
      <c r="AC480" s="5">
        <f t="shared" si="110"/>
        <v>1</v>
      </c>
    </row>
    <row r="481" spans="1:29" x14ac:dyDescent="0.25">
      <c r="A481">
        <v>1980</v>
      </c>
      <c r="B481" t="s">
        <v>40</v>
      </c>
      <c r="C481" s="6" t="str">
        <f t="shared" si="98"/>
        <v>Republican</v>
      </c>
      <c r="D481" s="6">
        <f t="shared" si="99"/>
        <v>440</v>
      </c>
      <c r="E481" s="6">
        <f t="shared" si="100"/>
        <v>221</v>
      </c>
      <c r="F481" s="10" t="b">
        <v>1</v>
      </c>
      <c r="G481" s="10" t="s">
        <v>54</v>
      </c>
      <c r="H481" s="6" t="str">
        <f t="shared" si="101"/>
        <v>Republican*</v>
      </c>
      <c r="I481" s="3">
        <v>0</v>
      </c>
      <c r="J481" s="3">
        <v>27</v>
      </c>
      <c r="K481" s="3">
        <v>0</v>
      </c>
      <c r="L481" s="3">
        <v>1937540</v>
      </c>
      <c r="M481" s="3">
        <v>2261872</v>
      </c>
      <c r="N481" s="3">
        <f t="shared" si="102"/>
        <v>324332</v>
      </c>
      <c r="O481" s="3">
        <f t="shared" si="103"/>
        <v>324332</v>
      </c>
      <c r="P481" s="3">
        <f t="shared" si="111"/>
        <v>2299629</v>
      </c>
      <c r="Q481" s="8">
        <f t="shared" si="104"/>
        <v>8.324802979662815E-5</v>
      </c>
      <c r="R481" s="3">
        <v>362089</v>
      </c>
      <c r="S481" s="3">
        <v>4561501</v>
      </c>
      <c r="T481" s="3"/>
      <c r="U481" s="3">
        <v>4561501</v>
      </c>
      <c r="V481" s="3">
        <v>8664166</v>
      </c>
      <c r="W481" s="3">
        <v>8774885</v>
      </c>
      <c r="X481" s="3">
        <f t="shared" si="105"/>
        <v>320895.03703703702</v>
      </c>
      <c r="Y481" s="8">
        <f t="shared" si="106"/>
        <v>8.324802979662815E-5</v>
      </c>
      <c r="Z481" s="10">
        <f t="shared" si="107"/>
        <v>21</v>
      </c>
      <c r="AA481" s="4">
        <f t="shared" si="108"/>
        <v>0.91462802181925895</v>
      </c>
      <c r="AB481" s="4">
        <f t="shared" si="109"/>
        <v>1</v>
      </c>
      <c r="AC481" s="5">
        <f t="shared" si="110"/>
        <v>1</v>
      </c>
    </row>
    <row r="482" spans="1:29" x14ac:dyDescent="0.25">
      <c r="A482">
        <v>1980</v>
      </c>
      <c r="B482" t="s">
        <v>24</v>
      </c>
      <c r="C482" s="6" t="str">
        <f t="shared" si="98"/>
        <v>Republican</v>
      </c>
      <c r="D482" s="6">
        <f t="shared" si="99"/>
        <v>440</v>
      </c>
      <c r="E482" s="6">
        <f t="shared" si="100"/>
        <v>221</v>
      </c>
      <c r="F482" s="10" t="b">
        <v>1</v>
      </c>
      <c r="G482" s="10" t="s">
        <v>54</v>
      </c>
      <c r="H482" s="6" t="str">
        <f t="shared" si="101"/>
        <v>Republican*</v>
      </c>
      <c r="I482" s="3">
        <v>0</v>
      </c>
      <c r="J482" s="3">
        <v>21</v>
      </c>
      <c r="K482" s="3">
        <v>0</v>
      </c>
      <c r="L482" s="3">
        <v>1661532</v>
      </c>
      <c r="M482" s="3">
        <v>1915225</v>
      </c>
      <c r="N482" s="3">
        <f t="shared" si="102"/>
        <v>253693</v>
      </c>
      <c r="O482" s="3">
        <f t="shared" si="103"/>
        <v>253693</v>
      </c>
      <c r="P482" s="3">
        <f t="shared" si="111"/>
        <v>1994500</v>
      </c>
      <c r="Q482" s="8">
        <f t="shared" si="104"/>
        <v>8.2777214980310853E-5</v>
      </c>
      <c r="R482" s="3">
        <v>332968</v>
      </c>
      <c r="S482" s="3">
        <v>3909725</v>
      </c>
      <c r="T482" s="3">
        <v>3978647</v>
      </c>
      <c r="U482" s="3">
        <v>3909725</v>
      </c>
      <c r="V482" s="3">
        <v>6374955</v>
      </c>
      <c r="W482" s="3">
        <v>6514790</v>
      </c>
      <c r="X482" s="3">
        <f t="shared" si="105"/>
        <v>303569.28571428574</v>
      </c>
      <c r="Y482" s="8">
        <f t="shared" si="106"/>
        <v>8.2777214980310853E-5</v>
      </c>
      <c r="Z482" s="10">
        <f t="shared" si="107"/>
        <v>22</v>
      </c>
      <c r="AA482" s="4">
        <f t="shared" si="108"/>
        <v>0.966829013173091</v>
      </c>
      <c r="AB482" s="4">
        <f t="shared" si="109"/>
        <v>1</v>
      </c>
      <c r="AC482" s="5">
        <f t="shared" si="110"/>
        <v>1</v>
      </c>
    </row>
    <row r="483" spans="1:29" x14ac:dyDescent="0.25">
      <c r="A483">
        <v>1980</v>
      </c>
      <c r="B483" t="s">
        <v>15</v>
      </c>
      <c r="C483" s="6" t="str">
        <f t="shared" si="98"/>
        <v>Republican</v>
      </c>
      <c r="D483" s="6">
        <f t="shared" si="99"/>
        <v>440</v>
      </c>
      <c r="E483" s="6">
        <f t="shared" si="100"/>
        <v>221</v>
      </c>
      <c r="F483" s="10" t="b">
        <v>1</v>
      </c>
      <c r="G483" s="10" t="s">
        <v>54</v>
      </c>
      <c r="H483" s="6" t="str">
        <f t="shared" si="101"/>
        <v>Republican*</v>
      </c>
      <c r="I483" s="3">
        <v>0</v>
      </c>
      <c r="J483" s="3">
        <v>26</v>
      </c>
      <c r="K483" s="3">
        <v>0</v>
      </c>
      <c r="L483" s="3">
        <v>1981413</v>
      </c>
      <c r="M483" s="3">
        <v>2358049</v>
      </c>
      <c r="N483" s="3">
        <f t="shared" si="102"/>
        <v>376636</v>
      </c>
      <c r="O483" s="3">
        <f t="shared" si="103"/>
        <v>376636</v>
      </c>
      <c r="P483" s="3">
        <f t="shared" si="111"/>
        <v>2391672</v>
      </c>
      <c r="Q483" s="8">
        <f t="shared" si="104"/>
        <v>6.9032168990749683E-5</v>
      </c>
      <c r="R483" s="3">
        <v>410259</v>
      </c>
      <c r="S483" s="3">
        <v>4749721</v>
      </c>
      <c r="T483" s="3">
        <v>4868890</v>
      </c>
      <c r="U483" s="3">
        <v>4749721</v>
      </c>
      <c r="V483" s="3">
        <v>7868300</v>
      </c>
      <c r="W483" s="3">
        <v>8216218</v>
      </c>
      <c r="X483" s="3">
        <f t="shared" si="105"/>
        <v>302626.92307692306</v>
      </c>
      <c r="Y483" s="8">
        <f t="shared" si="106"/>
        <v>6.9032168990749683E-5</v>
      </c>
      <c r="Z483" s="10">
        <f t="shared" si="107"/>
        <v>23</v>
      </c>
      <c r="AA483" s="4">
        <f t="shared" si="108"/>
        <v>0.96983966248832365</v>
      </c>
      <c r="AB483" s="4">
        <f t="shared" si="109"/>
        <v>1</v>
      </c>
      <c r="AC483" s="5">
        <f t="shared" si="110"/>
        <v>1</v>
      </c>
    </row>
    <row r="484" spans="1:29" x14ac:dyDescent="0.25">
      <c r="A484">
        <v>1980</v>
      </c>
      <c r="B484" t="s">
        <v>3</v>
      </c>
      <c r="C484" s="6" t="str">
        <f t="shared" si="98"/>
        <v>Republican</v>
      </c>
      <c r="D484" s="6">
        <f t="shared" si="99"/>
        <v>440</v>
      </c>
      <c r="E484" s="6">
        <f t="shared" si="100"/>
        <v>221</v>
      </c>
      <c r="F484" s="10" t="b">
        <v>0</v>
      </c>
      <c r="G484" s="10" t="s">
        <v>54</v>
      </c>
      <c r="H484" s="6" t="str">
        <f t="shared" si="101"/>
        <v>Republican</v>
      </c>
      <c r="I484" s="3">
        <v>0</v>
      </c>
      <c r="J484" s="3">
        <v>3</v>
      </c>
      <c r="K484" s="3">
        <v>0</v>
      </c>
      <c r="L484" s="3">
        <v>41842</v>
      </c>
      <c r="M484" s="3">
        <v>86112</v>
      </c>
      <c r="N484" s="3">
        <f t="shared" si="102"/>
        <v>44270</v>
      </c>
      <c r="O484" s="3">
        <f t="shared" si="103"/>
        <v>0</v>
      </c>
      <c r="P484" s="3">
        <f t="shared" si="111"/>
        <v>72333</v>
      </c>
      <c r="Q484" s="8">
        <f t="shared" si="104"/>
        <v>6.77659814772984E-5</v>
      </c>
      <c r="R484" s="3">
        <v>30491</v>
      </c>
      <c r="S484" s="3">
        <v>158445</v>
      </c>
      <c r="T484" s="3">
        <v>162653</v>
      </c>
      <c r="U484" s="3">
        <v>158445</v>
      </c>
      <c r="V484" s="3">
        <v>270122</v>
      </c>
      <c r="W484" s="3">
        <v>277261</v>
      </c>
      <c r="X484" s="3">
        <f t="shared" si="105"/>
        <v>90040.666666666672</v>
      </c>
      <c r="Y484" s="8">
        <f t="shared" si="106"/>
        <v>6.77659814772984E-5</v>
      </c>
      <c r="Z484" s="10">
        <f t="shared" si="107"/>
        <v>24</v>
      </c>
      <c r="AA484" s="4">
        <f t="shared" si="108"/>
        <v>3.2596337166554701</v>
      </c>
      <c r="AB484" s="4">
        <f t="shared" si="109"/>
        <v>1</v>
      </c>
      <c r="AC484" s="5">
        <f t="shared" si="110"/>
        <v>1</v>
      </c>
    </row>
    <row r="485" spans="1:29" x14ac:dyDescent="0.25">
      <c r="A485">
        <v>1980</v>
      </c>
      <c r="B485" t="s">
        <v>8</v>
      </c>
      <c r="C485" s="6" t="str">
        <f t="shared" si="98"/>
        <v>Republican</v>
      </c>
      <c r="D485" s="6">
        <f t="shared" si="99"/>
        <v>440</v>
      </c>
      <c r="E485" s="6">
        <f t="shared" si="100"/>
        <v>221</v>
      </c>
      <c r="F485" s="10" t="b">
        <v>0</v>
      </c>
      <c r="G485" s="10" t="s">
        <v>54</v>
      </c>
      <c r="H485" s="6" t="str">
        <f t="shared" si="101"/>
        <v>Republican</v>
      </c>
      <c r="I485" s="3">
        <v>0</v>
      </c>
      <c r="J485" s="3">
        <v>8</v>
      </c>
      <c r="K485" s="3">
        <v>0</v>
      </c>
      <c r="L485" s="3">
        <v>541732</v>
      </c>
      <c r="M485" s="3">
        <v>677210</v>
      </c>
      <c r="N485" s="3">
        <f t="shared" si="102"/>
        <v>135478</v>
      </c>
      <c r="O485" s="3">
        <f t="shared" si="103"/>
        <v>0</v>
      </c>
      <c r="P485" s="3">
        <f t="shared" si="111"/>
        <v>729075</v>
      </c>
      <c r="Q485" s="8">
        <f t="shared" si="104"/>
        <v>5.9050177888660893E-5</v>
      </c>
      <c r="R485" s="3">
        <v>187343</v>
      </c>
      <c r="S485" s="3">
        <v>1406285</v>
      </c>
      <c r="T485" s="3">
        <v>1423403</v>
      </c>
      <c r="U485" s="3">
        <v>1406285</v>
      </c>
      <c r="V485" s="3">
        <v>2201356</v>
      </c>
      <c r="W485" s="3">
        <v>2305904</v>
      </c>
      <c r="X485" s="3">
        <f t="shared" si="105"/>
        <v>275169.5</v>
      </c>
      <c r="Y485" s="8">
        <f t="shared" si="106"/>
        <v>5.9050177888660893E-5</v>
      </c>
      <c r="Z485" s="10">
        <f t="shared" si="107"/>
        <v>25</v>
      </c>
      <c r="AA485" s="4">
        <f t="shared" si="108"/>
        <v>1.0666138250671058</v>
      </c>
      <c r="AB485" s="4">
        <f t="shared" si="109"/>
        <v>1</v>
      </c>
      <c r="AC485" s="5">
        <f t="shared" si="110"/>
        <v>1</v>
      </c>
    </row>
    <row r="486" spans="1:29" x14ac:dyDescent="0.25">
      <c r="A486">
        <v>1980</v>
      </c>
      <c r="B486" t="s">
        <v>37</v>
      </c>
      <c r="C486" s="6" t="str">
        <f t="shared" si="98"/>
        <v>Republican</v>
      </c>
      <c r="D486" s="6">
        <f t="shared" si="99"/>
        <v>440</v>
      </c>
      <c r="E486" s="6">
        <f t="shared" si="100"/>
        <v>221</v>
      </c>
      <c r="F486" s="10" t="b">
        <v>0</v>
      </c>
      <c r="G486" s="10" t="s">
        <v>54</v>
      </c>
      <c r="H486" s="6" t="str">
        <f t="shared" si="101"/>
        <v>Republican</v>
      </c>
      <c r="I486" s="3">
        <v>0</v>
      </c>
      <c r="J486" s="3">
        <v>25</v>
      </c>
      <c r="K486" s="3">
        <v>0</v>
      </c>
      <c r="L486" s="3">
        <v>1752414</v>
      </c>
      <c r="M486" s="3">
        <v>2206545</v>
      </c>
      <c r="N486" s="3">
        <f t="shared" si="102"/>
        <v>454131</v>
      </c>
      <c r="O486" s="3">
        <f t="shared" si="103"/>
        <v>0</v>
      </c>
      <c r="P486" s="3">
        <f t="shared" si="111"/>
        <v>2077058</v>
      </c>
      <c r="Q486" s="8">
        <f t="shared" si="104"/>
        <v>5.5050194767589091E-5</v>
      </c>
      <c r="R486" s="3">
        <v>324644</v>
      </c>
      <c r="S486" s="3">
        <v>4283603</v>
      </c>
      <c r="T486" s="3">
        <v>4378937</v>
      </c>
      <c r="U486" s="3">
        <v>4283603</v>
      </c>
      <c r="V486" s="3">
        <v>7637813</v>
      </c>
      <c r="W486" s="3">
        <v>7732705</v>
      </c>
      <c r="X486" s="3">
        <f t="shared" si="105"/>
        <v>305512.52</v>
      </c>
      <c r="Y486" s="8">
        <f t="shared" si="106"/>
        <v>5.5050194767589091E-5</v>
      </c>
      <c r="Z486" s="10">
        <f t="shared" si="107"/>
        <v>26</v>
      </c>
      <c r="AA486" s="4">
        <f t="shared" si="108"/>
        <v>0.96067942792263605</v>
      </c>
      <c r="AB486" s="4">
        <f t="shared" si="109"/>
        <v>1</v>
      </c>
      <c r="AC486" s="5">
        <f t="shared" si="110"/>
        <v>1</v>
      </c>
    </row>
    <row r="487" spans="1:29" x14ac:dyDescent="0.25">
      <c r="A487">
        <v>1980</v>
      </c>
      <c r="B487" t="s">
        <v>39</v>
      </c>
      <c r="C487" s="6" t="str">
        <f t="shared" si="98"/>
        <v>Republican</v>
      </c>
      <c r="D487" s="6">
        <f t="shared" si="99"/>
        <v>440</v>
      </c>
      <c r="E487" s="6">
        <f t="shared" si="100"/>
        <v>221</v>
      </c>
      <c r="F487" s="10" t="b">
        <v>0</v>
      </c>
      <c r="G487" s="10" t="s">
        <v>54</v>
      </c>
      <c r="H487" s="6" t="str">
        <f t="shared" si="101"/>
        <v>Republican</v>
      </c>
      <c r="I487" s="3">
        <v>0</v>
      </c>
      <c r="J487" s="3">
        <v>6</v>
      </c>
      <c r="K487" s="3">
        <v>0</v>
      </c>
      <c r="L487" s="3">
        <v>456890</v>
      </c>
      <c r="M487" s="3">
        <v>571044</v>
      </c>
      <c r="N487" s="3">
        <f t="shared" si="102"/>
        <v>114154</v>
      </c>
      <c r="O487" s="3">
        <f t="shared" si="103"/>
        <v>0</v>
      </c>
      <c r="P487" s="3">
        <f t="shared" si="111"/>
        <v>610472</v>
      </c>
      <c r="Q487" s="8">
        <f t="shared" si="104"/>
        <v>5.2560576063913658E-5</v>
      </c>
      <c r="R487" s="3">
        <v>153582</v>
      </c>
      <c r="S487" s="3">
        <v>1181516</v>
      </c>
      <c r="T487" s="3">
        <v>1209691</v>
      </c>
      <c r="U487" s="3">
        <v>1181516</v>
      </c>
      <c r="V487" s="3">
        <v>1880863</v>
      </c>
      <c r="W487" s="3">
        <v>1925651</v>
      </c>
      <c r="X487" s="3">
        <f t="shared" si="105"/>
        <v>313477.16666666669</v>
      </c>
      <c r="Y487" s="8">
        <f t="shared" si="106"/>
        <v>5.2560576063913658E-5</v>
      </c>
      <c r="Z487" s="10">
        <f t="shared" si="107"/>
        <v>27</v>
      </c>
      <c r="AA487" s="4">
        <f t="shared" si="108"/>
        <v>0.93627104027290542</v>
      </c>
      <c r="AB487" s="4">
        <f t="shared" si="109"/>
        <v>1</v>
      </c>
      <c r="AC487" s="5">
        <f t="shared" si="110"/>
        <v>1</v>
      </c>
    </row>
    <row r="488" spans="1:29" x14ac:dyDescent="0.25">
      <c r="A488">
        <v>1980</v>
      </c>
      <c r="B488" t="s">
        <v>12</v>
      </c>
      <c r="C488" s="6" t="str">
        <f t="shared" si="98"/>
        <v>Republican</v>
      </c>
      <c r="D488" s="6">
        <f t="shared" si="99"/>
        <v>440</v>
      </c>
      <c r="E488" s="6">
        <f t="shared" si="100"/>
        <v>221</v>
      </c>
      <c r="F488" s="10" t="b">
        <v>0</v>
      </c>
      <c r="G488" s="10" t="s">
        <v>53</v>
      </c>
      <c r="H488" s="6" t="str">
        <f t="shared" si="101"/>
        <v>Democrat</v>
      </c>
      <c r="I488" s="3">
        <v>12</v>
      </c>
      <c r="J488" s="3">
        <v>0</v>
      </c>
      <c r="K488" s="3">
        <v>0</v>
      </c>
      <c r="L488" s="3">
        <v>890733</v>
      </c>
      <c r="M488" s="3">
        <v>654168</v>
      </c>
      <c r="N488" s="3">
        <f t="shared" si="102"/>
        <v>-236565</v>
      </c>
      <c r="O488" s="3">
        <f t="shared" si="103"/>
        <v>0</v>
      </c>
      <c r="P488" s="3">
        <f t="shared" si="111"/>
        <v>705962</v>
      </c>
      <c r="Q488" s="8">
        <f t="shared" si="104"/>
        <v>-5.0726016105510116E-5</v>
      </c>
      <c r="R488" s="3">
        <v>52566</v>
      </c>
      <c r="S488" s="3">
        <v>1597467</v>
      </c>
      <c r="T488" s="3"/>
      <c r="U488" s="3">
        <v>1596695</v>
      </c>
      <c r="V488" s="3">
        <v>3791652</v>
      </c>
      <c r="W488" s="3">
        <v>3870251</v>
      </c>
      <c r="X488" s="3">
        <f t="shared" si="105"/>
        <v>315971</v>
      </c>
      <c r="Y488" s="8">
        <f t="shared" si="106"/>
        <v>5.0726016105510116E-5</v>
      </c>
      <c r="Z488" s="10">
        <f t="shared" si="107"/>
        <v>28</v>
      </c>
      <c r="AA488" s="4">
        <f t="shared" si="108"/>
        <v>0.9288814256270449</v>
      </c>
      <c r="AB488" s="4">
        <f t="shared" si="109"/>
        <v>1</v>
      </c>
      <c r="AC488" s="5">
        <f t="shared" si="110"/>
        <v>1</v>
      </c>
    </row>
    <row r="489" spans="1:29" x14ac:dyDescent="0.25">
      <c r="A489">
        <v>1980</v>
      </c>
      <c r="B489" t="s">
        <v>48</v>
      </c>
      <c r="C489" s="6" t="str">
        <f t="shared" si="98"/>
        <v>Republican</v>
      </c>
      <c r="D489" s="6">
        <f t="shared" si="99"/>
        <v>440</v>
      </c>
      <c r="E489" s="6">
        <f t="shared" si="100"/>
        <v>221</v>
      </c>
      <c r="F489" s="10" t="b">
        <v>0</v>
      </c>
      <c r="G489" s="10" t="s">
        <v>54</v>
      </c>
      <c r="H489" s="6" t="str">
        <f t="shared" si="101"/>
        <v>Republican</v>
      </c>
      <c r="I489" s="3">
        <v>0</v>
      </c>
      <c r="J489" s="3">
        <v>12</v>
      </c>
      <c r="K489" s="3">
        <v>0</v>
      </c>
      <c r="L489" s="3">
        <v>752174</v>
      </c>
      <c r="M489" s="3">
        <v>989609</v>
      </c>
      <c r="N489" s="3">
        <f t="shared" si="102"/>
        <v>237435</v>
      </c>
      <c r="O489" s="3">
        <f t="shared" si="103"/>
        <v>0</v>
      </c>
      <c r="P489" s="3">
        <f t="shared" si="111"/>
        <v>876423</v>
      </c>
      <c r="Q489" s="8">
        <f t="shared" si="104"/>
        <v>5.0540147829932405E-5</v>
      </c>
      <c r="R489" s="3">
        <v>124249</v>
      </c>
      <c r="S489" s="3">
        <v>1866032</v>
      </c>
      <c r="T489" s="3"/>
      <c r="U489" s="3">
        <v>1866032</v>
      </c>
      <c r="V489" s="3">
        <v>3830887</v>
      </c>
      <c r="W489" s="3">
        <v>3927383</v>
      </c>
      <c r="X489" s="3">
        <f t="shared" si="105"/>
        <v>319240.58333333331</v>
      </c>
      <c r="Y489" s="8">
        <f t="shared" si="106"/>
        <v>5.0540147829932405E-5</v>
      </c>
      <c r="Z489" s="10">
        <f t="shared" si="107"/>
        <v>29</v>
      </c>
      <c r="AA489" s="4">
        <f t="shared" si="108"/>
        <v>0.91936805111757036</v>
      </c>
      <c r="AB489" s="4">
        <f t="shared" si="109"/>
        <v>1</v>
      </c>
      <c r="AC489" s="5">
        <f t="shared" si="110"/>
        <v>1</v>
      </c>
    </row>
    <row r="490" spans="1:29" x14ac:dyDescent="0.25">
      <c r="A490">
        <v>1980</v>
      </c>
      <c r="B490" t="s">
        <v>52</v>
      </c>
      <c r="C490" s="6" t="str">
        <f t="shared" si="98"/>
        <v>Republican</v>
      </c>
      <c r="D490" s="6">
        <f t="shared" si="99"/>
        <v>440</v>
      </c>
      <c r="E490" s="6">
        <f t="shared" si="100"/>
        <v>221</v>
      </c>
      <c r="F490" s="10" t="b">
        <v>0</v>
      </c>
      <c r="G490" s="10" t="s">
        <v>54</v>
      </c>
      <c r="H490" s="6" t="str">
        <f t="shared" si="101"/>
        <v>Republican</v>
      </c>
      <c r="I490" s="3">
        <v>0</v>
      </c>
      <c r="J490" s="3">
        <v>3</v>
      </c>
      <c r="K490" s="3">
        <v>0</v>
      </c>
      <c r="L490" s="3">
        <v>49427</v>
      </c>
      <c r="M490" s="3">
        <v>110700</v>
      </c>
      <c r="N490" s="3">
        <f t="shared" si="102"/>
        <v>61273</v>
      </c>
      <c r="O490" s="3">
        <f t="shared" si="103"/>
        <v>0</v>
      </c>
      <c r="P490" s="3">
        <f t="shared" si="111"/>
        <v>66013</v>
      </c>
      <c r="Q490" s="8">
        <f t="shared" si="104"/>
        <v>4.89612064041258E-5</v>
      </c>
      <c r="R490" s="3">
        <v>16586</v>
      </c>
      <c r="S490" s="3">
        <v>176713</v>
      </c>
      <c r="T490" s="3">
        <v>181004</v>
      </c>
      <c r="U490" s="3">
        <v>176713</v>
      </c>
      <c r="V490" s="3">
        <v>326644</v>
      </c>
      <c r="W490" s="3">
        <v>330784</v>
      </c>
      <c r="X490" s="3">
        <f t="shared" si="105"/>
        <v>108881.33333333333</v>
      </c>
      <c r="Y490" s="8">
        <f t="shared" si="106"/>
        <v>4.89612064041258E-5</v>
      </c>
      <c r="Z490" s="10">
        <f t="shared" si="107"/>
        <v>30</v>
      </c>
      <c r="AA490" s="4">
        <f t="shared" si="108"/>
        <v>2.6955914659703191</v>
      </c>
      <c r="AB490" s="4">
        <f t="shared" si="109"/>
        <v>1</v>
      </c>
      <c r="AC490" s="5">
        <f t="shared" si="110"/>
        <v>1</v>
      </c>
    </row>
    <row r="491" spans="1:29" x14ac:dyDescent="0.25">
      <c r="A491">
        <v>1980</v>
      </c>
      <c r="B491" t="s">
        <v>33</v>
      </c>
      <c r="C491" s="6" t="str">
        <f t="shared" si="98"/>
        <v>Republican</v>
      </c>
      <c r="D491" s="6">
        <f t="shared" si="99"/>
        <v>440</v>
      </c>
      <c r="E491" s="6">
        <f t="shared" si="100"/>
        <v>221</v>
      </c>
      <c r="F491" s="10" t="b">
        <v>0</v>
      </c>
      <c r="G491" s="10" t="s">
        <v>54</v>
      </c>
      <c r="H491" s="6" t="str">
        <f t="shared" si="101"/>
        <v>Republican</v>
      </c>
      <c r="I491" s="3">
        <v>0</v>
      </c>
      <c r="J491" s="3">
        <v>4</v>
      </c>
      <c r="K491" s="3">
        <v>0</v>
      </c>
      <c r="L491" s="3">
        <v>167826</v>
      </c>
      <c r="M491" s="3">
        <v>250779</v>
      </c>
      <c r="N491" s="3">
        <f t="shared" si="102"/>
        <v>82953</v>
      </c>
      <c r="O491" s="3">
        <f t="shared" si="103"/>
        <v>0</v>
      </c>
      <c r="P491" s="3">
        <f t="shared" si="111"/>
        <v>206192</v>
      </c>
      <c r="Q491" s="8">
        <f t="shared" si="104"/>
        <v>4.822007642882114E-5</v>
      </c>
      <c r="R491" s="3">
        <v>37632</v>
      </c>
      <c r="S491" s="3">
        <v>456237</v>
      </c>
      <c r="T491" s="3">
        <v>464848</v>
      </c>
      <c r="U491" s="3">
        <v>456971</v>
      </c>
      <c r="V491" s="3">
        <v>873515</v>
      </c>
      <c r="W491" s="3">
        <v>897946</v>
      </c>
      <c r="X491" s="3">
        <f t="shared" si="105"/>
        <v>218378.75</v>
      </c>
      <c r="Y491" s="8">
        <f t="shared" si="106"/>
        <v>4.822007642882114E-5</v>
      </c>
      <c r="Z491" s="10">
        <f t="shared" si="107"/>
        <v>31</v>
      </c>
      <c r="AA491" s="4">
        <f t="shared" si="108"/>
        <v>1.3439933736080225</v>
      </c>
      <c r="AB491" s="4">
        <f t="shared" si="109"/>
        <v>1</v>
      </c>
      <c r="AC491" s="5">
        <f t="shared" si="110"/>
        <v>1</v>
      </c>
    </row>
    <row r="492" spans="1:29" x14ac:dyDescent="0.25">
      <c r="A492">
        <v>1980</v>
      </c>
      <c r="B492" t="s">
        <v>17</v>
      </c>
      <c r="C492" s="6" t="str">
        <f t="shared" si="98"/>
        <v>Republican</v>
      </c>
      <c r="D492" s="6">
        <f t="shared" si="99"/>
        <v>440</v>
      </c>
      <c r="E492" s="6">
        <f t="shared" si="100"/>
        <v>221</v>
      </c>
      <c r="F492" s="10" t="b">
        <v>0</v>
      </c>
      <c r="G492" s="10" t="s">
        <v>54</v>
      </c>
      <c r="H492" s="6" t="str">
        <f t="shared" si="101"/>
        <v>Republican</v>
      </c>
      <c r="I492" s="3">
        <v>0</v>
      </c>
      <c r="J492" s="3">
        <v>8</v>
      </c>
      <c r="K492" s="3">
        <v>0</v>
      </c>
      <c r="L492" s="3">
        <v>508672</v>
      </c>
      <c r="M492" s="3">
        <v>676026</v>
      </c>
      <c r="N492" s="3">
        <f t="shared" si="102"/>
        <v>167354</v>
      </c>
      <c r="O492" s="3">
        <f t="shared" si="103"/>
        <v>0</v>
      </c>
      <c r="P492" s="3">
        <f t="shared" si="111"/>
        <v>641635</v>
      </c>
      <c r="Q492" s="8">
        <f t="shared" si="104"/>
        <v>4.7802861001230925E-5</v>
      </c>
      <c r="R492" s="3">
        <v>132963</v>
      </c>
      <c r="S492" s="3">
        <v>1317661</v>
      </c>
      <c r="T492" s="3">
        <v>1314258</v>
      </c>
      <c r="U492" s="3">
        <v>1317661</v>
      </c>
      <c r="V492" s="3">
        <v>2070935</v>
      </c>
      <c r="W492" s="3">
        <v>2093321</v>
      </c>
      <c r="X492" s="3">
        <f t="shared" si="105"/>
        <v>258866.875</v>
      </c>
      <c r="Y492" s="8">
        <f t="shared" si="106"/>
        <v>4.7802861001230925E-5</v>
      </c>
      <c r="Z492" s="10">
        <f t="shared" si="107"/>
        <v>32</v>
      </c>
      <c r="AA492" s="4">
        <f t="shared" si="108"/>
        <v>1.133785823067563</v>
      </c>
      <c r="AB492" s="4">
        <f t="shared" si="109"/>
        <v>1</v>
      </c>
      <c r="AC492" s="5">
        <f t="shared" si="110"/>
        <v>1</v>
      </c>
    </row>
    <row r="493" spans="1:29" x14ac:dyDescent="0.25">
      <c r="A493">
        <v>1980</v>
      </c>
      <c r="B493" t="s">
        <v>28</v>
      </c>
      <c r="C493" s="6" t="str">
        <f t="shared" si="98"/>
        <v>Republican</v>
      </c>
      <c r="D493" s="6">
        <f t="shared" si="99"/>
        <v>440</v>
      </c>
      <c r="E493" s="6">
        <f t="shared" si="100"/>
        <v>221</v>
      </c>
      <c r="F493" s="10" t="b">
        <v>0</v>
      </c>
      <c r="G493" s="10" t="s">
        <v>54</v>
      </c>
      <c r="H493" s="6" t="str">
        <f t="shared" si="101"/>
        <v>Republican</v>
      </c>
      <c r="I493" s="3">
        <v>0</v>
      </c>
      <c r="J493" s="3">
        <v>4</v>
      </c>
      <c r="K493" s="3">
        <v>0</v>
      </c>
      <c r="L493" s="3">
        <v>118032</v>
      </c>
      <c r="M493" s="3">
        <v>206814</v>
      </c>
      <c r="N493" s="3">
        <f t="shared" si="102"/>
        <v>88782</v>
      </c>
      <c r="O493" s="3">
        <f t="shared" si="103"/>
        <v>0</v>
      </c>
      <c r="P493" s="3">
        <f t="shared" si="111"/>
        <v>157138</v>
      </c>
      <c r="Q493" s="8">
        <f t="shared" si="104"/>
        <v>4.5054177648622469E-5</v>
      </c>
      <c r="R493" s="3">
        <v>39106</v>
      </c>
      <c r="S493" s="3">
        <v>363952</v>
      </c>
      <c r="T493" s="3">
        <v>371976</v>
      </c>
      <c r="U493" s="3">
        <v>363952</v>
      </c>
      <c r="V493" s="3">
        <v>554636</v>
      </c>
      <c r="W493" s="3">
        <v>559165</v>
      </c>
      <c r="X493" s="3">
        <f t="shared" si="105"/>
        <v>138659</v>
      </c>
      <c r="Y493" s="8">
        <f t="shared" si="106"/>
        <v>4.5054177648622469E-5</v>
      </c>
      <c r="Z493" s="10">
        <f t="shared" si="107"/>
        <v>33</v>
      </c>
      <c r="AA493" s="4">
        <f t="shared" si="108"/>
        <v>2.1167006320311192</v>
      </c>
      <c r="AB493" s="4">
        <f t="shared" si="109"/>
        <v>1</v>
      </c>
      <c r="AC493" s="5">
        <f t="shared" si="110"/>
        <v>1</v>
      </c>
    </row>
    <row r="494" spans="1:29" x14ac:dyDescent="0.25">
      <c r="A494">
        <v>1980</v>
      </c>
      <c r="B494" t="s">
        <v>32</v>
      </c>
      <c r="C494" s="6" t="str">
        <f t="shared" si="98"/>
        <v>Republican</v>
      </c>
      <c r="D494" s="6">
        <f t="shared" si="99"/>
        <v>440</v>
      </c>
      <c r="E494" s="6">
        <f t="shared" si="100"/>
        <v>221</v>
      </c>
      <c r="F494" s="10" t="b">
        <v>0</v>
      </c>
      <c r="G494" s="10" t="s">
        <v>54</v>
      </c>
      <c r="H494" s="6" t="str">
        <f t="shared" si="101"/>
        <v>Republican</v>
      </c>
      <c r="I494" s="3">
        <v>0</v>
      </c>
      <c r="J494" s="3">
        <v>17</v>
      </c>
      <c r="K494" s="3">
        <v>0</v>
      </c>
      <c r="L494" s="3">
        <v>1147364</v>
      </c>
      <c r="M494" s="3">
        <v>1546557</v>
      </c>
      <c r="N494" s="3">
        <f t="shared" si="102"/>
        <v>399193</v>
      </c>
      <c r="O494" s="3">
        <f t="shared" si="103"/>
        <v>0</v>
      </c>
      <c r="P494" s="3">
        <f t="shared" si="111"/>
        <v>1429127</v>
      </c>
      <c r="Q494" s="8">
        <f t="shared" si="104"/>
        <v>4.2585917087724487E-5</v>
      </c>
      <c r="R494" s="3">
        <v>281763</v>
      </c>
      <c r="S494" s="3">
        <v>2975684</v>
      </c>
      <c r="T494" s="3">
        <v>2999879</v>
      </c>
      <c r="U494" s="3">
        <v>2975684</v>
      </c>
      <c r="V494" s="3">
        <v>5123773</v>
      </c>
      <c r="W494" s="3">
        <v>5420255</v>
      </c>
      <c r="X494" s="3">
        <f t="shared" si="105"/>
        <v>301398.4117647059</v>
      </c>
      <c r="Y494" s="8">
        <f t="shared" si="106"/>
        <v>4.2585917087724487E-5</v>
      </c>
      <c r="Z494" s="10">
        <f t="shared" si="107"/>
        <v>34</v>
      </c>
      <c r="AA494" s="4">
        <f t="shared" si="108"/>
        <v>0.97379276559005445</v>
      </c>
      <c r="AB494" s="4">
        <f t="shared" si="109"/>
        <v>1</v>
      </c>
      <c r="AC494" s="5">
        <f t="shared" si="110"/>
        <v>1</v>
      </c>
    </row>
    <row r="495" spans="1:29" x14ac:dyDescent="0.25">
      <c r="A495">
        <v>1980</v>
      </c>
      <c r="B495" t="s">
        <v>43</v>
      </c>
      <c r="C495" s="6" t="str">
        <f t="shared" si="98"/>
        <v>Republican</v>
      </c>
      <c r="D495" s="6">
        <f t="shared" si="99"/>
        <v>440</v>
      </c>
      <c r="E495" s="6">
        <f t="shared" si="100"/>
        <v>221</v>
      </c>
      <c r="F495" s="10" t="b">
        <v>0</v>
      </c>
      <c r="G495" s="10" t="s">
        <v>54</v>
      </c>
      <c r="H495" s="6" t="str">
        <f t="shared" si="101"/>
        <v>Republican</v>
      </c>
      <c r="I495" s="3">
        <v>0</v>
      </c>
      <c r="J495" s="3">
        <v>4</v>
      </c>
      <c r="K495" s="3">
        <v>0</v>
      </c>
      <c r="L495" s="3">
        <v>103855</v>
      </c>
      <c r="M495" s="3">
        <v>198343</v>
      </c>
      <c r="N495" s="3">
        <f t="shared" si="102"/>
        <v>94488</v>
      </c>
      <c r="O495" s="3">
        <f t="shared" si="103"/>
        <v>0</v>
      </c>
      <c r="P495" s="3">
        <f t="shared" si="111"/>
        <v>129360</v>
      </c>
      <c r="Q495" s="8">
        <f t="shared" si="104"/>
        <v>4.2333418000169332E-5</v>
      </c>
      <c r="R495" s="3">
        <v>25505</v>
      </c>
      <c r="S495" s="3">
        <v>327703</v>
      </c>
      <c r="T495" s="3"/>
      <c r="U495" s="3">
        <v>327703</v>
      </c>
      <c r="V495" s="3">
        <v>484328</v>
      </c>
      <c r="W495" s="3">
        <v>486893</v>
      </c>
      <c r="X495" s="3">
        <f t="shared" si="105"/>
        <v>121082</v>
      </c>
      <c r="Y495" s="8">
        <f t="shared" si="106"/>
        <v>4.2333418000169332E-5</v>
      </c>
      <c r="Z495" s="10">
        <f t="shared" si="107"/>
        <v>35</v>
      </c>
      <c r="AA495" s="4">
        <f t="shared" si="108"/>
        <v>2.4239737775788557</v>
      </c>
      <c r="AB495" s="4">
        <f t="shared" si="109"/>
        <v>1</v>
      </c>
      <c r="AC495" s="5">
        <f t="shared" si="110"/>
        <v>1</v>
      </c>
    </row>
    <row r="496" spans="1:29" x14ac:dyDescent="0.25">
      <c r="A496">
        <v>1980</v>
      </c>
      <c r="B496" t="s">
        <v>49</v>
      </c>
      <c r="C496" s="6" t="str">
        <f t="shared" si="98"/>
        <v>Republican</v>
      </c>
      <c r="D496" s="6">
        <f t="shared" si="99"/>
        <v>440</v>
      </c>
      <c r="E496" s="6">
        <f t="shared" si="100"/>
        <v>221</v>
      </c>
      <c r="F496" s="10" t="b">
        <v>0</v>
      </c>
      <c r="G496" s="10" t="s">
        <v>54</v>
      </c>
      <c r="H496" s="6" t="str">
        <f t="shared" si="101"/>
        <v>Republican</v>
      </c>
      <c r="I496" s="3">
        <v>0</v>
      </c>
      <c r="J496" s="3">
        <v>9</v>
      </c>
      <c r="K496" s="3">
        <v>0</v>
      </c>
      <c r="L496" s="3">
        <v>650193</v>
      </c>
      <c r="M496" s="3">
        <v>865244</v>
      </c>
      <c r="N496" s="3">
        <f t="shared" si="102"/>
        <v>215051</v>
      </c>
      <c r="O496" s="3">
        <f t="shared" si="103"/>
        <v>0</v>
      </c>
      <c r="P496" s="3">
        <f t="shared" si="111"/>
        <v>877150</v>
      </c>
      <c r="Q496" s="8">
        <f t="shared" si="104"/>
        <v>4.1850537779410468E-5</v>
      </c>
      <c r="R496" s="3">
        <v>226957</v>
      </c>
      <c r="S496" s="3">
        <v>1742394</v>
      </c>
      <c r="T496" s="3">
        <v>1772904</v>
      </c>
      <c r="U496" s="3">
        <v>1742394</v>
      </c>
      <c r="V496" s="3">
        <v>2923670</v>
      </c>
      <c r="W496" s="3">
        <v>3037193</v>
      </c>
      <c r="X496" s="3">
        <f t="shared" si="105"/>
        <v>324852.22222222225</v>
      </c>
      <c r="Y496" s="8">
        <f t="shared" si="106"/>
        <v>4.1850537779410468E-5</v>
      </c>
      <c r="Z496" s="10">
        <f t="shared" si="107"/>
        <v>36</v>
      </c>
      <c r="AA496" s="4">
        <f t="shared" si="108"/>
        <v>0.90348648665246978</v>
      </c>
      <c r="AB496" s="4">
        <f t="shared" si="109"/>
        <v>1</v>
      </c>
      <c r="AC496" s="5">
        <f t="shared" si="110"/>
        <v>1</v>
      </c>
    </row>
    <row r="497" spans="1:29" x14ac:dyDescent="0.25">
      <c r="A497">
        <v>1980</v>
      </c>
      <c r="B497" t="s">
        <v>45</v>
      </c>
      <c r="C497" s="6" t="str">
        <f t="shared" si="98"/>
        <v>Republican</v>
      </c>
      <c r="D497" s="6">
        <f t="shared" si="99"/>
        <v>440</v>
      </c>
      <c r="E497" s="6">
        <f t="shared" si="100"/>
        <v>221</v>
      </c>
      <c r="F497" s="10" t="b">
        <v>0</v>
      </c>
      <c r="G497" s="10" t="s">
        <v>54</v>
      </c>
      <c r="H497" s="6" t="str">
        <f t="shared" si="101"/>
        <v>Republican</v>
      </c>
      <c r="I497" s="3">
        <v>0</v>
      </c>
      <c r="J497" s="3">
        <v>26</v>
      </c>
      <c r="K497" s="3">
        <v>0</v>
      </c>
      <c r="L497" s="3">
        <v>1881147</v>
      </c>
      <c r="M497" s="3">
        <v>2510705</v>
      </c>
      <c r="N497" s="3">
        <f t="shared" si="102"/>
        <v>629558</v>
      </c>
      <c r="O497" s="3">
        <f t="shared" si="103"/>
        <v>0</v>
      </c>
      <c r="P497" s="3">
        <f t="shared" si="111"/>
        <v>2030931</v>
      </c>
      <c r="Q497" s="8">
        <f t="shared" si="104"/>
        <v>4.1298815994713751E-5</v>
      </c>
      <c r="R497" s="3">
        <v>149785</v>
      </c>
      <c r="S497" s="3">
        <v>4541637</v>
      </c>
      <c r="T497" s="3"/>
      <c r="U497" s="3">
        <v>4541636</v>
      </c>
      <c r="V497" s="3">
        <v>9572904</v>
      </c>
      <c r="W497" s="3">
        <v>10120613</v>
      </c>
      <c r="X497" s="3">
        <f t="shared" si="105"/>
        <v>368188.61538461538</v>
      </c>
      <c r="Y497" s="8">
        <f t="shared" si="106"/>
        <v>4.1298815994713751E-5</v>
      </c>
      <c r="Z497" s="10">
        <f t="shared" si="107"/>
        <v>37</v>
      </c>
      <c r="AA497" s="4">
        <f t="shared" si="108"/>
        <v>0.79714467170639947</v>
      </c>
      <c r="AB497" s="4">
        <f t="shared" si="109"/>
        <v>1</v>
      </c>
      <c r="AC497" s="5">
        <f t="shared" si="110"/>
        <v>1</v>
      </c>
    </row>
    <row r="498" spans="1:29" x14ac:dyDescent="0.25">
      <c r="A498">
        <v>1980</v>
      </c>
      <c r="B498" t="s">
        <v>31</v>
      </c>
      <c r="C498" s="6" t="str">
        <f t="shared" si="98"/>
        <v>Republican</v>
      </c>
      <c r="D498" s="6">
        <f t="shared" si="99"/>
        <v>440</v>
      </c>
      <c r="E498" s="6">
        <f t="shared" si="100"/>
        <v>221</v>
      </c>
      <c r="F498" s="10" t="b">
        <v>0</v>
      </c>
      <c r="G498" s="10" t="s">
        <v>54</v>
      </c>
      <c r="H498" s="6" t="str">
        <f t="shared" si="101"/>
        <v>Republican</v>
      </c>
      <c r="I498" s="3">
        <v>0</v>
      </c>
      <c r="J498" s="3">
        <v>4</v>
      </c>
      <c r="K498" s="3">
        <v>0</v>
      </c>
      <c r="L498" s="3">
        <v>108864</v>
      </c>
      <c r="M498" s="3">
        <v>221705</v>
      </c>
      <c r="N498" s="3">
        <f t="shared" si="102"/>
        <v>112841</v>
      </c>
      <c r="O498" s="3">
        <f t="shared" si="103"/>
        <v>0</v>
      </c>
      <c r="P498" s="3">
        <f t="shared" si="111"/>
        <v>162285</v>
      </c>
      <c r="Q498" s="8">
        <f t="shared" si="104"/>
        <v>3.5448108400315488E-5</v>
      </c>
      <c r="R498" s="3">
        <v>53430</v>
      </c>
      <c r="S498" s="3">
        <v>383999</v>
      </c>
      <c r="T498" s="3">
        <v>402415</v>
      </c>
      <c r="U498" s="3">
        <v>383990</v>
      </c>
      <c r="V498" s="3">
        <v>660560</v>
      </c>
      <c r="W498" s="3">
        <v>671558</v>
      </c>
      <c r="X498" s="3">
        <f t="shared" si="105"/>
        <v>165140</v>
      </c>
      <c r="Y498" s="8">
        <f t="shared" si="106"/>
        <v>3.5448108400315488E-5</v>
      </c>
      <c r="Z498" s="10">
        <f t="shared" si="107"/>
        <v>38</v>
      </c>
      <c r="AA498" s="4">
        <f t="shared" si="108"/>
        <v>1.7772774187768134</v>
      </c>
      <c r="AB498" s="4">
        <f t="shared" si="109"/>
        <v>1</v>
      </c>
      <c r="AC498" s="5">
        <f t="shared" si="110"/>
        <v>1</v>
      </c>
    </row>
    <row r="499" spans="1:29" x14ac:dyDescent="0.25">
      <c r="A499">
        <v>1980</v>
      </c>
      <c r="B499" t="s">
        <v>30</v>
      </c>
      <c r="C499" s="6" t="str">
        <f t="shared" si="98"/>
        <v>Republican</v>
      </c>
      <c r="D499" s="6">
        <f t="shared" si="99"/>
        <v>440</v>
      </c>
      <c r="E499" s="6">
        <f t="shared" si="100"/>
        <v>221</v>
      </c>
      <c r="F499" s="10" t="b">
        <v>0</v>
      </c>
      <c r="G499" s="10" t="s">
        <v>54</v>
      </c>
      <c r="H499" s="6" t="str">
        <f t="shared" si="101"/>
        <v>Republican</v>
      </c>
      <c r="I499" s="3">
        <v>0</v>
      </c>
      <c r="J499" s="3">
        <v>3</v>
      </c>
      <c r="K499" s="3">
        <v>0</v>
      </c>
      <c r="L499" s="3">
        <v>66666</v>
      </c>
      <c r="M499" s="3">
        <v>155017</v>
      </c>
      <c r="N499" s="3">
        <f t="shared" si="102"/>
        <v>88351</v>
      </c>
      <c r="O499" s="3">
        <f t="shared" si="103"/>
        <v>0</v>
      </c>
      <c r="P499" s="3">
        <f t="shared" si="111"/>
        <v>92868</v>
      </c>
      <c r="Q499" s="8">
        <f t="shared" si="104"/>
        <v>3.3955473056332133E-5</v>
      </c>
      <c r="R499" s="3">
        <v>26202</v>
      </c>
      <c r="S499" s="3">
        <v>247885</v>
      </c>
      <c r="T499" s="3">
        <v>297318</v>
      </c>
      <c r="U499" s="3">
        <v>247885</v>
      </c>
      <c r="V499" s="3">
        <v>573118</v>
      </c>
      <c r="W499" s="3">
        <v>602463</v>
      </c>
      <c r="X499" s="3">
        <f t="shared" si="105"/>
        <v>191039.33333333334</v>
      </c>
      <c r="Y499" s="8">
        <f t="shared" si="106"/>
        <v>3.3955473056332133E-5</v>
      </c>
      <c r="Z499" s="10">
        <f t="shared" si="107"/>
        <v>39</v>
      </c>
      <c r="AA499" s="4">
        <f t="shared" si="108"/>
        <v>1.5363307012001175</v>
      </c>
      <c r="AB499" s="4">
        <f t="shared" si="109"/>
        <v>1</v>
      </c>
      <c r="AC499" s="5">
        <f t="shared" si="110"/>
        <v>1</v>
      </c>
    </row>
    <row r="500" spans="1:29" x14ac:dyDescent="0.25">
      <c r="A500">
        <v>1980</v>
      </c>
      <c r="B500" t="s">
        <v>16</v>
      </c>
      <c r="C500" s="6" t="str">
        <f t="shared" si="98"/>
        <v>Republican</v>
      </c>
      <c r="D500" s="6">
        <f t="shared" si="99"/>
        <v>440</v>
      </c>
      <c r="E500" s="6">
        <f t="shared" si="100"/>
        <v>221</v>
      </c>
      <c r="F500" s="10" t="b">
        <v>0</v>
      </c>
      <c r="G500" s="10" t="s">
        <v>54</v>
      </c>
      <c r="H500" s="6" t="str">
        <f t="shared" si="101"/>
        <v>Republican</v>
      </c>
      <c r="I500" s="3">
        <v>0</v>
      </c>
      <c r="J500" s="3">
        <v>13</v>
      </c>
      <c r="K500" s="3">
        <v>0</v>
      </c>
      <c r="L500" s="3">
        <v>844197</v>
      </c>
      <c r="M500" s="3">
        <v>1255656</v>
      </c>
      <c r="N500" s="3">
        <f t="shared" si="102"/>
        <v>411459</v>
      </c>
      <c r="O500" s="3">
        <f t="shared" si="103"/>
        <v>0</v>
      </c>
      <c r="P500" s="3">
        <f t="shared" si="111"/>
        <v>986377</v>
      </c>
      <c r="Q500" s="8">
        <f t="shared" si="104"/>
        <v>3.159488551714752E-5</v>
      </c>
      <c r="R500" s="3">
        <v>142180</v>
      </c>
      <c r="S500" s="3">
        <v>2242033</v>
      </c>
      <c r="T500" s="3">
        <v>2275433</v>
      </c>
      <c r="U500" s="3">
        <v>2242033</v>
      </c>
      <c r="V500" s="3">
        <v>3846321</v>
      </c>
      <c r="W500" s="3">
        <v>3885473</v>
      </c>
      <c r="X500" s="3">
        <f t="shared" si="105"/>
        <v>295870.84615384613</v>
      </c>
      <c r="Y500" s="8">
        <f t="shared" si="106"/>
        <v>3.159488551714752E-5</v>
      </c>
      <c r="Z500" s="10">
        <f t="shared" si="107"/>
        <v>40</v>
      </c>
      <c r="AA500" s="4">
        <f t="shared" si="108"/>
        <v>0.99198551243602362</v>
      </c>
      <c r="AB500" s="4">
        <f t="shared" si="109"/>
        <v>1</v>
      </c>
      <c r="AC500" s="5">
        <f t="shared" si="110"/>
        <v>1</v>
      </c>
    </row>
    <row r="501" spans="1:29" x14ac:dyDescent="0.25">
      <c r="A501">
        <v>1980</v>
      </c>
      <c r="B501" t="s">
        <v>6</v>
      </c>
      <c r="C501" s="6" t="str">
        <f t="shared" si="98"/>
        <v>Republican</v>
      </c>
      <c r="D501" s="6">
        <f t="shared" si="99"/>
        <v>440</v>
      </c>
      <c r="E501" s="6">
        <f t="shared" si="100"/>
        <v>221</v>
      </c>
      <c r="F501" s="10" t="b">
        <v>0</v>
      </c>
      <c r="G501" s="10" t="s">
        <v>54</v>
      </c>
      <c r="H501" s="6" t="str">
        <f t="shared" si="101"/>
        <v>Republican</v>
      </c>
      <c r="I501" s="3">
        <v>0</v>
      </c>
      <c r="J501" s="3">
        <v>45</v>
      </c>
      <c r="K501" s="3">
        <v>0</v>
      </c>
      <c r="L501" s="3">
        <v>3083661</v>
      </c>
      <c r="M501" s="3">
        <v>4524858</v>
      </c>
      <c r="N501" s="3">
        <f t="shared" si="102"/>
        <v>1441197</v>
      </c>
      <c r="O501" s="3">
        <f t="shared" si="103"/>
        <v>0</v>
      </c>
      <c r="P501" s="3">
        <f t="shared" si="111"/>
        <v>4062205</v>
      </c>
      <c r="Q501" s="8">
        <f t="shared" si="104"/>
        <v>3.1224045012583292E-5</v>
      </c>
      <c r="R501" s="3">
        <v>978544</v>
      </c>
      <c r="S501" s="3">
        <v>8587063</v>
      </c>
      <c r="T501" s="3">
        <v>8775459</v>
      </c>
      <c r="U501" s="3">
        <v>8587063</v>
      </c>
      <c r="V501" s="3">
        <v>15610966</v>
      </c>
      <c r="W501" s="3">
        <v>17551451</v>
      </c>
      <c r="X501" s="3">
        <f t="shared" si="105"/>
        <v>346910.35555555555</v>
      </c>
      <c r="Y501" s="8">
        <f t="shared" si="106"/>
        <v>3.1224045012583292E-5</v>
      </c>
      <c r="Z501" s="10">
        <f t="shared" si="107"/>
        <v>41</v>
      </c>
      <c r="AA501" s="4">
        <f t="shared" si="108"/>
        <v>0.84603871933076624</v>
      </c>
      <c r="AB501" s="4">
        <f t="shared" si="109"/>
        <v>1</v>
      </c>
      <c r="AC501" s="5">
        <f t="shared" si="110"/>
        <v>1</v>
      </c>
    </row>
    <row r="502" spans="1:29" x14ac:dyDescent="0.25">
      <c r="A502">
        <v>1980</v>
      </c>
      <c r="B502" t="s">
        <v>18</v>
      </c>
      <c r="C502" s="6" t="str">
        <f t="shared" si="98"/>
        <v>Republican</v>
      </c>
      <c r="D502" s="6">
        <f t="shared" si="99"/>
        <v>440</v>
      </c>
      <c r="E502" s="6">
        <f t="shared" si="100"/>
        <v>221</v>
      </c>
      <c r="F502" s="10" t="b">
        <v>0</v>
      </c>
      <c r="G502" s="10" t="s">
        <v>54</v>
      </c>
      <c r="H502" s="6" t="str">
        <f t="shared" si="101"/>
        <v>Republican</v>
      </c>
      <c r="I502" s="3">
        <v>0</v>
      </c>
      <c r="J502" s="3">
        <v>7</v>
      </c>
      <c r="K502" s="3">
        <v>0</v>
      </c>
      <c r="L502" s="3">
        <v>326150</v>
      </c>
      <c r="M502" s="3">
        <v>566812</v>
      </c>
      <c r="N502" s="3">
        <f t="shared" si="102"/>
        <v>240662</v>
      </c>
      <c r="O502" s="3">
        <f t="shared" si="103"/>
        <v>0</v>
      </c>
      <c r="P502" s="3">
        <f t="shared" si="111"/>
        <v>412983</v>
      </c>
      <c r="Q502" s="8">
        <f t="shared" si="104"/>
        <v>2.9086436579102641E-5</v>
      </c>
      <c r="R502" s="3">
        <v>86833</v>
      </c>
      <c r="S502" s="3">
        <v>979795</v>
      </c>
      <c r="T502" s="3"/>
      <c r="U502" s="3">
        <v>979795</v>
      </c>
      <c r="V502" s="3">
        <v>1704420</v>
      </c>
      <c r="W502" s="3">
        <v>1726471</v>
      </c>
      <c r="X502" s="3">
        <f t="shared" si="105"/>
        <v>243488.57142857142</v>
      </c>
      <c r="Y502" s="8">
        <f t="shared" si="106"/>
        <v>2.9086436579102641E-5</v>
      </c>
      <c r="Z502" s="10">
        <f t="shared" si="107"/>
        <v>42</v>
      </c>
      <c r="AA502" s="4">
        <f t="shared" si="108"/>
        <v>1.2053937119710054</v>
      </c>
      <c r="AB502" s="4">
        <f t="shared" si="109"/>
        <v>1</v>
      </c>
      <c r="AC502" s="5">
        <f t="shared" si="110"/>
        <v>1</v>
      </c>
    </row>
    <row r="503" spans="1:29" x14ac:dyDescent="0.25">
      <c r="A503">
        <v>1980</v>
      </c>
      <c r="B503" t="s">
        <v>10</v>
      </c>
      <c r="C503" s="6" t="str">
        <f t="shared" si="98"/>
        <v>Republican</v>
      </c>
      <c r="D503" s="6">
        <f t="shared" si="99"/>
        <v>440</v>
      </c>
      <c r="E503" s="6">
        <f t="shared" si="100"/>
        <v>221</v>
      </c>
      <c r="F503" s="10" t="b">
        <v>0</v>
      </c>
      <c r="G503" s="10" t="s">
        <v>53</v>
      </c>
      <c r="H503" s="6" t="str">
        <f t="shared" si="101"/>
        <v>Democrat</v>
      </c>
      <c r="I503" s="3">
        <v>3</v>
      </c>
      <c r="J503" s="3">
        <v>0</v>
      </c>
      <c r="K503" s="3">
        <v>0</v>
      </c>
      <c r="L503" s="3">
        <v>130231</v>
      </c>
      <c r="M503" s="3">
        <v>23313</v>
      </c>
      <c r="N503" s="3">
        <f t="shared" si="102"/>
        <v>-106918</v>
      </c>
      <c r="O503" s="3">
        <f t="shared" si="103"/>
        <v>0</v>
      </c>
      <c r="P503" s="3">
        <f t="shared" si="111"/>
        <v>45006</v>
      </c>
      <c r="Q503" s="8">
        <f t="shared" si="104"/>
        <v>-2.8058886249275144E-5</v>
      </c>
      <c r="R503" s="3">
        <v>20345</v>
      </c>
      <c r="S503" s="3">
        <v>173889</v>
      </c>
      <c r="T503" s="3">
        <v>178434</v>
      </c>
      <c r="U503" s="3">
        <v>175237</v>
      </c>
      <c r="V503" s="3">
        <v>470956</v>
      </c>
      <c r="W503" s="3">
        <v>496230</v>
      </c>
      <c r="X503" s="3">
        <f t="shared" si="105"/>
        <v>156985.33333333334</v>
      </c>
      <c r="Y503" s="8">
        <f t="shared" si="106"/>
        <v>2.8058886249275144E-5</v>
      </c>
      <c r="Z503" s="10">
        <f t="shared" si="107"/>
        <v>43</v>
      </c>
      <c r="AA503" s="4">
        <f t="shared" si="108"/>
        <v>1.8695988134993693</v>
      </c>
      <c r="AB503" s="4">
        <f t="shared" si="109"/>
        <v>1</v>
      </c>
      <c r="AC503" s="5">
        <f t="shared" si="110"/>
        <v>1</v>
      </c>
    </row>
    <row r="504" spans="1:29" x14ac:dyDescent="0.25">
      <c r="A504">
        <v>1980</v>
      </c>
      <c r="B504" t="s">
        <v>38</v>
      </c>
      <c r="C504" s="6" t="str">
        <f t="shared" si="98"/>
        <v>Republican</v>
      </c>
      <c r="D504" s="6">
        <f t="shared" si="99"/>
        <v>440</v>
      </c>
      <c r="E504" s="6">
        <f t="shared" si="100"/>
        <v>221</v>
      </c>
      <c r="F504" s="10" t="b">
        <v>0</v>
      </c>
      <c r="G504" s="10" t="s">
        <v>54</v>
      </c>
      <c r="H504" s="6" t="str">
        <f t="shared" si="101"/>
        <v>Republican</v>
      </c>
      <c r="I504" s="3">
        <v>0</v>
      </c>
      <c r="J504" s="3">
        <v>8</v>
      </c>
      <c r="K504" s="3">
        <v>0</v>
      </c>
      <c r="L504" s="3">
        <v>402026</v>
      </c>
      <c r="M504" s="3">
        <v>695570</v>
      </c>
      <c r="N504" s="3">
        <f t="shared" si="102"/>
        <v>293544</v>
      </c>
      <c r="O504" s="3">
        <f t="shared" si="103"/>
        <v>0</v>
      </c>
      <c r="P504" s="3">
        <f t="shared" si="111"/>
        <v>454138</v>
      </c>
      <c r="Q504" s="8">
        <f t="shared" si="104"/>
        <v>2.7253154552639466E-5</v>
      </c>
      <c r="R504" s="3">
        <v>52112</v>
      </c>
      <c r="S504" s="3">
        <v>1149708</v>
      </c>
      <c r="T504" s="3">
        <v>1172303</v>
      </c>
      <c r="U504" s="3">
        <v>1149708</v>
      </c>
      <c r="V504" s="3">
        <v>2162051</v>
      </c>
      <c r="W504" s="3">
        <v>2201257</v>
      </c>
      <c r="X504" s="3">
        <f t="shared" si="105"/>
        <v>270256.375</v>
      </c>
      <c r="Y504" s="8">
        <f t="shared" si="106"/>
        <v>2.7253154552639466E-5</v>
      </c>
      <c r="Z504" s="10">
        <f t="shared" si="107"/>
        <v>44</v>
      </c>
      <c r="AA504" s="4">
        <f t="shared" si="108"/>
        <v>1.0860043280636875</v>
      </c>
      <c r="AB504" s="4">
        <f t="shared" si="109"/>
        <v>1</v>
      </c>
      <c r="AC504" s="5">
        <f t="shared" si="110"/>
        <v>1</v>
      </c>
    </row>
    <row r="505" spans="1:29" x14ac:dyDescent="0.25">
      <c r="A505">
        <v>1980</v>
      </c>
      <c r="B505" t="s">
        <v>11</v>
      </c>
      <c r="C505" s="6" t="str">
        <f t="shared" si="98"/>
        <v>Republican</v>
      </c>
      <c r="D505" s="6">
        <f t="shared" si="99"/>
        <v>440</v>
      </c>
      <c r="E505" s="6">
        <f t="shared" si="100"/>
        <v>221</v>
      </c>
      <c r="F505" s="10" t="b">
        <v>0</v>
      </c>
      <c r="G505" s="10" t="s">
        <v>54</v>
      </c>
      <c r="H505" s="6" t="str">
        <f t="shared" si="101"/>
        <v>Republican</v>
      </c>
      <c r="I505" s="3">
        <v>0</v>
      </c>
      <c r="J505" s="3">
        <v>17</v>
      </c>
      <c r="K505" s="3">
        <v>0</v>
      </c>
      <c r="L505" s="3">
        <v>1419475</v>
      </c>
      <c r="M505" s="3">
        <v>2046951</v>
      </c>
      <c r="N505" s="3">
        <f t="shared" si="102"/>
        <v>627476</v>
      </c>
      <c r="O505" s="3">
        <f t="shared" si="103"/>
        <v>0</v>
      </c>
      <c r="P505" s="3">
        <f t="shared" si="111"/>
        <v>1639979</v>
      </c>
      <c r="Q505" s="8">
        <f t="shared" si="104"/>
        <v>2.7092669679796518E-5</v>
      </c>
      <c r="R505" s="3">
        <v>220600</v>
      </c>
      <c r="S505" s="3">
        <v>3687026</v>
      </c>
      <c r="T505" s="3"/>
      <c r="U505" s="3">
        <v>3686930</v>
      </c>
      <c r="V505" s="3">
        <v>7088658</v>
      </c>
      <c r="W505" s="3">
        <v>7575002</v>
      </c>
      <c r="X505" s="3">
        <f t="shared" si="105"/>
        <v>416979.8823529412</v>
      </c>
      <c r="Y505" s="8">
        <f t="shared" si="106"/>
        <v>2.7092669679796518E-5</v>
      </c>
      <c r="Z505" s="10">
        <f t="shared" si="107"/>
        <v>45</v>
      </c>
      <c r="AA505" s="4">
        <f t="shared" si="108"/>
        <v>0.70386991161453272</v>
      </c>
      <c r="AB505" s="4">
        <f t="shared" si="109"/>
        <v>1</v>
      </c>
      <c r="AC505" s="5">
        <f t="shared" si="110"/>
        <v>1</v>
      </c>
    </row>
    <row r="506" spans="1:29" x14ac:dyDescent="0.25">
      <c r="A506">
        <v>1980</v>
      </c>
      <c r="B506" t="s">
        <v>36</v>
      </c>
      <c r="C506" s="6" t="str">
        <f t="shared" si="98"/>
        <v>Republican</v>
      </c>
      <c r="D506" s="6">
        <f t="shared" si="99"/>
        <v>440</v>
      </c>
      <c r="E506" s="6">
        <f t="shared" si="100"/>
        <v>221</v>
      </c>
      <c r="F506" s="10" t="b">
        <v>0</v>
      </c>
      <c r="G506" s="10" t="s">
        <v>54</v>
      </c>
      <c r="H506" s="6" t="str">
        <f t="shared" si="101"/>
        <v>Republican</v>
      </c>
      <c r="I506" s="3">
        <v>0</v>
      </c>
      <c r="J506" s="3">
        <v>3</v>
      </c>
      <c r="K506" s="3">
        <v>0</v>
      </c>
      <c r="L506" s="3">
        <v>79189</v>
      </c>
      <c r="M506" s="3">
        <v>193695</v>
      </c>
      <c r="N506" s="3">
        <f t="shared" si="102"/>
        <v>114506</v>
      </c>
      <c r="O506" s="3">
        <f t="shared" si="103"/>
        <v>0</v>
      </c>
      <c r="P506" s="3">
        <f t="shared" si="111"/>
        <v>107850</v>
      </c>
      <c r="Q506" s="8">
        <f t="shared" si="104"/>
        <v>2.6199500462857843E-5</v>
      </c>
      <c r="R506" s="3">
        <v>28661</v>
      </c>
      <c r="S506" s="3">
        <v>301545</v>
      </c>
      <c r="T506" s="3">
        <v>314525</v>
      </c>
      <c r="U506" s="3">
        <v>301545</v>
      </c>
      <c r="V506" s="3">
        <v>462223</v>
      </c>
      <c r="W506" s="3">
        <v>465447</v>
      </c>
      <c r="X506" s="3">
        <f t="shared" si="105"/>
        <v>154074.33333333334</v>
      </c>
      <c r="Y506" s="8">
        <f t="shared" si="106"/>
        <v>2.6199500462857843E-5</v>
      </c>
      <c r="Z506" s="10">
        <f t="shared" si="107"/>
        <v>46</v>
      </c>
      <c r="AA506" s="4">
        <f t="shared" si="108"/>
        <v>1.9049220372210143</v>
      </c>
      <c r="AB506" s="4">
        <f t="shared" si="109"/>
        <v>1</v>
      </c>
      <c r="AC506" s="5">
        <f t="shared" si="110"/>
        <v>1</v>
      </c>
    </row>
    <row r="507" spans="1:29" x14ac:dyDescent="0.25">
      <c r="A507">
        <v>1980</v>
      </c>
      <c r="B507" t="s">
        <v>7</v>
      </c>
      <c r="C507" s="6" t="str">
        <f t="shared" si="98"/>
        <v>Republican</v>
      </c>
      <c r="D507" s="6">
        <f t="shared" si="99"/>
        <v>440</v>
      </c>
      <c r="E507" s="6">
        <f t="shared" si="100"/>
        <v>221</v>
      </c>
      <c r="F507" s="10" t="b">
        <v>0</v>
      </c>
      <c r="G507" s="10" t="s">
        <v>54</v>
      </c>
      <c r="H507" s="6" t="str">
        <f t="shared" si="101"/>
        <v>Republican</v>
      </c>
      <c r="I507" s="3">
        <v>0</v>
      </c>
      <c r="J507" s="3">
        <v>7</v>
      </c>
      <c r="K507" s="3">
        <v>0</v>
      </c>
      <c r="L507" s="3">
        <v>367973</v>
      </c>
      <c r="M507" s="3">
        <v>652264</v>
      </c>
      <c r="N507" s="3">
        <f t="shared" si="102"/>
        <v>284291</v>
      </c>
      <c r="O507" s="3">
        <f t="shared" si="103"/>
        <v>0</v>
      </c>
      <c r="P507" s="3">
        <f t="shared" si="111"/>
        <v>532151</v>
      </c>
      <c r="Q507" s="8">
        <f t="shared" si="104"/>
        <v>2.4622657769679659E-5</v>
      </c>
      <c r="R507" s="3">
        <v>164178</v>
      </c>
      <c r="S507" s="3">
        <v>1184415</v>
      </c>
      <c r="T507" s="3">
        <v>1225549</v>
      </c>
      <c r="U507" s="3">
        <v>1184415</v>
      </c>
      <c r="V507" s="3">
        <v>2071959</v>
      </c>
      <c r="W507" s="3">
        <v>2118092</v>
      </c>
      <c r="X507" s="3">
        <f t="shared" si="105"/>
        <v>295994.14285714284</v>
      </c>
      <c r="Y507" s="8">
        <f t="shared" si="106"/>
        <v>2.4622657769679659E-5</v>
      </c>
      <c r="Z507" s="10">
        <f t="shared" si="107"/>
        <v>47</v>
      </c>
      <c r="AA507" s="4">
        <f t="shared" si="108"/>
        <v>0.99157229972099858</v>
      </c>
      <c r="AB507" s="4">
        <f t="shared" si="109"/>
        <v>1</v>
      </c>
      <c r="AC507" s="5">
        <f t="shared" si="110"/>
        <v>1</v>
      </c>
    </row>
    <row r="508" spans="1:29" x14ac:dyDescent="0.25">
      <c r="A508">
        <v>1980</v>
      </c>
      <c r="B508" t="s">
        <v>14</v>
      </c>
      <c r="C508" s="6" t="str">
        <f t="shared" si="98"/>
        <v>Republican</v>
      </c>
      <c r="D508" s="6">
        <f t="shared" si="99"/>
        <v>440</v>
      </c>
      <c r="E508" s="6">
        <f t="shared" si="100"/>
        <v>221</v>
      </c>
      <c r="F508" s="10" t="b">
        <v>0</v>
      </c>
      <c r="G508" s="10" t="s">
        <v>54</v>
      </c>
      <c r="H508" s="6" t="str">
        <f t="shared" si="101"/>
        <v>Republican</v>
      </c>
      <c r="I508" s="3">
        <v>0</v>
      </c>
      <c r="J508" s="3">
        <v>4</v>
      </c>
      <c r="K508" s="3">
        <v>0</v>
      </c>
      <c r="L508" s="3">
        <v>110192</v>
      </c>
      <c r="M508" s="3">
        <v>290699</v>
      </c>
      <c r="N508" s="3">
        <f t="shared" si="102"/>
        <v>180507</v>
      </c>
      <c r="O508" s="3">
        <f t="shared" si="103"/>
        <v>0</v>
      </c>
      <c r="P508" s="3">
        <f t="shared" si="111"/>
        <v>146732</v>
      </c>
      <c r="Q508" s="8">
        <f t="shared" si="104"/>
        <v>2.2159805436908266E-5</v>
      </c>
      <c r="R508" s="3">
        <v>36540</v>
      </c>
      <c r="S508" s="3">
        <v>437431</v>
      </c>
      <c r="T508" s="3">
        <v>446045</v>
      </c>
      <c r="U508" s="3">
        <v>437431</v>
      </c>
      <c r="V508" s="3">
        <v>633624</v>
      </c>
      <c r="W508" s="3">
        <v>644004</v>
      </c>
      <c r="X508" s="3">
        <f t="shared" si="105"/>
        <v>158406</v>
      </c>
      <c r="Y508" s="8">
        <f t="shared" si="106"/>
        <v>2.2159805436908266E-5</v>
      </c>
      <c r="Z508" s="10">
        <f t="shared" si="107"/>
        <v>48</v>
      </c>
      <c r="AA508" s="4">
        <f t="shared" si="108"/>
        <v>1.8528312875573083</v>
      </c>
      <c r="AB508" s="4">
        <f t="shared" si="109"/>
        <v>1</v>
      </c>
      <c r="AC508" s="5">
        <f t="shared" si="110"/>
        <v>1</v>
      </c>
    </row>
    <row r="509" spans="1:29" x14ac:dyDescent="0.25">
      <c r="A509">
        <v>1980</v>
      </c>
      <c r="B509" t="s">
        <v>4</v>
      </c>
      <c r="C509" s="6" t="str">
        <f t="shared" si="98"/>
        <v>Republican</v>
      </c>
      <c r="D509" s="6">
        <f t="shared" si="99"/>
        <v>440</v>
      </c>
      <c r="E509" s="6">
        <f t="shared" si="100"/>
        <v>221</v>
      </c>
      <c r="F509" s="10" t="b">
        <v>0</v>
      </c>
      <c r="G509" s="10" t="s">
        <v>54</v>
      </c>
      <c r="H509" s="6" t="str">
        <f t="shared" si="101"/>
        <v>Republican</v>
      </c>
      <c r="I509" s="3">
        <v>0</v>
      </c>
      <c r="J509" s="3">
        <v>6</v>
      </c>
      <c r="K509" s="3">
        <v>0</v>
      </c>
      <c r="L509" s="3">
        <v>246843</v>
      </c>
      <c r="M509" s="3">
        <v>529688</v>
      </c>
      <c r="N509" s="3">
        <f t="shared" si="102"/>
        <v>282845</v>
      </c>
      <c r="O509" s="3">
        <f t="shared" si="103"/>
        <v>0</v>
      </c>
      <c r="P509" s="3">
        <f t="shared" si="111"/>
        <v>344257</v>
      </c>
      <c r="Q509" s="8">
        <f t="shared" si="104"/>
        <v>2.1213031872580389E-5</v>
      </c>
      <c r="R509" s="3">
        <v>97414</v>
      </c>
      <c r="S509" s="3">
        <v>873945</v>
      </c>
      <c r="T509" s="3">
        <v>898183</v>
      </c>
      <c r="U509" s="3">
        <v>873945</v>
      </c>
      <c r="V509" s="3">
        <v>1890167</v>
      </c>
      <c r="W509" s="3">
        <v>1968947</v>
      </c>
      <c r="X509" s="3">
        <f t="shared" si="105"/>
        <v>315027.83333333331</v>
      </c>
      <c r="Y509" s="8">
        <f t="shared" si="106"/>
        <v>2.1213031872580389E-5</v>
      </c>
      <c r="Z509" s="10">
        <f t="shared" si="107"/>
        <v>49</v>
      </c>
      <c r="AA509" s="4">
        <f t="shared" si="108"/>
        <v>0.931662417987838</v>
      </c>
      <c r="AB509" s="4">
        <f t="shared" si="109"/>
        <v>1</v>
      </c>
      <c r="AC509" s="5">
        <f t="shared" si="110"/>
        <v>1</v>
      </c>
    </row>
    <row r="510" spans="1:29" x14ac:dyDescent="0.25">
      <c r="A510">
        <v>1980</v>
      </c>
      <c r="B510" t="s">
        <v>29</v>
      </c>
      <c r="C510" s="6" t="str">
        <f t="shared" si="98"/>
        <v>Republican</v>
      </c>
      <c r="D510" s="6">
        <f t="shared" si="99"/>
        <v>440</v>
      </c>
      <c r="E510" s="6">
        <f t="shared" si="100"/>
        <v>221</v>
      </c>
      <c r="F510" s="10" t="b">
        <v>0</v>
      </c>
      <c r="G510" s="10" t="s">
        <v>54</v>
      </c>
      <c r="H510" s="6" t="str">
        <f t="shared" si="101"/>
        <v>Republican</v>
      </c>
      <c r="I510" s="3">
        <v>0</v>
      </c>
      <c r="J510" s="3">
        <v>5</v>
      </c>
      <c r="K510" s="3">
        <v>0</v>
      </c>
      <c r="L510" s="3">
        <v>166851</v>
      </c>
      <c r="M510" s="3">
        <v>419937</v>
      </c>
      <c r="N510" s="3">
        <f t="shared" si="102"/>
        <v>253086</v>
      </c>
      <c r="O510" s="3">
        <f t="shared" si="103"/>
        <v>0</v>
      </c>
      <c r="P510" s="3">
        <f t="shared" si="111"/>
        <v>220917</v>
      </c>
      <c r="Q510" s="8">
        <f t="shared" si="104"/>
        <v>1.9756130327240541E-5</v>
      </c>
      <c r="R510" s="3">
        <v>54066</v>
      </c>
      <c r="S510" s="3">
        <v>640854</v>
      </c>
      <c r="T510" s="3">
        <v>651281</v>
      </c>
      <c r="U510" s="3">
        <v>640854</v>
      </c>
      <c r="V510" s="3">
        <v>1115142</v>
      </c>
      <c r="W510" s="3">
        <v>1129653</v>
      </c>
      <c r="X510" s="3">
        <f t="shared" si="105"/>
        <v>223028.4</v>
      </c>
      <c r="Y510" s="8">
        <f t="shared" si="106"/>
        <v>1.9756130327240541E-5</v>
      </c>
      <c r="Z510" s="10">
        <f t="shared" si="107"/>
        <v>50</v>
      </c>
      <c r="AA510" s="4">
        <f t="shared" si="108"/>
        <v>1.3159740774574133</v>
      </c>
      <c r="AB510" s="4">
        <f t="shared" si="109"/>
        <v>1</v>
      </c>
      <c r="AC510" s="5">
        <f t="shared" si="110"/>
        <v>1</v>
      </c>
    </row>
    <row r="511" spans="1:29" x14ac:dyDescent="0.25">
      <c r="A511">
        <v>1980</v>
      </c>
      <c r="B511" t="s">
        <v>46</v>
      </c>
      <c r="C511" s="6" t="str">
        <f t="shared" si="98"/>
        <v>Republican</v>
      </c>
      <c r="D511" s="6">
        <f t="shared" si="99"/>
        <v>440</v>
      </c>
      <c r="E511" s="6">
        <f t="shared" si="100"/>
        <v>221</v>
      </c>
      <c r="F511" s="10" t="b">
        <v>0</v>
      </c>
      <c r="G511" s="10" t="s">
        <v>54</v>
      </c>
      <c r="H511" s="6" t="str">
        <f t="shared" si="101"/>
        <v>Republican</v>
      </c>
      <c r="I511" s="3">
        <v>0</v>
      </c>
      <c r="J511" s="3">
        <v>4</v>
      </c>
      <c r="K511" s="3">
        <v>0</v>
      </c>
      <c r="L511" s="3">
        <v>124266</v>
      </c>
      <c r="M511" s="3">
        <v>439687</v>
      </c>
      <c r="N511" s="3">
        <f t="shared" si="102"/>
        <v>315421</v>
      </c>
      <c r="O511" s="3">
        <f t="shared" si="103"/>
        <v>0</v>
      </c>
      <c r="P511" s="3">
        <f t="shared" si="111"/>
        <v>164535</v>
      </c>
      <c r="Q511" s="8">
        <f t="shared" si="104"/>
        <v>1.26814638213689E-5</v>
      </c>
      <c r="R511" s="3">
        <v>40269</v>
      </c>
      <c r="S511" s="3">
        <v>604222</v>
      </c>
      <c r="T511" s="3">
        <v>609691</v>
      </c>
      <c r="U511" s="3">
        <v>604222</v>
      </c>
      <c r="V511" s="3">
        <v>915484</v>
      </c>
      <c r="W511" s="3">
        <v>934767</v>
      </c>
      <c r="X511" s="3">
        <f t="shared" si="105"/>
        <v>228871</v>
      </c>
      <c r="Y511" s="8">
        <f t="shared" si="106"/>
        <v>1.26814638213689E-5</v>
      </c>
      <c r="Z511" s="10">
        <f t="shared" si="107"/>
        <v>51</v>
      </c>
      <c r="AA511" s="4">
        <f t="shared" si="108"/>
        <v>1.2823799998112604</v>
      </c>
      <c r="AB511" s="4">
        <f t="shared" si="109"/>
        <v>1</v>
      </c>
      <c r="AC511" s="5">
        <f t="shared" si="110"/>
        <v>1</v>
      </c>
    </row>
  </sheetData>
  <autoFilter ref="A1:AC511">
    <sortState ref="A2:AC511">
      <sortCondition descending="1" ref="A1:A511"/>
    </sortState>
  </autoFilter>
  <sortState ref="B2:K511">
    <sortCondition ref="B2:B511"/>
  </sortState>
  <conditionalFormatting sqref="I2:I511">
    <cfRule type="expression" dxfId="1" priority="2">
      <formula>AND(C2="Democrat",I2&gt;0)</formula>
    </cfRule>
  </conditionalFormatting>
  <conditionalFormatting sqref="J2:J511">
    <cfRule type="expression" dxfId="0" priority="1">
      <formula>AND(C2="Republican",J2&gt;0)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Scott Marler</cp:lastModifiedBy>
  <dcterms:created xsi:type="dcterms:W3CDTF">2017-02-24T05:34:05Z</dcterms:created>
  <dcterms:modified xsi:type="dcterms:W3CDTF">2017-03-07T16:59:48Z</dcterms:modified>
</cp:coreProperties>
</file>