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enez Tindoc\Documents\Data Science\Home work\SMU-DAL-DATA-PT-11-2019-U-C-master-02-Homework-01-Excel-Instructions\02-Homework-01-Excel-Instructions\02-Homework\01-Excel\Instructions\"/>
    </mc:Choice>
  </mc:AlternateContent>
  <xr:revisionPtr revIDLastSave="0" documentId="8_{0B5DDC55-7BA4-4C58-B4EE-386451B0851D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Data" sheetId="1" r:id="rId1"/>
    <sheet name="Category" sheetId="2" r:id="rId2"/>
    <sheet name="SubCategory" sheetId="3" r:id="rId3"/>
    <sheet name="DateCreated" sheetId="7" r:id="rId4"/>
    <sheet name="Bonus" sheetId="6" r:id="rId5"/>
  </sheets>
  <definedNames>
    <definedName name="_xlnm._FilterDatabase" localSheetId="0" hidden="1">Data!$A$1:$T$4115</definedName>
  </definedNames>
  <calcPr calcId="191029"/>
  <pivotCaches>
    <pivotCache cacheId="6" r:id="rId6"/>
    <pivotCache cacheId="2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2744" i="1" l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" i="1"/>
  <c r="D13" i="6"/>
  <c r="D12" i="6"/>
  <c r="D11" i="6"/>
  <c r="D10" i="6"/>
  <c r="D9" i="6"/>
  <c r="D8" i="6"/>
  <c r="D7" i="6"/>
  <c r="D6" i="6"/>
  <c r="D5" i="6"/>
  <c r="D3" i="6"/>
  <c r="D2" i="6"/>
  <c r="C13" i="6"/>
  <c r="C12" i="6"/>
  <c r="C11" i="6"/>
  <c r="C10" i="6"/>
  <c r="G10" i="6" s="1"/>
  <c r="C9" i="6"/>
  <c r="C8" i="6"/>
  <c r="C7" i="6"/>
  <c r="C6" i="6"/>
  <c r="C5" i="6"/>
  <c r="C3" i="6"/>
  <c r="C2" i="6"/>
  <c r="B13" i="6"/>
  <c r="B12" i="6"/>
  <c r="B11" i="6"/>
  <c r="B10" i="6"/>
  <c r="E10" i="6" s="1"/>
  <c r="B9" i="6"/>
  <c r="E9" i="6" s="1"/>
  <c r="B8" i="6"/>
  <c r="B7" i="6"/>
  <c r="B6" i="6"/>
  <c r="B5" i="6"/>
  <c r="E12" i="6"/>
  <c r="E13" i="6"/>
  <c r="F13" i="6" s="1"/>
  <c r="D4" i="6"/>
  <c r="C4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O124" i="1"/>
  <c r="O12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2" i="6" l="1"/>
  <c r="H9" i="6"/>
  <c r="F2" i="6"/>
  <c r="G13" i="6"/>
  <c r="H10" i="6"/>
  <c r="E2" i="6"/>
  <c r="G2" i="6"/>
  <c r="H12" i="6"/>
  <c r="H13" i="6"/>
  <c r="F12" i="6"/>
  <c r="G9" i="6"/>
  <c r="G5" i="6"/>
  <c r="F11" i="6"/>
  <c r="G8" i="6"/>
  <c r="F10" i="6"/>
  <c r="E11" i="6"/>
  <c r="G11" i="6" s="1"/>
  <c r="E4" i="6"/>
  <c r="G4" i="6" s="1"/>
  <c r="F9" i="6"/>
  <c r="H2" i="6"/>
  <c r="E6" i="6"/>
  <c r="F6" i="6" s="1"/>
  <c r="E7" i="6"/>
  <c r="H7" i="6" s="1"/>
  <c r="E3" i="6"/>
  <c r="F3" i="6" s="1"/>
  <c r="E5" i="6"/>
  <c r="F5" i="6" s="1"/>
  <c r="E8" i="6"/>
  <c r="F8" i="6" s="1"/>
  <c r="H8" i="6" l="1"/>
  <c r="H3" i="6"/>
  <c r="G7" i="6"/>
  <c r="F4" i="6"/>
  <c r="H4" i="6"/>
  <c r="G3" i="6"/>
  <c r="H6" i="6"/>
  <c r="H11" i="6"/>
  <c r="F7" i="6"/>
  <c r="G6" i="6"/>
  <c r="H5" i="6"/>
</calcChain>
</file>

<file path=xl/sharedStrings.xml><?xml version="1.0" encoding="utf-8"?>
<sst xmlns="http://schemas.openxmlformats.org/spreadsheetml/2006/main" count="24822" uniqueCount="8403">
  <si>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</si>
  <si>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</si>
  <si>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</si>
  <si>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</si>
  <si>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</si>
  <si>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</si>
  <si>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</si>
  <si>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</si>
  <si>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</si>
  <si>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</si>
  <si>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</si>
  <si>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</si>
  <si>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</si>
  <si>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</si>
  <si>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</si>
  <si>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</si>
  <si>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</si>
  <si>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</si>
  <si>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</si>
  <si>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</si>
  <si>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</si>
  <si>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</si>
  <si>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</si>
  <si>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</si>
  <si>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</si>
  <si>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</si>
  <si>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</si>
  <si>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</si>
  <si>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</si>
  <si>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</si>
  <si>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</si>
  <si>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</si>
  <si>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</si>
  <si>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</si>
  <si>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</si>
  <si>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</si>
  <si>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</si>
  <si>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</si>
  <si>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</si>
  <si>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</si>
  <si>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</si>
  <si>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</si>
  <si>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</si>
  <si>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</si>
  <si>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</si>
  <si>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</si>
  <si>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</si>
  <si>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</si>
  <si>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</si>
  <si>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</si>
  <si>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</si>
  <si>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</si>
  <si>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</si>
  <si>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</si>
  <si>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</si>
  <si>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</si>
  <si>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</si>
  <si>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</si>
  <si>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</si>
  <si>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</si>
  <si>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</si>
  <si>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</si>
  <si>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</si>
  <si>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</si>
  <si>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</si>
  <si>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</si>
  <si>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</si>
  <si>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</si>
  <si>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</si>
  <si>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</si>
  <si>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</si>
  <si>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</si>
  <si>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</si>
  <si>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</si>
  <si>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</si>
  <si>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</si>
  <si>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</si>
  <si>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</si>
  <si>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</si>
  <si>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</si>
  <si>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</si>
  <si>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</si>
  <si>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</si>
  <si>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</si>
  <si>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</si>
  <si>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</si>
  <si>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</si>
  <si>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</si>
  <si>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</si>
  <si>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</si>
  <si>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</si>
  <si>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</si>
  <si>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</si>
  <si>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</si>
  <si>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</si>
  <si>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</si>
  <si>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</si>
  <si>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</si>
  <si>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</si>
  <si>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</si>
  <si>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</si>
  <si>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</si>
  <si>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</si>
  <si>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</si>
  <si>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</si>
  <si>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</si>
  <si>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</si>
  <si>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</si>
  <si>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</si>
  <si>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</si>
  <si>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</si>
  <si>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</si>
  <si>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</si>
  <si>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</si>
  <si>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</si>
  <si>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</si>
  <si>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</si>
  <si>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</si>
  <si>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</si>
  <si>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</si>
  <si>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</si>
  <si>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</si>
  <si>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</si>
  <si>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</si>
  <si>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</si>
  <si>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</si>
  <si>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</si>
  <si>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</si>
  <si>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</si>
  <si>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</si>
  <si>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</si>
  <si>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</si>
  <si>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</si>
  <si>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</si>
  <si>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</si>
  <si>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</si>
  <si>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</si>
  <si>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</si>
  <si>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</si>
  <si>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</si>
  <si>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</si>
  <si>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</si>
  <si>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</si>
  <si>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</si>
  <si>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</si>
  <si>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</si>
  <si>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</si>
  <si>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</si>
  <si>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</si>
  <si>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</si>
  <si>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</si>
  <si>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</si>
  <si>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</si>
  <si>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</si>
  <si>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</si>
  <si>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</si>
  <si>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</si>
  <si>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</si>
  <si>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</si>
  <si>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</si>
  <si>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</si>
  <si>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</si>
  <si>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</si>
  <si>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</si>
  <si>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</si>
  <si>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</si>
  <si>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</si>
  <si>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</si>
  <si>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</si>
  <si>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</si>
  <si>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</si>
  <si>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</si>
  <si>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</si>
  <si>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</si>
  <si>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</si>
  <si>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</si>
  <si>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</si>
  <si>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</si>
  <si>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</si>
  <si>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</si>
  <si>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</si>
  <si>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</si>
  <si>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</si>
  <si>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</si>
  <si>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</si>
  <si>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</si>
  <si>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</si>
  <si>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</si>
  <si>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</si>
  <si>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</si>
  <si>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</si>
  <si>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</si>
  <si>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</si>
  <si>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</si>
  <si>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</si>
  <si>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</si>
  <si>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</si>
  <si>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</si>
  <si>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</si>
  <si>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</si>
  <si>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</si>
  <si>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</si>
  <si>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</si>
  <si>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</si>
  <si>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</si>
  <si>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</si>
  <si>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</si>
  <si>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</si>
  <si>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</si>
  <si>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</si>
  <si>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</si>
  <si>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</si>
  <si>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</si>
  <si>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</si>
  <si>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</si>
  <si>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</si>
  <si>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</si>
  <si>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</si>
  <si>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</si>
  <si>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</si>
  <si>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</si>
  <si>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</si>
  <si>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</si>
  <si>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</si>
  <si>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</si>
  <si>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</si>
  <si>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</si>
  <si>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</si>
  <si>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</si>
  <si>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</si>
  <si>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</si>
  <si>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</si>
  <si>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</si>
  <si>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</si>
  <si>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</si>
  <si>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</si>
  <si>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</si>
  <si>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</si>
  <si>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</si>
  <si>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</si>
  <si>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</si>
  <si>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</si>
  <si>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</si>
  <si>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</si>
  <si>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</si>
  <si>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</si>
  <si>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</si>
  <si>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</si>
  <si>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</si>
  <si>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</si>
  <si>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</si>
  <si>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</si>
  <si>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</si>
  <si>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</si>
  <si>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</si>
  <si>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</si>
  <si>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</si>
  <si>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</si>
  <si>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</si>
  <si>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</si>
  <si>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</si>
  <si>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</si>
  <si>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</si>
  <si>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</si>
  <si>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</si>
  <si>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</si>
  <si>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</si>
  <si>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</si>
  <si>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</si>
  <si>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</si>
  <si>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</si>
  <si>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</si>
  <si>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</si>
  <si>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</si>
  <si>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</si>
  <si>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</si>
  <si>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</si>
  <si>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</si>
  <si>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</si>
  <si>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</si>
  <si>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</si>
  <si>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</si>
  <si>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</si>
  <si>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</si>
  <si>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</si>
  <si>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</si>
  <si>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</si>
  <si>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</si>
  <si>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</si>
  <si>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</si>
  <si>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</si>
  <si>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</si>
  <si>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</si>
  <si>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</si>
  <si>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</si>
  <si>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</si>
  <si>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</si>
  <si>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</si>
  <si>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</si>
  <si>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</si>
  <si>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</si>
  <si>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</si>
  <si>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</si>
  <si>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</si>
  <si>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</si>
  <si>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</si>
  <si>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</si>
  <si>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</si>
  <si>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</si>
  <si>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</si>
  <si>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</si>
  <si>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</si>
  <si>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</si>
  <si>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</si>
  <si>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</si>
  <si>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</si>
  <si>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</si>
  <si>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</si>
  <si>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</si>
  <si>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</si>
  <si>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</si>
  <si>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</si>
  <si>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</si>
  <si>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</si>
  <si>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</si>
  <si>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</si>
  <si>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</si>
  <si>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</si>
  <si>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</si>
  <si>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</si>
  <si>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</si>
  <si>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</si>
  <si>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</si>
  <si>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</si>
  <si>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</si>
  <si>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</si>
  <si>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</si>
  <si>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</si>
  <si>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</si>
  <si>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</si>
  <si>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</si>
  <si>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</si>
  <si>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</si>
  <si>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</si>
  <si>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</si>
  <si>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</si>
  <si>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</si>
  <si>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</si>
  <si>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</si>
  <si>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</si>
  <si>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</si>
  <si>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</si>
  <si>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</si>
  <si>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</si>
  <si>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</si>
  <si>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</si>
  <si>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</si>
  <si>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</si>
  <si>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</si>
  <si>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</si>
  <si>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</si>
  <si>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</si>
  <si>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</si>
  <si>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</si>
  <si>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</si>
  <si>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</si>
  <si>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</si>
  <si>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</si>
  <si>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</si>
  <si>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</si>
  <si>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</si>
  <si>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</si>
  <si>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</si>
  <si>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</si>
  <si>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</si>
  <si>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</si>
  <si>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</si>
  <si>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</si>
  <si>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</si>
  <si>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</si>
  <si>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</si>
  <si>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</si>
  <si>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</si>
  <si>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</si>
  <si>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</si>
  <si>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</si>
  <si>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</si>
  <si>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</si>
  <si>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</si>
  <si>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</si>
  <si>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</si>
  <si>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</si>
  <si>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</si>
  <si>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</si>
  <si>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</si>
  <si>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</si>
  <si>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</si>
  <si>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</si>
  <si>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</si>
  <si>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</si>
  <si>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</si>
  <si>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</si>
  <si>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</si>
  <si>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</si>
  <si>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</si>
  <si>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</si>
  <si>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</si>
  <si>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</si>
  <si>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</si>
  <si>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</si>
  <si>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</si>
  <si>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</si>
  <si>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</si>
  <si>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</si>
  <si>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</si>
  <si>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</si>
  <si>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</si>
  <si>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</si>
  <si>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</si>
  <si>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</si>
  <si>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</si>
  <si>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</si>
  <si>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</si>
  <si>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</si>
  <si>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</si>
  <si>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</si>
  <si>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</si>
  <si>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</si>
  <si>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</si>
  <si>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</si>
  <si>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</si>
  <si>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</si>
  <si>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</si>
  <si>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</si>
  <si>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</si>
  <si>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</si>
  <si>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</si>
  <si>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</si>
  <si>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</si>
  <si>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</si>
  <si>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</si>
  <si>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</si>
  <si>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</si>
  <si>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</si>
  <si>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</si>
  <si>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</si>
  <si>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</si>
  <si>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</si>
  <si>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</si>
  <si>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</si>
  <si>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</si>
  <si>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</si>
  <si>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</si>
  <si>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</si>
  <si>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</si>
  <si>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</si>
  <si>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</si>
  <si>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</si>
  <si>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</si>
  <si>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</si>
  <si>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</si>
  <si>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</si>
  <si>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</si>
  <si>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</si>
  <si>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</si>
  <si>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</si>
  <si>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</si>
  <si>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</si>
  <si>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</si>
  <si>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</si>
  <si>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</si>
  <si>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</si>
  <si>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</si>
  <si>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</si>
  <si>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</si>
  <si>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</si>
  <si>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</si>
  <si>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</si>
  <si>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</si>
  <si>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</si>
  <si>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</si>
  <si>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</si>
  <si>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</si>
  <si>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</si>
  <si>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</si>
  <si>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</si>
  <si>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</si>
  <si>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</si>
  <si>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</si>
  <si>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</si>
  <si>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</si>
  <si>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</si>
  <si>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</si>
  <si>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</si>
  <si>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</si>
  <si>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</si>
  <si>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</si>
  <si>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</si>
  <si>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</si>
  <si>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</si>
  <si>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</si>
  <si>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</si>
  <si>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</si>
  <si>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</si>
  <si>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</si>
  <si>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</si>
  <si>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</si>
  <si>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</si>
  <si>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</si>
  <si>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</si>
  <si>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</si>
  <si>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</si>
  <si>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</si>
  <si>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</si>
  <si>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</si>
  <si>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</si>
  <si>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</si>
  <si>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</si>
  <si>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</si>
  <si>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</si>
  <si>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</si>
  <si>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</si>
  <si>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</si>
  <si>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</si>
  <si>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</si>
  <si>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</si>
  <si>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</si>
  <si>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</si>
  <si>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</si>
  <si>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</si>
  <si>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</si>
  <si>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</si>
  <si>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</si>
  <si>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</si>
  <si>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</si>
  <si>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</si>
  <si>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</si>
  <si>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</si>
  <si>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</si>
  <si>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</si>
  <si>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</si>
  <si>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</si>
  <si>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</si>
  <si>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</si>
  <si>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</si>
  <si>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</si>
  <si>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</si>
  <si>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</si>
  <si>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</si>
  <si>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</si>
  <si>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</si>
  <si>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</si>
  <si>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</si>
  <si>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</si>
  <si>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</si>
  <si>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</si>
  <si>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</si>
  <si>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</si>
  <si>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</si>
  <si>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</si>
  <si>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</si>
  <si>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</si>
  <si>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</si>
  <si>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</si>
  <si>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</si>
  <si>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</si>
  <si>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</si>
  <si>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</si>
  <si>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</si>
  <si>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</si>
  <si>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</si>
  <si>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</si>
  <si>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</si>
  <si>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</si>
  <si>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</si>
  <si>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</si>
  <si>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</si>
  <si>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</si>
  <si>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</si>
  <si>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</si>
  <si>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</si>
  <si>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</si>
  <si>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</si>
  <si>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</si>
  <si>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</si>
  <si>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</si>
  <si>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</si>
  <si>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</si>
  <si>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</si>
  <si>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</si>
  <si>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</si>
  <si>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</si>
  <si>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</si>
  <si>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</si>
  <si>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</si>
  <si>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</si>
  <si>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</si>
  <si>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</si>
  <si>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</si>
  <si>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</si>
  <si>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</si>
  <si>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</si>
  <si>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</si>
  <si>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</si>
  <si>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</si>
  <si>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</si>
  <si>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</si>
  <si>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</si>
  <si>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</si>
  <si>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</si>
  <si>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</si>
  <si>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</si>
  <si>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</si>
  <si>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</si>
  <si>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</si>
  <si>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</si>
  <si>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</si>
  <si>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</si>
  <si>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</si>
  <si>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</si>
  <si>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</si>
  <si>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</si>
  <si>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</si>
  <si>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</si>
  <si>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</si>
  <si>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</si>
  <si>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</si>
  <si>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</si>
  <si>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</si>
  <si>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</si>
  <si>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</si>
  <si>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</si>
  <si>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</si>
  <si>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</si>
  <si>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</si>
  <si>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</si>
  <si>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</si>
  <si>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</si>
  <si>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</si>
  <si>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</si>
  <si>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</si>
  <si>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</si>
  <si>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</si>
  <si>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</si>
  <si>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</si>
  <si>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</si>
  <si>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</si>
  <si>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</si>
  <si>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</si>
  <si>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</si>
  <si>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</si>
  <si>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</si>
  <si>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</si>
  <si>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</si>
  <si>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</si>
  <si>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</si>
  <si>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</si>
  <si>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</si>
  <si>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</si>
  <si>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</si>
  <si>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</si>
  <si>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</si>
  <si>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</si>
  <si>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</si>
  <si>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</si>
  <si>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</si>
  <si>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</si>
  <si>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</si>
  <si>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</si>
  <si>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</si>
  <si>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</si>
  <si>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</si>
  <si>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</si>
  <si>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</si>
  <si>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</si>
  <si>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</si>
  <si>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</si>
  <si>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</si>
  <si>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</si>
  <si>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</si>
  <si>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</si>
  <si>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</si>
  <si>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</si>
  <si>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</si>
  <si>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</si>
  <si>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</si>
  <si>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</si>
  <si>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</si>
  <si>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</si>
  <si>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</si>
  <si>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</si>
  <si>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</si>
  <si>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</si>
  <si>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</si>
  <si>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</si>
  <si>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</si>
  <si>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</si>
  <si>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</si>
  <si>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</si>
  <si>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</si>
  <si>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</si>
  <si>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</si>
  <si>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</si>
  <si>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</si>
  <si>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</si>
  <si>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</si>
  <si>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</si>
  <si>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</si>
  <si>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</si>
  <si>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</si>
  <si>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</si>
  <si>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</si>
  <si>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</si>
  <si>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</si>
  <si>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</si>
  <si>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</si>
  <si>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</si>
  <si>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</si>
  <si>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</si>
  <si>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</si>
  <si>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</si>
  <si>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</si>
  <si>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</si>
  <si>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</si>
  <si>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</si>
  <si>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</si>
  <si>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</si>
  <si>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</si>
  <si>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</si>
  <si>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</si>
  <si>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</si>
  <si>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</si>
  <si>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</si>
  <si>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</si>
  <si>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</si>
  <si>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</si>
  <si>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</si>
  <si>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</si>
  <si>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</si>
  <si>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</si>
  <si>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</si>
  <si>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</si>
  <si>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</si>
  <si>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</si>
  <si>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</si>
  <si>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</si>
  <si>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</si>
  <si>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</si>
  <si>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</si>
  <si>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</si>
  <si>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</si>
  <si>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</si>
  <si>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</si>
  <si>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</si>
  <si>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</si>
  <si>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</si>
  <si>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</si>
  <si>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</si>
  <si>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</si>
  <si>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</si>
  <si>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</si>
  <si>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</si>
  <si>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</si>
  <si>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</si>
  <si>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</si>
  <si>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</si>
  <si>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</si>
  <si>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</si>
  <si>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</si>
  <si>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</si>
  <si>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</si>
  <si>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</si>
  <si>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</si>
  <si>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</si>
  <si>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</si>
  <si>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</si>
  <si>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</si>
  <si>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</si>
  <si>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</si>
  <si>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</si>
  <si>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</si>
  <si>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</si>
  <si>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</si>
  <si>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</si>
  <si>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</si>
  <si>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</si>
  <si>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</si>
  <si>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</si>
  <si>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</si>
  <si>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</si>
  <si>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</si>
  <si>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</si>
  <si>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</si>
  <si>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</si>
  <si>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</si>
  <si>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</si>
  <si>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</si>
  <si>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</si>
  <si>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</si>
  <si>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</si>
  <si>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</si>
  <si>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</si>
  <si>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</si>
  <si>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</si>
  <si>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</si>
  <si>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</si>
  <si>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</si>
  <si>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</si>
  <si>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</si>
  <si>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</si>
  <si>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</si>
  <si>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</si>
  <si>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</si>
  <si>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</si>
  <si>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</si>
  <si>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</si>
  <si>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</si>
  <si>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</si>
  <si>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</si>
  <si>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</si>
  <si>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</si>
  <si>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</si>
  <si>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</si>
  <si>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</si>
  <si>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</si>
  <si>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</si>
  <si>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</si>
  <si>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</si>
  <si>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</si>
  <si>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</si>
  <si>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</si>
  <si>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</si>
  <si>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</si>
  <si>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</si>
  <si>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</si>
  <si>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</si>
  <si>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</si>
  <si>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</si>
  <si>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</si>
  <si>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</si>
  <si>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</si>
  <si>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</si>
  <si>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</si>
  <si>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</si>
  <si>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</si>
  <si>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</si>
  <si>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</si>
  <si>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</si>
  <si>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</si>
  <si>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</si>
  <si>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</si>
  <si>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</si>
  <si>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</si>
  <si>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</si>
  <si>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</si>
  <si>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</si>
  <si>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</si>
  <si>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</si>
  <si>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</si>
  <si>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</si>
  <si>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</si>
  <si>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</si>
  <si>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</si>
  <si>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</si>
  <si>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</si>
  <si>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</si>
  <si>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</si>
  <si>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</si>
  <si>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</si>
  <si>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</si>
  <si>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</si>
  <si>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</si>
  <si>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</si>
  <si>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</si>
  <si>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</si>
  <si>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</si>
  <si>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</si>
  <si>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</si>
  <si>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</si>
  <si>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</si>
  <si>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</si>
  <si>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</si>
  <si>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</si>
  <si>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</si>
  <si>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</si>
  <si>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</si>
  <si>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</si>
  <si>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</si>
  <si>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</si>
  <si>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</si>
  <si>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</si>
  <si>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</si>
  <si>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</si>
  <si>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</si>
  <si>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</si>
  <si>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</si>
  <si>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</si>
  <si>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</si>
  <si>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</si>
  <si>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</si>
  <si>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</si>
  <si>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</si>
  <si>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</si>
  <si>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</si>
  <si>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</si>
  <si>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</si>
  <si>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</si>
  <si>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</si>
  <si>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</si>
  <si>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</si>
  <si>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</si>
  <si>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</si>
  <si>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</si>
  <si>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</si>
  <si>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</si>
  <si>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</si>
  <si>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</si>
  <si>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</si>
  <si>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</si>
  <si>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</si>
  <si>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</si>
  <si>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</si>
  <si>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</si>
  <si>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</si>
  <si>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</si>
  <si>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</si>
  <si>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</si>
  <si>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</si>
  <si>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</si>
  <si>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</si>
  <si>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</si>
  <si>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</si>
  <si>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</si>
  <si>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</si>
  <si>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</si>
  <si>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</si>
  <si>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</si>
  <si>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</si>
  <si>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</si>
  <si>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</si>
  <si>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</si>
  <si>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</si>
  <si>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</si>
  <si>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</si>
  <si>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</si>
  <si>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</si>
  <si>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</si>
  <si>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</si>
  <si>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</si>
  <si>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</si>
  <si>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</si>
  <si>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</si>
  <si>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</si>
  <si>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</si>
  <si>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</si>
  <si>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</si>
  <si>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</si>
  <si>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</si>
  <si>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</si>
  <si>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</si>
  <si>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</si>
  <si>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</si>
  <si>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</si>
  <si>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</si>
  <si>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</si>
  <si>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</si>
  <si>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</si>
  <si>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</si>
  <si>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</si>
  <si>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</si>
  <si>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</si>
  <si>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</si>
  <si>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</si>
  <si>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</si>
  <si>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</si>
  <si>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</si>
  <si>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</si>
  <si>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</si>
  <si>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</si>
  <si>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</si>
  <si>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</si>
  <si>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</si>
  <si>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</si>
  <si>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</si>
  <si>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</si>
  <si>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</si>
  <si>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</si>
  <si>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</si>
  <si>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</si>
  <si>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</si>
  <si>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</si>
  <si>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</si>
  <si>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</si>
  <si>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</si>
  <si>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</si>
  <si>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</si>
  <si>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</si>
  <si>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</si>
  <si>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</si>
  <si>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</si>
  <si>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</si>
  <si>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</si>
  <si>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</si>
  <si>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</si>
  <si>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</si>
  <si>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</si>
  <si>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</si>
  <si>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</si>
  <si>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</si>
  <si>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</si>
  <si>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</si>
  <si>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</si>
  <si>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</si>
  <si>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</si>
  <si>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</si>
  <si>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</si>
  <si>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</si>
  <si>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</si>
  <si>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</si>
  <si>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</si>
  <si>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</si>
  <si>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</si>
  <si>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</si>
  <si>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</si>
  <si>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</si>
  <si>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</si>
  <si>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</si>
  <si>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</si>
  <si>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</si>
  <si>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</si>
  <si>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</si>
  <si>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</si>
  <si>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</si>
  <si>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</si>
  <si>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</si>
  <si>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</si>
  <si>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</si>
  <si>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</si>
  <si>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</si>
  <si>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</si>
  <si>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</si>
  <si>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</si>
  <si>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</si>
  <si>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</si>
  <si>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</si>
  <si>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</si>
  <si>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</si>
  <si>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</si>
  <si>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</si>
  <si>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</si>
  <si>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</si>
  <si>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</si>
  <si>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</si>
  <si>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</si>
  <si>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</si>
  <si>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</si>
  <si>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</si>
  <si>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</si>
  <si>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</si>
  <si>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</si>
  <si>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</si>
  <si>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</si>
  <si>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</si>
  <si>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</si>
  <si>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</si>
  <si>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</si>
  <si>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</si>
  <si>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</si>
  <si>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</si>
  <si>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</si>
  <si>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</si>
  <si>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</si>
  <si>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</si>
  <si>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</si>
  <si>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</si>
  <si>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</si>
  <si>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</si>
  <si>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</si>
  <si>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</si>
  <si>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</si>
  <si>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</si>
  <si>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</si>
  <si>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</si>
  <si>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</si>
  <si>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</si>
  <si>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</si>
  <si>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</si>
  <si>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</si>
  <si>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</si>
  <si>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</si>
  <si>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</si>
  <si>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</si>
  <si>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</si>
  <si>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</si>
  <si>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</si>
  <si>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</si>
  <si>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</si>
  <si>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</si>
  <si>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</si>
  <si>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</si>
  <si>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</si>
  <si>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</si>
  <si>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</si>
  <si>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</si>
  <si>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</si>
  <si>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</si>
  <si>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</si>
  <si>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</si>
  <si>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</si>
  <si>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</si>
  <si>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</si>
  <si>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</si>
  <si>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</si>
  <si>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</si>
  <si>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</si>
  <si>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</si>
  <si>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</si>
  <si>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</si>
  <si>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</si>
  <si>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</si>
  <si>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</si>
  <si>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</si>
  <si>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</si>
  <si>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</si>
  <si>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</si>
  <si>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</si>
  <si>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</si>
  <si>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</si>
  <si>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</si>
  <si>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</si>
  <si>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</si>
  <si>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</si>
  <si>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</si>
  <si>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</si>
  <si>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</si>
  <si>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</si>
  <si>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</si>
  <si>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</si>
  <si>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</si>
  <si>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</si>
  <si>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</si>
  <si>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</si>
  <si>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</si>
  <si>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</si>
  <si>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</si>
  <si>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</si>
  <si>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</si>
  <si>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</si>
  <si>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</si>
  <si>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</si>
  <si>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</si>
  <si>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</si>
  <si>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</si>
  <si>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</si>
  <si>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</si>
  <si>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</si>
  <si>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</si>
  <si>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</si>
  <si>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</si>
  <si>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</si>
  <si>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</si>
  <si>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</si>
  <si>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</si>
  <si>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</si>
  <si>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</si>
  <si>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</si>
  <si>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</si>
  <si>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</si>
  <si>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</si>
  <si>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</si>
  <si>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</si>
  <si>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</si>
  <si>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</si>
  <si>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</si>
  <si>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</si>
  <si>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</si>
  <si>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</si>
  <si>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</si>
  <si>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</si>
  <si>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</si>
  <si>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</si>
  <si>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</si>
  <si>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</si>
  <si>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</si>
  <si>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</si>
  <si>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</si>
  <si>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</si>
  <si>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</si>
  <si>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</si>
  <si>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</si>
  <si>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</si>
  <si>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</si>
  <si>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</si>
  <si>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</si>
  <si>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</si>
  <si>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</si>
  <si>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</si>
  <si>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</si>
  <si>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</si>
  <si>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</si>
  <si>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</si>
  <si>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</si>
  <si>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</si>
  <si>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</si>
  <si>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</si>
  <si>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</si>
  <si>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</si>
  <si>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</si>
  <si>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</si>
  <si>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</si>
  <si>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</si>
  <si>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</si>
  <si>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</si>
  <si>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</si>
  <si>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</si>
  <si>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</si>
  <si>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</si>
  <si>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</si>
  <si>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</si>
  <si>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</si>
  <si>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</si>
  <si>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</si>
  <si>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</si>
  <si>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</si>
  <si>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</si>
  <si>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</si>
  <si>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</si>
  <si>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</si>
  <si>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</si>
  <si>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</si>
  <si>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</si>
  <si>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</si>
  <si>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</si>
  <si>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</si>
  <si>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</si>
  <si>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</si>
  <si>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</si>
  <si>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</si>
  <si>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</si>
  <si>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</si>
  <si>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</si>
  <si>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</si>
  <si>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</si>
  <si>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</si>
  <si>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</si>
  <si>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</si>
  <si>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</si>
  <si>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</si>
  <si>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</si>
  <si>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</si>
  <si>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</si>
  <si>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</si>
  <si>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</si>
  <si>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</si>
  <si>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</si>
  <si>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</si>
  <si>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</si>
  <si>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</si>
  <si>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</si>
  <si>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</si>
  <si>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</si>
  <si>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</si>
  <si>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</si>
  <si>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</si>
  <si>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</si>
  <si>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</si>
  <si>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</si>
  <si>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</si>
  <si>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</si>
  <si>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</si>
  <si>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</si>
  <si>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</si>
  <si>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</si>
  <si>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</si>
  <si>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</si>
  <si>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</si>
  <si>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</si>
  <si>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</si>
  <si>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</si>
  <si>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</si>
  <si>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</si>
  <si>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</si>
  <si>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</si>
  <si>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</si>
  <si>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</si>
  <si>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</si>
  <si>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</si>
  <si>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</si>
  <si>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</si>
  <si>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</si>
  <si>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</si>
  <si>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</si>
  <si>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</si>
  <si>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</si>
  <si>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</si>
  <si>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</si>
  <si>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</si>
  <si>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</si>
  <si>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</si>
  <si>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</si>
  <si>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</si>
  <si>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</si>
  <si>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</si>
  <si>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</si>
  <si>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</si>
  <si>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</si>
  <si>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</si>
  <si>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</si>
  <si>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</si>
  <si>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</si>
  <si>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</si>
  <si>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</si>
  <si>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</si>
  <si>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</si>
  <si>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</si>
  <si>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</si>
  <si>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</si>
  <si>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</si>
  <si>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</si>
  <si>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</si>
  <si>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</si>
  <si>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</si>
  <si>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</si>
  <si>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</si>
  <si>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</si>
  <si>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</si>
  <si>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</si>
  <si>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</si>
  <si>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</si>
  <si>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</si>
  <si>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</si>
  <si>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</si>
  <si>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</si>
  <si>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</si>
  <si>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</si>
  <si>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</si>
  <si>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</si>
  <si>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</si>
  <si>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</si>
  <si>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</si>
  <si>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</si>
  <si>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</si>
  <si>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</si>
  <si>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</si>
  <si>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</si>
  <si>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</si>
  <si>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</si>
  <si>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</si>
  <si>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</si>
  <si>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</si>
  <si>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</si>
  <si>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</si>
  <si>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</si>
  <si>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</si>
  <si>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</si>
  <si>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</si>
  <si>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</si>
  <si>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</si>
  <si>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</si>
  <si>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</si>
  <si>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</si>
  <si>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</si>
  <si>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</si>
  <si>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</si>
  <si>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</si>
  <si>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</si>
  <si>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</si>
  <si>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</si>
  <si>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</si>
  <si>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</si>
  <si>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</si>
  <si>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</si>
  <si>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</si>
  <si>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</si>
  <si>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</si>
  <si>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</si>
  <si>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</si>
  <si>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</si>
  <si>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</si>
  <si>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</si>
  <si>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</si>
  <si>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</si>
  <si>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</si>
  <si>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</si>
  <si>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</si>
  <si>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</si>
  <si>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</si>
  <si>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</si>
  <si>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</si>
  <si>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</si>
  <si>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</si>
  <si>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</si>
  <si>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</si>
  <si>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</si>
  <si>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</si>
  <si>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</si>
  <si>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</si>
  <si>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</si>
  <si>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</si>
  <si>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</si>
  <si>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</si>
  <si>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</si>
  <si>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</si>
  <si>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</si>
  <si>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</si>
  <si>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</si>
  <si>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</si>
  <si>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</si>
  <si>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</si>
  <si>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</si>
  <si>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</si>
  <si>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</si>
  <si>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</si>
  <si>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</si>
  <si>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</si>
  <si>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</si>
  <si>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</si>
  <si>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</si>
  <si>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</si>
  <si>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</si>
  <si>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</si>
  <si>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</si>
  <si>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</si>
  <si>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</si>
  <si>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</si>
  <si>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</si>
  <si>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</si>
  <si>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</si>
  <si>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</si>
  <si>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</si>
  <si>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</si>
  <si>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</si>
  <si>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</si>
  <si>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</si>
  <si>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</si>
  <si>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</si>
  <si>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</si>
  <si>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</si>
  <si>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</si>
  <si>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</si>
  <si>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</si>
  <si>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</si>
  <si>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</si>
  <si>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</si>
  <si>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</si>
  <si>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</si>
  <si>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</si>
  <si>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</si>
  <si>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</si>
  <si>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</si>
  <si>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</si>
  <si>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</si>
  <si>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</si>
  <si>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</si>
  <si>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</si>
  <si>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</si>
  <si>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</si>
  <si>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</si>
  <si>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</si>
  <si>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</si>
  <si>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</si>
  <si>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</si>
  <si>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</si>
  <si>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</si>
  <si>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</si>
  <si>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</si>
  <si>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</si>
  <si>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</si>
  <si>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</si>
  <si>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</si>
  <si>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</si>
  <si>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</si>
  <si>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</si>
  <si>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</si>
  <si>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</si>
  <si>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</si>
  <si>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</si>
  <si>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</si>
  <si>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</si>
  <si>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</si>
  <si>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</si>
  <si>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</si>
  <si>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</si>
  <si>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</si>
  <si>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</si>
  <si>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</si>
  <si>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</si>
  <si>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</si>
  <si>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</si>
  <si>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</si>
  <si>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</si>
  <si>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</si>
  <si>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</si>
  <si>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</si>
  <si>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</si>
  <si>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</si>
  <si>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</si>
  <si>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</si>
  <si>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</si>
  <si>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</si>
  <si>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</si>
  <si>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</si>
  <si>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</si>
  <si>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</si>
  <si>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</si>
  <si>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</si>
  <si>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</si>
  <si>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</si>
  <si>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</si>
  <si>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</si>
  <si>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</si>
  <si>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</si>
  <si>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</si>
  <si>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</si>
  <si>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</si>
  <si>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</si>
  <si>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</si>
  <si>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</si>
  <si>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</si>
  <si>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</si>
  <si>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</si>
  <si>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</si>
  <si>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</si>
  <si>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</si>
  <si>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</si>
  <si>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</si>
  <si>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</si>
  <si>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</si>
  <si>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</si>
  <si>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</si>
  <si>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</si>
  <si>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</si>
  <si>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</si>
  <si>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</si>
  <si>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</si>
  <si>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</si>
  <si>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</si>
  <si>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</si>
  <si>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</si>
  <si>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</si>
  <si>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</si>
  <si>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</si>
  <si>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</si>
  <si>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</si>
  <si>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</si>
  <si>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</si>
  <si>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</si>
  <si>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</si>
  <si>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</si>
  <si>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</si>
  <si>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</si>
  <si>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</si>
  <si>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</si>
  <si>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</si>
  <si>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</si>
  <si>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</si>
  <si>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</si>
  <si>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</si>
  <si>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</si>
  <si>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</si>
  <si>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</si>
  <si>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</si>
  <si>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</si>
  <si>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</si>
  <si>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</si>
  <si>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</si>
  <si>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</si>
  <si>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</si>
  <si>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</si>
  <si>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</si>
  <si>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</si>
  <si>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</si>
  <si>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</si>
  <si>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</si>
  <si>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</si>
  <si>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</si>
  <si>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</si>
  <si>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</si>
  <si>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</si>
  <si>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</si>
  <si>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</si>
  <si>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</si>
  <si>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</si>
  <si>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</si>
  <si>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</si>
  <si>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</si>
  <si>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</si>
  <si>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</si>
  <si>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</si>
  <si>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</si>
  <si>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</si>
  <si>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</si>
  <si>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</si>
  <si>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</si>
  <si>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</si>
  <si>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</si>
  <si>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</si>
  <si>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</si>
  <si>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</si>
  <si>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</si>
  <si>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</si>
  <si>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</si>
  <si>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</si>
  <si>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</si>
  <si>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</si>
  <si>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</si>
  <si>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</si>
  <si>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</si>
  <si>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</si>
  <si>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</si>
  <si>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</si>
  <si>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</si>
  <si>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</si>
  <si>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</si>
  <si>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</si>
  <si>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</si>
  <si>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</si>
  <si>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</si>
  <si>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</si>
  <si>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</si>
  <si>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</si>
  <si>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</si>
  <si>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</si>
  <si>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</si>
  <si>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</si>
  <si>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</si>
  <si>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</si>
  <si>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</si>
  <si>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</si>
  <si>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</si>
  <si>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</si>
  <si>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</si>
  <si>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</si>
  <si>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</si>
  <si>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</si>
  <si>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</si>
  <si>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</si>
  <si>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</si>
  <si>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</si>
  <si>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</si>
  <si>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</si>
  <si>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</si>
  <si>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</si>
  <si>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</si>
  <si>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</si>
  <si>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</si>
  <si>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</si>
  <si>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</si>
  <si>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</si>
  <si>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</si>
  <si>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</si>
  <si>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</si>
  <si>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</si>
  <si>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</si>
  <si>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</si>
  <si>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</si>
  <si>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</si>
  <si>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</si>
  <si>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</si>
  <si>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</si>
  <si>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</si>
  <si>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</si>
  <si>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</si>
  <si>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</si>
  <si>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</si>
  <si>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</si>
  <si>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</si>
  <si>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</si>
  <si>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</si>
  <si>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</si>
  <si>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</si>
  <si>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</si>
  <si>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</si>
  <si>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</si>
  <si>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</si>
  <si>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</si>
  <si>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</si>
  <si>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</si>
  <si>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</si>
  <si>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</si>
  <si>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</si>
  <si>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</si>
  <si>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</si>
  <si>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</si>
  <si>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</si>
  <si>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</si>
  <si>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</si>
  <si>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</si>
  <si>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</si>
  <si>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</si>
  <si>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</si>
  <si>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</si>
  <si>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</si>
  <si>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</si>
  <si>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</si>
  <si>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</si>
  <si>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</si>
  <si>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</si>
  <si>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</si>
  <si>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</si>
  <si>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</si>
  <si>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</si>
  <si>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</si>
  <si>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</si>
  <si>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</si>
  <si>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</si>
  <si>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</si>
  <si>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</si>
  <si>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</si>
  <si>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</si>
  <si>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</si>
  <si>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</si>
  <si>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</si>
  <si>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</si>
  <si>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</si>
  <si>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</si>
  <si>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</si>
  <si>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</si>
  <si>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</si>
  <si>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</si>
  <si>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</si>
  <si>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</si>
  <si>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</si>
  <si>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</si>
  <si>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</si>
  <si>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</si>
  <si>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</si>
  <si>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</si>
  <si>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</si>
  <si>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</si>
  <si>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</si>
  <si>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</si>
  <si>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</si>
  <si>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</si>
  <si>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</si>
  <si>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</si>
  <si>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</si>
  <si>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</si>
  <si>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</si>
  <si>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</si>
  <si>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</si>
  <si>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</si>
  <si>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</si>
  <si>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</si>
  <si>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</si>
  <si>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</si>
  <si>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</si>
  <si>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</si>
  <si>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</si>
  <si>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</si>
  <si>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</si>
  <si>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</si>
  <si>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</si>
  <si>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</si>
  <si>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</si>
  <si>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</si>
  <si>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</si>
  <si>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</si>
  <si>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</si>
  <si>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</si>
  <si>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</si>
  <si>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</si>
  <si>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</si>
  <si>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</si>
  <si>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</si>
  <si>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</si>
  <si>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</si>
  <si>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</si>
  <si>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</si>
  <si>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</si>
  <si>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</si>
  <si>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</si>
  <si>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</si>
  <si>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</si>
  <si>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</si>
  <si>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</si>
  <si>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</si>
  <si>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</si>
  <si>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</si>
  <si>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</si>
  <si>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</si>
  <si>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</si>
  <si>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</si>
  <si>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</si>
  <si>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</si>
  <si>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</si>
  <si>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</si>
  <si>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</si>
  <si>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</si>
  <si>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</si>
  <si>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</si>
  <si>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</si>
  <si>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</si>
  <si>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</si>
  <si>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</si>
  <si>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</si>
  <si>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</si>
  <si>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</si>
  <si>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</si>
  <si>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</si>
  <si>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</si>
  <si>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</si>
  <si>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</si>
  <si>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</si>
  <si>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</si>
  <si>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</si>
  <si>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</si>
  <si>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</si>
  <si>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</si>
  <si>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</si>
  <si>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</si>
  <si>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</si>
  <si>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</si>
  <si>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</si>
  <si>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</si>
  <si>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</si>
  <si>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</si>
  <si>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</si>
  <si>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</si>
  <si>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</si>
  <si>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</si>
  <si>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</si>
  <si>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</si>
  <si>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</si>
  <si>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</si>
  <si>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</si>
  <si>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</si>
  <si>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</si>
  <si>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</si>
  <si>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</si>
  <si>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</si>
  <si>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</si>
  <si>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</si>
  <si>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</si>
  <si>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</si>
  <si>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</si>
  <si>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</si>
  <si>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</si>
  <si>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</si>
  <si>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</si>
  <si>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</si>
  <si>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</si>
  <si>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</si>
  <si>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</si>
  <si>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</si>
  <si>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</si>
  <si>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</si>
  <si>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</si>
  <si>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</si>
  <si>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</si>
  <si>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</si>
  <si>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</si>
  <si>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</si>
  <si>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</si>
  <si>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</si>
  <si>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</si>
  <si>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</si>
  <si>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</si>
  <si>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</si>
  <si>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</si>
  <si>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</si>
  <si>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</si>
  <si>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</si>
  <si>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</si>
  <si>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</si>
  <si>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</si>
  <si>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</si>
  <si>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</si>
  <si>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</si>
  <si>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</si>
  <si>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</si>
  <si>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</si>
  <si>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</si>
  <si>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</si>
  <si>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</si>
  <si>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</si>
  <si>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</si>
  <si>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</si>
  <si>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</si>
  <si>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</si>
  <si>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</si>
  <si>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</si>
  <si>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</si>
  <si>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</si>
  <si>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</si>
  <si>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</si>
  <si>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</si>
  <si>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</si>
  <si>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</si>
  <si>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</si>
  <si>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</si>
  <si>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</si>
  <si>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</si>
  <si>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</si>
  <si>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</si>
  <si>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</si>
  <si>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</si>
  <si>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</si>
  <si>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</si>
  <si>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</si>
  <si>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</si>
  <si>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</si>
  <si>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</si>
  <si>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</si>
  <si>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</si>
  <si>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</si>
  <si>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</si>
  <si>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</si>
  <si>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</si>
  <si>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</si>
  <si>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</si>
  <si>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</si>
  <si>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</si>
  <si>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</si>
  <si>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</si>
  <si>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</si>
  <si>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</si>
  <si>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</si>
  <si>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</si>
  <si>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</si>
  <si>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</si>
  <si>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</si>
  <si>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</si>
  <si>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</si>
  <si>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</si>
  <si>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</si>
  <si>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</si>
  <si>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</si>
  <si>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</si>
  <si>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</si>
  <si>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</si>
  <si>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</si>
  <si>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</si>
  <si>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</si>
  <si>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</si>
  <si>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</si>
  <si>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</si>
  <si>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</si>
  <si>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</si>
  <si>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</si>
  <si>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</si>
  <si>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</si>
  <si>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</si>
  <si>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</si>
  <si>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</si>
  <si>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</si>
  <si>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</si>
  <si>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</si>
  <si>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</si>
  <si>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</si>
  <si>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</si>
  <si>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</si>
  <si>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</si>
  <si>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</si>
  <si>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</si>
  <si>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</si>
  <si>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</si>
  <si>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</si>
  <si>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</si>
  <si>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</si>
  <si>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</si>
  <si>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</si>
  <si>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</si>
  <si>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</si>
  <si>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</si>
  <si>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</si>
  <si>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</si>
  <si>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</si>
  <si>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</si>
  <si>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</si>
  <si>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</si>
  <si>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</si>
  <si>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</si>
  <si>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</si>
  <si>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</si>
  <si>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</si>
  <si>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</si>
  <si>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</si>
  <si>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</si>
  <si>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</si>
  <si>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</si>
  <si>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</si>
  <si>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</si>
  <si>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</si>
  <si>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</si>
  <si>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</si>
  <si>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</si>
  <si>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</si>
  <si>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</si>
  <si>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</si>
  <si>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</si>
  <si>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</si>
  <si>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</si>
  <si>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</si>
  <si>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</si>
  <si>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</si>
  <si>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</si>
  <si>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</si>
  <si>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</si>
  <si>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</si>
  <si>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</si>
  <si>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</si>
  <si>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</si>
  <si>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</si>
  <si>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</si>
  <si>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</si>
  <si>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</si>
  <si>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</si>
  <si>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</si>
  <si>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</si>
  <si>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</si>
  <si>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</si>
  <si>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</si>
  <si>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</si>
  <si>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</si>
  <si>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</si>
  <si>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</si>
  <si>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</si>
  <si>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</si>
  <si>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</si>
  <si>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</si>
  <si>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</si>
  <si>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</si>
  <si>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</si>
  <si>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</si>
  <si>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</si>
  <si>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</si>
  <si>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</si>
  <si>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</si>
  <si>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</si>
  <si>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</si>
  <si>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</si>
  <si>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</si>
  <si>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</si>
  <si>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</si>
  <si>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</si>
  <si>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</si>
  <si>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</si>
  <si>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</si>
  <si>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</si>
  <si>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</si>
  <si>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</si>
  <si>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</si>
  <si>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</si>
  <si>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</si>
  <si>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</si>
  <si>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</si>
  <si>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</si>
  <si>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</si>
  <si>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</si>
  <si>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</si>
  <si>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</si>
  <si>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</si>
  <si>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</si>
  <si>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</si>
  <si>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</si>
  <si>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</si>
  <si>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</si>
  <si>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</si>
  <si>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</si>
  <si>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</si>
  <si>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</si>
  <si>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</si>
  <si>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</si>
  <si>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</si>
  <si>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</si>
  <si>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</si>
  <si>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</si>
  <si>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</si>
  <si>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</si>
  <si>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</si>
  <si>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</si>
  <si>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</si>
  <si>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</si>
  <si>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</si>
  <si>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</si>
  <si>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</si>
  <si>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</si>
  <si>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</si>
  <si>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</si>
  <si>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</si>
  <si>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</si>
  <si>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</si>
  <si>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</si>
  <si>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</si>
  <si>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</si>
  <si>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</si>
  <si>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</si>
  <si>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</si>
  <si>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</si>
  <si>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</si>
  <si>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</si>
  <si>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</si>
  <si>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</si>
  <si>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</si>
  <si>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</si>
  <si>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</si>
  <si>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</si>
  <si>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</si>
  <si>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</si>
  <si>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</si>
  <si>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</si>
  <si>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</si>
  <si>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</si>
  <si>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</si>
  <si>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</si>
  <si>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</si>
  <si>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</si>
  <si>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</si>
  <si>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</si>
  <si>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</si>
  <si>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</si>
  <si>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</si>
  <si>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</si>
  <si>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</si>
  <si>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</si>
  <si>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</si>
  <si>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</si>
  <si>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</si>
  <si>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</si>
  <si>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</si>
  <si>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</si>
  <si>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</si>
  <si>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</si>
  <si>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</si>
  <si>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</si>
  <si>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</si>
  <si>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</si>
  <si>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</si>
  <si>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</si>
  <si>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</si>
  <si>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</si>
  <si>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</si>
  <si>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</si>
  <si>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</si>
  <si>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</si>
  <si>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</si>
  <si>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</si>
  <si>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</si>
  <si>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</si>
  <si>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</si>
  <si>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</si>
  <si>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</si>
  <si>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</si>
  <si>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</si>
  <si>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</si>
  <si>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</si>
  <si>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</si>
  <si>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</si>
  <si>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</si>
  <si>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</si>
  <si>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</si>
  <si>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</si>
  <si>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</si>
  <si>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</si>
  <si>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</si>
  <si>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</si>
  <si>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</si>
  <si>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</si>
  <si>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</si>
  <si>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</si>
  <si>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</si>
  <si>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</si>
  <si>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</si>
  <si>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</si>
  <si>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</si>
  <si>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</si>
  <si>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</si>
  <si>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</si>
  <si>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</si>
  <si>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</si>
  <si>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</si>
  <si>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</si>
  <si>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</si>
  <si>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</si>
  <si>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</si>
  <si>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</si>
  <si>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</si>
  <si>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</si>
  <si>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</si>
  <si>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</si>
  <si>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</si>
  <si>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</si>
  <si>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</si>
  <si>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</si>
  <si>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</si>
  <si>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</si>
  <si>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</si>
  <si>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</si>
  <si>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</si>
  <si>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</si>
  <si>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</si>
  <si>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</si>
  <si>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</si>
  <si>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</si>
  <si>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</si>
  <si>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</si>
  <si>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</si>
  <si>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</si>
  <si>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</si>
  <si>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</si>
  <si>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</si>
  <si>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</si>
  <si>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</si>
  <si>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</si>
  <si>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</si>
  <si>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</si>
  <si>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</si>
  <si>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</si>
  <si>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</si>
  <si>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</si>
  <si>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</si>
  <si>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</si>
  <si>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</si>
  <si>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</si>
  <si>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</si>
  <si>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</si>
  <si>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</si>
  <si>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</si>
  <si>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</si>
  <si>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</si>
  <si>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</si>
  <si>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</si>
  <si>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</si>
  <si>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</si>
  <si>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</si>
  <si>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</si>
  <si>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</si>
  <si>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</si>
  <si>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</si>
  <si>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</si>
  <si>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</si>
  <si>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</si>
  <si>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</si>
  <si>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</si>
  <si>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</si>
  <si>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</si>
  <si>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</si>
  <si>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</si>
  <si>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</si>
  <si>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</si>
  <si>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</si>
  <si>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</si>
  <si>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</si>
  <si>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</si>
  <si>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</si>
  <si>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</si>
  <si>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</si>
  <si>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</si>
  <si>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</si>
  <si>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</si>
  <si>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</si>
  <si>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</si>
  <si>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</si>
  <si>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</si>
  <si>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</si>
  <si>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</si>
  <si>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</si>
  <si>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</si>
  <si>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</si>
  <si>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</si>
  <si>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</si>
  <si>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</si>
  <si>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</si>
  <si>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</si>
  <si>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</si>
  <si>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</si>
  <si>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</si>
  <si>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</si>
  <si>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</si>
  <si>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</si>
  <si>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</si>
  <si>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</si>
  <si>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</si>
  <si>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</si>
  <si>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</si>
  <si>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</si>
  <si>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</si>
  <si>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</si>
  <si>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</si>
  <si>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</si>
  <si>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</si>
  <si>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</si>
  <si>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</si>
  <si>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</si>
  <si>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</si>
  <si>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</si>
  <si>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</si>
  <si>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</si>
  <si>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</si>
  <si>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</si>
  <si>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</si>
  <si>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</si>
  <si>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</si>
  <si>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</si>
  <si>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</si>
  <si>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</si>
  <si>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</si>
  <si>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</si>
  <si>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</si>
  <si>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</si>
  <si>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</si>
  <si>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</si>
  <si>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</si>
  <si>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</si>
  <si>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</si>
  <si>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</si>
  <si>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</si>
  <si>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</si>
  <si>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</si>
  <si>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</si>
  <si>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</si>
  <si>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</si>
  <si>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</si>
  <si>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</si>
  <si>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</si>
  <si>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</si>
  <si>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</si>
  <si>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</si>
  <si>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</si>
  <si>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</si>
  <si>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</si>
  <si>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</si>
  <si>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</si>
  <si>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</si>
  <si>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</si>
  <si>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</si>
  <si>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</si>
  <si>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</si>
  <si>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</si>
  <si>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</si>
  <si>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</si>
  <si>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</si>
  <si>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</si>
  <si>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</si>
  <si>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</si>
  <si>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</si>
  <si>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</si>
  <si>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</si>
  <si>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</si>
  <si>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</si>
  <si>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</si>
  <si>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</si>
  <si>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</si>
  <si>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</si>
  <si>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</si>
  <si>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</si>
  <si>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</si>
  <si>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</si>
  <si>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</si>
  <si>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</si>
  <si>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</si>
  <si>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</si>
  <si>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</si>
  <si>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</si>
  <si>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</si>
  <si>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</si>
  <si>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</si>
  <si>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</si>
  <si>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</si>
  <si>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</si>
  <si>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</si>
  <si>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</si>
  <si>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</si>
  <si>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</si>
  <si>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</si>
  <si>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</si>
  <si>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</si>
  <si>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</si>
  <si>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</si>
  <si>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</si>
  <si>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</si>
  <si>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</si>
  <si>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</si>
  <si>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</si>
  <si>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</si>
  <si>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</si>
  <si>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</si>
  <si>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</si>
  <si>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</si>
  <si>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</si>
  <si>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</si>
  <si>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</si>
  <si>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</si>
  <si>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</si>
  <si>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</si>
  <si>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</si>
  <si>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</si>
  <si>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</si>
  <si>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</si>
  <si>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</si>
  <si>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</si>
  <si>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</si>
  <si>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</si>
  <si>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</si>
  <si>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</si>
  <si>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</si>
  <si>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</si>
  <si>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</si>
  <si>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</si>
  <si>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</si>
  <si>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</si>
  <si>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</si>
  <si>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</si>
  <si>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</si>
  <si>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</si>
  <si>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</si>
  <si>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</si>
  <si>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</si>
  <si>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</si>
  <si>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</si>
  <si>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</si>
  <si>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</si>
  <si>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</si>
  <si>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</si>
  <si>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</si>
  <si>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</si>
  <si>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</si>
  <si>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</si>
  <si>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</si>
  <si>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</si>
  <si>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</si>
  <si>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</si>
  <si>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</si>
  <si>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</si>
  <si>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</si>
  <si>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</si>
  <si>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</si>
  <si>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</si>
  <si>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</si>
  <si>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</si>
  <si>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</si>
  <si>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</si>
  <si>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</si>
  <si>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</si>
  <si>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</si>
  <si>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</si>
  <si>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</si>
  <si>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</si>
  <si>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</si>
  <si>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</si>
  <si>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</si>
  <si>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</si>
  <si>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</si>
  <si>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</si>
  <si>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</si>
  <si>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</si>
  <si>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</si>
  <si>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</si>
  <si>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</si>
  <si>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</si>
  <si>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</si>
  <si>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</si>
  <si>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</si>
  <si>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</si>
  <si>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</si>
  <si>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</si>
  <si>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</si>
  <si>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</si>
  <si>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</si>
  <si>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</si>
  <si>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</si>
  <si>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</si>
  <si>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</si>
  <si>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</si>
  <si>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</si>
  <si>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</si>
  <si>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</si>
  <si>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</si>
  <si>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</si>
  <si>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</si>
  <si>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</si>
  <si>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</si>
  <si>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</si>
  <si>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</si>
  <si>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</si>
  <si>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</si>
  <si>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</si>
  <si>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</si>
  <si>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</si>
  <si>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</si>
  <si>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</si>
  <si>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</si>
  <si>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</si>
  <si>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</si>
  <si>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</si>
  <si>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</si>
  <si>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</si>
  <si>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</si>
  <si>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</si>
  <si>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</si>
  <si>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</si>
  <si>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</si>
  <si>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</si>
  <si>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</si>
  <si>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</si>
  <si>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</si>
  <si>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</si>
  <si>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</si>
  <si>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</si>
  <si>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</si>
  <si>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</si>
  <si>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</si>
  <si>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</si>
  <si>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</si>
  <si>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</si>
  <si>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</si>
  <si>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</si>
  <si>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</si>
  <si>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</si>
  <si>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</si>
  <si>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</si>
  <si>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</si>
  <si>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</si>
  <si>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</si>
  <si>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</si>
  <si>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</si>
  <si>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</si>
  <si>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</si>
  <si>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</si>
  <si>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</si>
  <si>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</si>
  <si>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</si>
  <si>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</si>
  <si>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</si>
  <si>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</si>
  <si>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</si>
  <si>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</si>
  <si>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</si>
  <si>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</si>
  <si>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</si>
  <si>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</si>
  <si>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</si>
  <si>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</si>
  <si>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</si>
  <si>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</si>
  <si>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</si>
  <si>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</si>
  <si>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</si>
  <si>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</si>
  <si>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</si>
  <si>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</si>
  <si>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</si>
  <si>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</si>
  <si>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</si>
  <si>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</si>
  <si>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</si>
  <si>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</si>
  <si>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</si>
  <si>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</si>
  <si>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</si>
  <si>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</si>
  <si>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</si>
  <si>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</si>
  <si>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</si>
  <si>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</si>
  <si>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</si>
  <si>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</si>
  <si>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</si>
  <si>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</si>
  <si>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</si>
  <si>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</si>
  <si>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</si>
  <si>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</si>
  <si>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</si>
  <si>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</si>
  <si>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</si>
  <si>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</si>
  <si>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</si>
  <si>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</si>
  <si>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</si>
  <si>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</si>
  <si>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</si>
  <si>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</si>
  <si>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</si>
  <si>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</si>
  <si>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</si>
  <si>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</si>
  <si>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</si>
  <si>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</si>
  <si>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</si>
  <si>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</si>
  <si>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</si>
  <si>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</si>
  <si>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</si>
  <si>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</si>
  <si>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</si>
  <si>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</si>
  <si>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</si>
  <si>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</si>
  <si>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</si>
  <si>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</si>
  <si>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</si>
  <si>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</si>
  <si>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</si>
  <si>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</si>
  <si>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</si>
  <si>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</si>
  <si>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</si>
  <si>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</si>
  <si>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</si>
  <si>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</si>
  <si>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</si>
  <si>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</si>
  <si>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</si>
  <si>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</si>
  <si>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</si>
  <si>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</si>
  <si>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</si>
  <si>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</si>
  <si>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</si>
  <si>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</si>
  <si>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</si>
  <si>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</si>
  <si>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</si>
  <si>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</si>
  <si>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</si>
  <si>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</si>
  <si>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</si>
  <si>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</si>
  <si>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</si>
  <si>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</si>
  <si>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</si>
  <si>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</si>
  <si>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</si>
  <si>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</si>
  <si>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</si>
  <si>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</si>
  <si>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</si>
  <si>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</si>
  <si>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</si>
  <si>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</si>
  <si>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</si>
  <si>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</si>
  <si>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</si>
  <si>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</si>
  <si>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</si>
  <si>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</si>
  <si>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</si>
  <si>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</si>
  <si>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</si>
  <si>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</si>
  <si>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</si>
  <si>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</si>
  <si>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</si>
  <si>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</si>
  <si>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</si>
  <si>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</si>
  <si>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</si>
  <si>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</si>
  <si>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</si>
  <si>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</si>
  <si>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</si>
  <si>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</si>
  <si>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</si>
  <si>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</si>
  <si>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</si>
  <si>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</si>
  <si>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</si>
  <si>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</si>
  <si>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</si>
  <si>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</si>
  <si>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</si>
  <si>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</si>
  <si>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</si>
  <si>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</si>
  <si>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</si>
  <si>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</si>
  <si>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</si>
  <si>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</si>
  <si>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</si>
  <si>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</si>
  <si>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</si>
  <si>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</si>
  <si>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</si>
  <si>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</si>
  <si>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</si>
  <si>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</si>
  <si>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</si>
  <si>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</si>
  <si>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</si>
  <si>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</si>
  <si>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</si>
  <si>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</si>
  <si>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</si>
  <si>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</si>
  <si>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</si>
  <si>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</si>
  <si>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</si>
  <si>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</si>
  <si>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</si>
  <si>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</si>
  <si>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</si>
  <si>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</si>
  <si>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</si>
  <si>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</si>
  <si>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</si>
  <si>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</si>
  <si>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</si>
  <si>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</si>
  <si>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</si>
  <si>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</si>
  <si>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</si>
  <si>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</si>
  <si>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</si>
  <si>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</si>
  <si>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</si>
  <si>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</si>
  <si>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</si>
  <si>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</si>
  <si>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</si>
  <si>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</si>
  <si>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</si>
  <si>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</si>
  <si>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</si>
  <si>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</si>
  <si>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</si>
  <si>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</si>
  <si>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</si>
  <si>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</si>
  <si>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</si>
  <si>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</si>
  <si>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</si>
  <si>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</si>
  <si>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</si>
  <si>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</si>
  <si>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</si>
  <si>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</si>
  <si>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</si>
  <si>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</si>
  <si>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</si>
  <si>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</si>
  <si>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</si>
  <si>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</si>
  <si>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</si>
  <si>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</si>
  <si>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</si>
  <si>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</si>
  <si>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</si>
  <si>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</si>
  <si>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</si>
  <si>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</si>
  <si>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</si>
  <si>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</si>
  <si>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</si>
  <si>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</si>
  <si>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</si>
  <si>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</si>
  <si>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</si>
  <si>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</si>
  <si>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</si>
  <si>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</si>
  <si>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</si>
  <si>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</si>
  <si>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</si>
  <si>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</si>
  <si>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</si>
  <si>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</si>
  <si>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</si>
  <si>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</si>
  <si>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</si>
  <si>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</si>
  <si>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</si>
  <si>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</si>
  <si>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</si>
  <si>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</si>
  <si>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</si>
  <si>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</si>
  <si>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</si>
  <si>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</si>
  <si>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</si>
  <si>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</si>
  <si>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</si>
  <si>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</si>
  <si>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</si>
  <si>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</si>
  <si>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</si>
  <si>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</si>
  <si>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</si>
  <si>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</si>
  <si>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</si>
  <si>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</si>
  <si>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</si>
  <si>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</si>
  <si>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</si>
  <si>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</si>
  <si>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</si>
  <si>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</si>
  <si>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</si>
  <si>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</si>
  <si>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</si>
  <si>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</si>
  <si>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</si>
  <si>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</si>
  <si>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</si>
  <si>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</si>
  <si>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</si>
  <si>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</si>
  <si>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</si>
  <si>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</si>
  <si>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</si>
  <si>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</si>
  <si>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</si>
  <si>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</si>
  <si>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</si>
  <si>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</si>
  <si>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</si>
  <si>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</si>
  <si>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</si>
  <si>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</si>
  <si>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</si>
  <si>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</si>
  <si>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</si>
  <si>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</si>
  <si>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</si>
  <si>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</si>
  <si>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</si>
  <si>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</si>
  <si>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</si>
  <si>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</si>
  <si>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</si>
  <si>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</si>
  <si>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</si>
  <si>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</si>
  <si>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</si>
  <si>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</si>
  <si>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</si>
  <si>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</si>
  <si>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</si>
  <si>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</si>
  <si>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</si>
  <si>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</si>
  <si>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</si>
  <si>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</si>
  <si>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</si>
  <si>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</si>
  <si>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</si>
  <si>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</si>
  <si>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</si>
  <si>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</si>
  <si>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</si>
  <si>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</si>
  <si>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</si>
  <si>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</si>
  <si>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</si>
  <si>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</si>
  <si>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</si>
  <si>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</si>
  <si>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</si>
  <si>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</si>
  <si>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</si>
  <si>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</si>
  <si>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</si>
  <si>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</si>
  <si>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</si>
  <si>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</si>
  <si>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</si>
  <si>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</si>
  <si>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</si>
  <si>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</si>
  <si>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</si>
  <si>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</si>
  <si>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</si>
  <si>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</si>
  <si>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</si>
  <si>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</si>
  <si>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</si>
  <si>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</si>
  <si>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</si>
  <si>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</si>
  <si>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</si>
  <si>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</si>
  <si>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</si>
  <si>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</si>
  <si>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</si>
  <si>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</si>
  <si>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</si>
  <si>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</si>
  <si>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</si>
  <si>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</si>
  <si>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</si>
  <si>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</si>
  <si>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</si>
  <si>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</si>
  <si>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</si>
  <si>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</si>
  <si>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</si>
  <si>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</si>
  <si>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</si>
  <si>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</si>
  <si>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</si>
  <si>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</si>
  <si>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</si>
  <si>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</si>
  <si>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</si>
  <si>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</si>
  <si>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</si>
  <si>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</si>
  <si>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</si>
  <si>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</si>
  <si>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</si>
  <si>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</si>
  <si>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</si>
  <si>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</si>
  <si>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</si>
  <si>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</si>
  <si>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</si>
  <si>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</si>
  <si>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</si>
  <si>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</si>
  <si>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</si>
  <si>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</si>
  <si>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</si>
  <si>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</si>
  <si>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</si>
  <si>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</si>
  <si>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</si>
  <si>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</si>
  <si>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</si>
  <si>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</si>
  <si>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</si>
  <si>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</si>
  <si>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</si>
  <si>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</si>
  <si>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</si>
  <si>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</si>
  <si>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</si>
  <si>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</si>
  <si>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</si>
  <si>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</si>
  <si>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</si>
  <si>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</si>
  <si>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</si>
  <si>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</si>
  <si>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</si>
  <si>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</si>
  <si>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</si>
  <si>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</si>
  <si>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</si>
  <si>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</si>
  <si>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</si>
  <si>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</si>
  <si>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</si>
  <si>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</si>
  <si>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</si>
  <si>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</si>
  <si>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</si>
  <si>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</si>
  <si>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</si>
  <si>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</si>
  <si>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</si>
  <si>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</si>
  <si>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</si>
  <si>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</si>
  <si>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</si>
  <si>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</si>
  <si>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</si>
  <si>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</si>
  <si>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</si>
  <si>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</si>
  <si>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</si>
  <si>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</si>
  <si>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</si>
  <si>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</si>
  <si>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</si>
  <si>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</si>
  <si>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</si>
  <si>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</si>
  <si>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</si>
  <si>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</si>
  <si>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</si>
  <si>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</si>
  <si>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</si>
  <si>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</si>
  <si>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</si>
  <si>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</si>
  <si>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</si>
  <si>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</si>
  <si>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</si>
  <si>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</si>
  <si>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</si>
  <si>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</si>
  <si>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</si>
  <si>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</si>
  <si>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</si>
  <si>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</si>
  <si>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</si>
  <si>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</si>
  <si>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</si>
  <si>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</si>
  <si>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</si>
  <si>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</si>
  <si>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</si>
  <si>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</si>
  <si>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</si>
  <si>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</si>
  <si>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</si>
  <si>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</si>
  <si>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</si>
  <si>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</si>
  <si>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</si>
  <si>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</si>
  <si>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</si>
  <si>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</si>
  <si>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</si>
  <si>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</si>
  <si>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</si>
  <si>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</si>
  <si>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</si>
  <si>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</si>
  <si>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</si>
  <si>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</si>
  <si>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</si>
  <si>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</si>
  <si>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</si>
  <si>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</si>
  <si>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</si>
  <si>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</si>
  <si>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</si>
  <si>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</si>
  <si>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</si>
  <si>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</si>
  <si>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</si>
  <si>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</si>
  <si>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</si>
  <si>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</si>
  <si>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</si>
  <si>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</si>
  <si>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</si>
  <si>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</si>
  <si>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</si>
  <si>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</si>
  <si>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</si>
  <si>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</si>
  <si>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</si>
  <si>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</si>
  <si>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</si>
  <si>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</si>
  <si>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</si>
  <si>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</si>
  <si>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</si>
  <si>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</si>
  <si>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</si>
  <si>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</si>
  <si>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</si>
  <si>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</si>
  <si>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</si>
  <si>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</si>
  <si>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</si>
  <si>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</si>
  <si>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</si>
  <si>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</si>
  <si>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</si>
  <si>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</si>
  <si>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</si>
  <si>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</si>
  <si>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</si>
  <si>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</si>
  <si>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</si>
  <si>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</si>
  <si>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</si>
  <si>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</si>
  <si>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</si>
  <si>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</si>
  <si>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</si>
  <si>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</si>
  <si>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</si>
  <si>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</si>
  <si>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</si>
  <si>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</si>
  <si>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</si>
  <si>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</si>
  <si>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</si>
  <si>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</si>
  <si>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</si>
  <si>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</si>
  <si>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</si>
  <si>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</si>
  <si>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</si>
  <si>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</si>
  <si>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</si>
  <si>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</si>
  <si>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</si>
  <si>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</si>
  <si>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</si>
  <si>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</si>
  <si>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</si>
  <si>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</si>
  <si>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</si>
  <si>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</si>
  <si>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</si>
  <si>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</si>
  <si>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</si>
  <si>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</si>
  <si>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</si>
  <si>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</si>
  <si>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</si>
  <si>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</si>
  <si>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</si>
  <si>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</si>
  <si>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</si>
  <si>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</si>
  <si>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</si>
  <si>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</si>
  <si>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</si>
  <si>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</si>
  <si>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</si>
  <si>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</si>
  <si>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</si>
  <si>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</si>
  <si>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</si>
  <si>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</si>
  <si>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</si>
  <si>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</si>
  <si>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</si>
  <si>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</si>
  <si>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</si>
  <si>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</si>
  <si>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</si>
  <si>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</si>
  <si>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</si>
  <si>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</si>
  <si>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</si>
  <si>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</si>
  <si>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</si>
  <si>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</si>
  <si>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</si>
  <si>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</si>
  <si>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</si>
  <si>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</si>
  <si>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</si>
  <si>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</si>
  <si>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</si>
  <si>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</si>
  <si>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</si>
  <si>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</si>
  <si>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</si>
  <si>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</si>
  <si>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</si>
  <si>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</si>
  <si>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</si>
  <si>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</si>
  <si>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</si>
  <si>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</si>
  <si>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</si>
  <si>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</si>
  <si>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</si>
  <si>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</si>
  <si>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</si>
  <si>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</si>
  <si>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</si>
  <si>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</si>
  <si>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</si>
  <si>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</si>
  <si>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</si>
  <si>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</si>
  <si>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</si>
  <si>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</si>
  <si>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</si>
  <si>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</si>
  <si>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</si>
  <si>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</si>
  <si>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</si>
  <si>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</si>
  <si>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</si>
  <si>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</si>
  <si>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</si>
  <si>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</si>
  <si>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</si>
  <si>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</si>
  <si>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</si>
  <si>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</si>
  <si>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</si>
  <si>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</si>
  <si>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</si>
  <si>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</si>
  <si>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</si>
  <si>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</si>
  <si>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</si>
  <si>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</si>
  <si>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</si>
  <si>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</si>
  <si>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</si>
  <si>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</si>
  <si>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</si>
  <si>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</si>
  <si>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</si>
  <si>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</si>
  <si>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</si>
  <si>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</si>
  <si>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</si>
  <si>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</si>
  <si>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</si>
  <si>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</si>
  <si>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</si>
  <si>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</si>
  <si>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</si>
  <si>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</si>
  <si>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</si>
  <si>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</si>
  <si>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</si>
  <si>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</si>
  <si>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</si>
  <si>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</si>
  <si>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</si>
  <si>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</si>
  <si>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</si>
  <si>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</si>
  <si>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</si>
  <si>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</si>
  <si>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</si>
  <si>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</si>
  <si>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</si>
  <si>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</si>
  <si>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</si>
  <si>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</si>
  <si>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</si>
  <si>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</si>
  <si>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</si>
  <si>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</si>
  <si>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</si>
  <si>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</si>
  <si>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</si>
  <si>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</si>
  <si>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</si>
  <si>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</si>
  <si>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</si>
  <si>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</si>
  <si>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</si>
  <si>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</si>
  <si>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</si>
  <si>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</si>
  <si>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</si>
  <si>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</si>
  <si>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</si>
  <si>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</si>
  <si>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</si>
  <si>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</si>
  <si>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</si>
  <si>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</si>
  <si>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</si>
  <si>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</si>
  <si>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</si>
  <si>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</si>
  <si>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</si>
  <si>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</si>
  <si>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</si>
  <si>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</si>
  <si>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</si>
  <si>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</si>
  <si>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</si>
  <si>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</si>
  <si>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</si>
  <si>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</si>
  <si>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</si>
  <si>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</si>
  <si>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</si>
  <si>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</si>
  <si>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</si>
  <si>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</si>
  <si>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</si>
  <si>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</si>
  <si>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</si>
  <si>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</si>
  <si>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</si>
  <si>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</si>
  <si>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</si>
  <si>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</si>
  <si>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</si>
  <si>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</si>
  <si>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</si>
  <si>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</si>
  <si>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</si>
  <si>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</si>
  <si>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</si>
  <si>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</si>
  <si>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</si>
  <si>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</si>
  <si>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</si>
  <si>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</si>
  <si>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</si>
  <si>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</si>
  <si>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</si>
  <si>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</si>
  <si>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</si>
  <si>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</si>
  <si>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</si>
  <si>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</si>
  <si>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</si>
  <si>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</si>
  <si>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</si>
  <si>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</si>
  <si>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</si>
  <si>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</si>
  <si>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</si>
  <si>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</si>
  <si>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</si>
  <si>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</si>
  <si>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</si>
  <si>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</si>
  <si>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</si>
  <si>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</si>
  <si>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</si>
  <si>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</si>
  <si>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</si>
  <si>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</si>
  <si>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</si>
  <si>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</si>
  <si>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</si>
  <si>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</si>
  <si>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</si>
  <si>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</si>
  <si>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</si>
  <si>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</si>
  <si>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</si>
  <si>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</si>
  <si>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</si>
  <si>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</si>
  <si>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</si>
  <si>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</si>
  <si>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</si>
  <si>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</si>
  <si>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</si>
  <si>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</si>
  <si>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</si>
  <si>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</si>
  <si>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</si>
  <si>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</si>
  <si>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</si>
  <si>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</si>
  <si>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</si>
  <si>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</si>
  <si>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</si>
  <si>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</si>
  <si>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</si>
  <si>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</si>
  <si>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</si>
  <si>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</si>
  <si>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</si>
  <si>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</si>
  <si>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</si>
  <si>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</si>
  <si>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</si>
  <si>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</si>
  <si>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</si>
  <si>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</si>
  <si>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</si>
  <si>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</si>
  <si>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</si>
  <si>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</si>
  <si>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</si>
  <si>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</si>
  <si>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</si>
  <si>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</si>
  <si>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</si>
  <si>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</si>
  <si>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</si>
  <si>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</si>
  <si>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</si>
  <si>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</si>
  <si>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</si>
  <si>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</si>
  <si>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</si>
  <si>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</si>
  <si>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</si>
  <si>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</si>
  <si>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</si>
  <si>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</si>
  <si>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</si>
  <si>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</si>
  <si>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</si>
  <si>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</si>
  <si>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</si>
  <si>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</si>
  <si>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</si>
  <si>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</si>
  <si>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</si>
  <si>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</si>
  <si>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</si>
  <si>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</si>
  <si>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</si>
  <si>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</si>
  <si>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</si>
  <si>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</si>
  <si>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</si>
  <si>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</si>
  <si>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</si>
  <si>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</si>
  <si>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</si>
  <si>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</si>
  <si>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</si>
  <si>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</si>
  <si>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</si>
  <si>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</si>
  <si>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</si>
  <si>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</si>
  <si>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</si>
  <si>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</si>
  <si>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</si>
  <si>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</si>
  <si>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</si>
  <si>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</si>
  <si>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</si>
  <si>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</si>
  <si>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</si>
  <si>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</si>
  <si>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</si>
  <si>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</si>
  <si>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</si>
  <si>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</si>
  <si>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</si>
  <si>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</si>
  <si>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</si>
  <si>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</si>
  <si>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</si>
  <si>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</si>
  <si>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</si>
  <si>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</si>
  <si>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</si>
  <si>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</si>
  <si>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</si>
  <si>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</si>
  <si>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</si>
  <si>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</si>
  <si>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</si>
  <si>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</si>
  <si>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</si>
  <si>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</si>
  <si>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</si>
  <si>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</si>
  <si>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</si>
  <si>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</si>
  <si>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</si>
  <si>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</si>
  <si>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</si>
  <si>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</si>
  <si>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</si>
  <si>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</si>
  <si>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</si>
  <si>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</si>
  <si>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</si>
  <si>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</si>
  <si>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</si>
  <si>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</si>
  <si>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</si>
  <si>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</si>
  <si>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</si>
  <si>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</si>
  <si>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</si>
  <si>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</si>
  <si>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</si>
  <si>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</si>
  <si>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</si>
  <si>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</si>
  <si>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</si>
  <si>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</si>
  <si>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</si>
  <si>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</si>
  <si>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</si>
  <si>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</si>
  <si>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</si>
  <si>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</si>
  <si>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</si>
  <si>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</si>
  <si>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</si>
  <si>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</si>
  <si>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</si>
  <si>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</si>
  <si>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</si>
  <si>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</si>
  <si>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</si>
  <si>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</si>
  <si>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</si>
  <si>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</si>
  <si>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</si>
  <si>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</si>
  <si>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</si>
  <si>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</si>
  <si>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</si>
  <si>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</si>
  <si>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</si>
  <si>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</si>
  <si>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</si>
  <si>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</si>
  <si>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</si>
  <si>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</si>
  <si>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</si>
  <si>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</si>
  <si>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</si>
  <si>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</si>
  <si>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</si>
  <si>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</si>
  <si>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</si>
  <si>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</si>
  <si>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</si>
  <si>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</si>
  <si>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</si>
  <si>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</si>
  <si>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</si>
  <si>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</si>
  <si>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</si>
  <si>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</si>
  <si>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</si>
  <si>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</si>
  <si>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</si>
  <si>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</si>
  <si>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</si>
  <si>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</si>
  <si>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</si>
  <si>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</si>
  <si>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</si>
  <si>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</si>
  <si>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</si>
  <si>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</si>
  <si>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</si>
  <si>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</si>
  <si>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</si>
  <si>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</si>
  <si>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</si>
  <si>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</si>
  <si>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</si>
  <si>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</si>
  <si>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</si>
  <si>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</si>
  <si>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</si>
  <si>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</si>
  <si>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</si>
  <si>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</si>
  <si>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</si>
  <si>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</si>
  <si>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</si>
  <si>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</si>
  <si>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</si>
  <si>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</si>
  <si>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</si>
  <si>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</si>
  <si>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</si>
  <si>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</si>
  <si>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</si>
  <si>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</si>
  <si>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</si>
  <si>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</si>
  <si>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</si>
  <si>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</si>
  <si>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</si>
  <si>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</si>
  <si>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</si>
  <si>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</si>
  <si>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</si>
  <si>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</si>
  <si>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</si>
  <si>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</si>
  <si>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</si>
  <si>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</si>
  <si>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</si>
  <si>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</si>
  <si>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</si>
  <si>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</si>
  <si>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</si>
  <si>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</si>
  <si>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</si>
  <si>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</si>
  <si>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</si>
  <si>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</si>
  <si>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</si>
  <si>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</si>
  <si>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</si>
  <si>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</si>
  <si>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</si>
  <si>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</si>
  <si>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</si>
  <si>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</si>
  <si>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</si>
  <si>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</si>
  <si>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</si>
  <si>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</si>
  <si>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</si>
  <si>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</si>
  <si>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</si>
  <si>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</si>
  <si>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</si>
  <si>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</si>
  <si>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</si>
  <si>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</si>
  <si>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</si>
  <si>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</si>
  <si>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</si>
  <si>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</si>
  <si>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</si>
  <si>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</si>
  <si>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</si>
  <si>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</si>
  <si>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</si>
  <si>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</si>
  <si>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</si>
  <si>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</si>
  <si>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</si>
  <si>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</si>
  <si>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</si>
  <si>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</si>
  <si>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</si>
  <si>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</si>
  <si>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</si>
  <si>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</si>
  <si>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</si>
  <si>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</si>
  <si>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</si>
  <si>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</si>
  <si>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</si>
  <si>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</si>
  <si>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</si>
  <si>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</si>
  <si>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</si>
  <si>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</si>
  <si>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</si>
  <si>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</si>
  <si>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</si>
  <si>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</si>
  <si>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</si>
  <si>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</si>
  <si>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</si>
  <si>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</si>
  <si>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</si>
  <si>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</si>
  <si>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</si>
  <si>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</si>
  <si>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</si>
  <si>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</si>
  <si>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</si>
  <si>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</si>
  <si>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</si>
  <si>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</si>
  <si>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</si>
  <si>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</si>
  <si>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</si>
  <si>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</si>
  <si>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</si>
  <si>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</si>
  <si>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</si>
  <si>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</si>
  <si>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</si>
  <si>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</si>
  <si>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</si>
  <si>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</si>
  <si>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</si>
  <si>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</si>
  <si>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</si>
  <si>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</si>
  <si>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</si>
  <si>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</si>
  <si>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</si>
  <si>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</si>
  <si>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</si>
  <si>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</si>
  <si>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</si>
  <si>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</si>
  <si>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</si>
  <si>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</si>
  <si>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</si>
  <si>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</si>
  <si>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</si>
  <si>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</si>
  <si>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</si>
  <si>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</si>
  <si>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</si>
  <si>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</si>
  <si>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</si>
  <si>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</si>
  <si>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</si>
  <si>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</si>
  <si>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</si>
  <si>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</si>
  <si>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</si>
  <si>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</si>
  <si>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</si>
  <si>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</si>
  <si>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</si>
  <si>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</si>
  <si>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</si>
  <si>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</si>
  <si>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</si>
  <si>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</si>
  <si>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</si>
  <si>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</si>
  <si>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</si>
  <si>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</si>
  <si>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</si>
  <si>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</si>
  <si>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</si>
  <si>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</si>
  <si>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</si>
  <si>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</si>
  <si>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</si>
  <si>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</si>
  <si>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</si>
  <si>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</si>
  <si>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</si>
  <si>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</si>
  <si>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</si>
  <si>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</si>
  <si>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</si>
  <si>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</si>
  <si>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</si>
  <si>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</si>
  <si>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</si>
  <si>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</si>
  <si>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</si>
  <si>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</si>
  <si>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</si>
  <si>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</si>
  <si>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</si>
  <si>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</si>
  <si>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</si>
  <si>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</si>
  <si>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</si>
  <si>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</si>
  <si>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</si>
  <si>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</si>
  <si>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</si>
  <si>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</si>
  <si>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</si>
  <si>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</si>
  <si>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</si>
  <si>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</si>
  <si>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</si>
  <si>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</si>
  <si>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</si>
  <si>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</si>
  <si>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</si>
  <si>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</si>
  <si>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</si>
  <si>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</si>
  <si>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</si>
  <si>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</si>
  <si>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</si>
  <si>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</si>
  <si>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</si>
  <si>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</si>
  <si>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</si>
  <si>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</si>
  <si>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</si>
  <si>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</si>
  <si>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</si>
  <si>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</si>
  <si>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</si>
  <si>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</si>
  <si>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</si>
  <si>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</si>
  <si>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</si>
  <si>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</si>
  <si>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</si>
  <si>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</si>
  <si>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</si>
  <si>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</si>
  <si>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</si>
  <si>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</si>
  <si>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</si>
  <si>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</si>
  <si>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</si>
  <si>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</si>
  <si>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</si>
  <si>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</si>
  <si>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</si>
  <si>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</si>
  <si>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</si>
  <si>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</si>
  <si>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</si>
  <si>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</si>
  <si>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</si>
  <si>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</si>
  <si>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</si>
  <si>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</si>
  <si>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</si>
  <si>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</si>
  <si>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</si>
  <si>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</si>
  <si>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</si>
  <si>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</si>
  <si>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</si>
  <si>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</si>
  <si>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</si>
  <si>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</si>
  <si>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</si>
  <si>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</si>
  <si>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</si>
  <si>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</si>
  <si>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</si>
  <si>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</si>
  <si>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</si>
  <si>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</si>
  <si>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</si>
  <si>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</si>
  <si>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</si>
  <si>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</si>
  <si>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</si>
  <si>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</si>
  <si>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</si>
  <si>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</si>
  <si>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</si>
  <si>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</si>
  <si>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</si>
  <si>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</si>
  <si>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</si>
  <si>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</si>
  <si>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</si>
  <si>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</si>
  <si>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</si>
  <si>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</si>
  <si>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</si>
  <si>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</si>
  <si>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</si>
  <si>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</si>
  <si>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</si>
  <si>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</si>
  <si>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</si>
  <si>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</si>
  <si>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</si>
  <si>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</si>
  <si>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</si>
  <si>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</si>
  <si>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</si>
  <si>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</si>
  <si>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</si>
  <si>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</si>
  <si>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</si>
  <si>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</si>
  <si>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</si>
  <si>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</si>
  <si>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</si>
  <si>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</si>
  <si>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</si>
  <si>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</si>
  <si>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</si>
  <si>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</si>
  <si>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</si>
  <si>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</si>
  <si>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</si>
  <si>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</si>
  <si>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</si>
  <si>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</si>
  <si>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</si>
  <si>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</si>
  <si>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</si>
  <si>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</si>
  <si>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</si>
  <si>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</si>
  <si>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</si>
  <si>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</si>
  <si>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</si>
  <si>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</si>
  <si>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</si>
  <si>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</si>
  <si>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</si>
  <si>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</si>
  <si>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</si>
  <si>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</si>
  <si>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</si>
  <si>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</si>
  <si>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</si>
  <si>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</si>
  <si>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</si>
  <si>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</si>
  <si>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</si>
  <si>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</si>
  <si>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</si>
  <si>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</si>
  <si>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</si>
  <si>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</si>
  <si>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</si>
  <si>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</si>
  <si>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</si>
  <si>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</si>
  <si>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</si>
  <si>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</si>
  <si>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</si>
  <si>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</si>
  <si>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</si>
  <si>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</si>
  <si>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</si>
  <si>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</si>
  <si>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</si>
  <si>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</si>
  <si>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</si>
  <si>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</si>
  <si>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</si>
  <si>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</si>
  <si>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</si>
  <si>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</si>
  <si>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</si>
  <si>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</si>
  <si>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</si>
  <si>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</si>
  <si>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</si>
  <si>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</si>
  <si>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</si>
  <si>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</si>
  <si>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</si>
  <si>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</si>
  <si>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</si>
  <si>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</si>
  <si>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</si>
  <si>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</si>
  <si>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</si>
  <si>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</si>
  <si>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</si>
  <si>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</si>
  <si>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</si>
  <si>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</si>
  <si>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</si>
  <si>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</si>
  <si>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</si>
  <si>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</si>
  <si>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</si>
  <si>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</si>
  <si>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</si>
  <si>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</si>
  <si>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</si>
  <si>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</si>
  <si>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</si>
  <si>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</si>
  <si>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</si>
  <si>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</si>
  <si>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</si>
  <si>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</si>
  <si>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</si>
  <si>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</si>
  <si>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</si>
  <si>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</si>
  <si>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</si>
  <si>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</si>
  <si>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</si>
  <si>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</si>
  <si>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</si>
  <si>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</si>
  <si>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</si>
  <si>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</si>
  <si>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</si>
  <si>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</si>
  <si>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</si>
  <si>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</si>
  <si>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</si>
  <si>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</si>
  <si>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</si>
  <si>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</si>
  <si>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</si>
  <si>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</si>
  <si>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</si>
  <si>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</si>
  <si>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</si>
  <si>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</si>
  <si>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</si>
  <si>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</si>
  <si>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</si>
  <si>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</si>
  <si>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</si>
  <si>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</si>
  <si>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</si>
  <si>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</si>
  <si>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</si>
  <si>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</si>
  <si>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</si>
  <si>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</si>
  <si>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</si>
  <si>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</si>
  <si>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</si>
  <si>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</si>
  <si>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</si>
  <si>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</si>
  <si>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</si>
  <si>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</si>
  <si>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</si>
  <si>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</si>
  <si>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</si>
  <si>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</si>
  <si>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</si>
  <si>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</si>
  <si>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</si>
  <si>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</si>
  <si>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</si>
  <si>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</si>
  <si>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</si>
  <si>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</si>
  <si>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</si>
  <si>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</si>
  <si>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</si>
  <si>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</si>
  <si>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</si>
  <si>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</si>
  <si>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</si>
  <si>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</si>
  <si>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</si>
  <si>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</si>
  <si>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</si>
  <si>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</si>
  <si>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</si>
  <si>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</si>
  <si>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</si>
  <si>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</si>
  <si>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</si>
  <si>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</si>
  <si>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</si>
  <si>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</si>
  <si>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</si>
  <si>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</si>
  <si>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</si>
  <si>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</si>
  <si>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</si>
  <si>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</si>
  <si>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</si>
  <si>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</si>
  <si>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</si>
  <si>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</si>
  <si>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</si>
  <si>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</si>
  <si>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</si>
  <si>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</si>
  <si>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</si>
  <si>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</si>
  <si>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</si>
  <si>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</si>
  <si>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</si>
  <si>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</si>
  <si>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</si>
  <si>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</si>
  <si>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</si>
  <si>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</si>
  <si>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</si>
  <si>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</si>
  <si>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</si>
  <si>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</si>
  <si>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</si>
  <si>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</si>
  <si>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</si>
  <si>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</si>
  <si>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</si>
  <si>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</si>
  <si>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</si>
  <si>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</si>
  <si>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</si>
  <si>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</si>
  <si>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</si>
  <si>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</si>
  <si>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</si>
  <si>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</si>
  <si>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</si>
  <si>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</si>
  <si>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</si>
  <si>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</si>
  <si>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</si>
  <si>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</si>
  <si>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</si>
  <si>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</si>
  <si>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</si>
  <si>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</si>
  <si>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</si>
  <si>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</si>
  <si>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</si>
  <si>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</si>
  <si>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</si>
  <si>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</si>
  <si>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</si>
  <si>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</si>
  <si>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</si>
  <si>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</si>
  <si>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</si>
  <si>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</si>
  <si>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</si>
  <si>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</si>
  <si>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</si>
  <si>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</si>
  <si>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</si>
  <si>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</si>
  <si>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</si>
  <si>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</si>
  <si>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</si>
  <si>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</si>
  <si>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</si>
  <si>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</si>
  <si>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</si>
  <si>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</si>
  <si>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</si>
  <si>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</si>
  <si>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</si>
  <si>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</si>
  <si>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</si>
  <si>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</si>
  <si>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</si>
  <si>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</si>
  <si>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</si>
  <si>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</si>
  <si>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</si>
  <si>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</si>
  <si>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</si>
  <si>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</si>
  <si>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</si>
  <si>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</si>
  <si>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</si>
  <si>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</si>
  <si>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</si>
  <si>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</si>
  <si>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</si>
  <si>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</si>
  <si>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</si>
  <si>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</si>
  <si>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</si>
  <si>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</si>
  <si>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</si>
  <si>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</si>
  <si>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</si>
  <si>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</si>
  <si>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</si>
  <si>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</si>
  <si>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</si>
  <si>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</si>
  <si>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</si>
  <si>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</si>
  <si>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</si>
  <si>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</si>
  <si>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</si>
  <si>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</si>
  <si>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</si>
  <si>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</si>
  <si>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</si>
  <si>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</si>
  <si>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</si>
  <si>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</si>
  <si>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</si>
  <si>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</si>
  <si>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</si>
  <si>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</si>
  <si>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</si>
  <si>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</si>
  <si>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</si>
  <si>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</si>
  <si>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</si>
  <si>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</si>
  <si>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</si>
  <si>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</si>
  <si>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</si>
  <si>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</si>
  <si>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</si>
  <si>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</si>
  <si>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</si>
  <si>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</si>
  <si>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</si>
  <si>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</si>
  <si>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</si>
  <si>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</si>
  <si>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</si>
  <si>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</si>
  <si>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</si>
  <si>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</si>
  <si>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</si>
  <si>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</si>
  <si>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</si>
  <si>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</si>
  <si>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</si>
  <si>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</si>
  <si>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</si>
  <si>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</si>
  <si>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</si>
  <si>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</si>
  <si>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</si>
  <si>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</si>
  <si>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</si>
  <si>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</si>
  <si>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</si>
  <si>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</si>
  <si>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</si>
  <si>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</si>
  <si>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</si>
  <si>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</si>
  <si>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</si>
  <si>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</si>
  <si>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</si>
  <si>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</si>
  <si>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</si>
  <si>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</si>
  <si>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</si>
  <si>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</si>
  <si>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</si>
  <si>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</si>
  <si>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</si>
  <si>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</si>
  <si>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</si>
  <si>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</si>
  <si>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</si>
  <si>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</si>
  <si>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</si>
  <si>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</si>
  <si>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</si>
  <si>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</si>
  <si>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</si>
  <si>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</si>
  <si>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</si>
  <si>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</si>
  <si>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</si>
  <si>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</si>
  <si>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</si>
  <si>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</si>
  <si>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</si>
  <si>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</si>
  <si>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</si>
  <si>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</si>
  <si>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</si>
  <si>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</si>
  <si>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</si>
  <si>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</si>
  <si>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</si>
  <si>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</si>
  <si>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</si>
  <si>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</si>
  <si>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</si>
  <si>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</si>
  <si>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</si>
  <si>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</si>
  <si>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</si>
  <si>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</si>
  <si>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</si>
  <si>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</si>
  <si>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</si>
  <si>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</si>
  <si>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</si>
  <si>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</si>
  <si>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</si>
  <si>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</si>
  <si>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</si>
  <si>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</si>
  <si>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</si>
  <si>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</si>
  <si>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</si>
  <si>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</si>
  <si>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</si>
  <si>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</si>
  <si>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</si>
  <si>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</si>
  <si>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</si>
  <si>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</si>
  <si>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</si>
  <si>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</si>
  <si>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</si>
  <si>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</si>
  <si>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</si>
  <si>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</si>
  <si>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</si>
  <si>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</si>
  <si>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</si>
  <si>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</si>
  <si>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</si>
  <si>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</si>
  <si>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</si>
  <si>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</si>
  <si>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</si>
  <si>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</si>
  <si>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</si>
  <si>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</si>
  <si>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</si>
  <si>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</si>
  <si>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</si>
  <si>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</si>
  <si>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</si>
  <si>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</si>
  <si>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</si>
  <si>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</si>
  <si>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</si>
  <si>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</si>
  <si>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</si>
  <si>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</si>
  <si>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</si>
  <si>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</si>
  <si>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</si>
  <si>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</si>
  <si>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</si>
  <si>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</si>
  <si>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</si>
  <si>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</si>
  <si>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</si>
  <si>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</si>
  <si>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</si>
  <si>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</si>
  <si>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</si>
  <si>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</si>
  <si>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</si>
  <si>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</si>
  <si>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</si>
  <si>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</si>
  <si>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</si>
  <si>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</si>
  <si>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</si>
  <si>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</si>
  <si>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</si>
  <si>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</si>
  <si>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</si>
  <si>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</si>
  <si>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</si>
  <si>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</si>
  <si>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</si>
  <si>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</si>
  <si>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</si>
  <si>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</si>
  <si>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</si>
  <si>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</si>
  <si>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</si>
  <si>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</si>
  <si>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</si>
  <si>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</si>
  <si>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</si>
  <si>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</si>
  <si>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</si>
  <si>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</si>
  <si>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</si>
  <si>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</si>
  <si>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</si>
  <si>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</si>
  <si>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</si>
  <si>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</si>
  <si>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</si>
  <si>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</si>
  <si>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</si>
  <si>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</si>
  <si>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</si>
  <si>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</si>
  <si>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</si>
  <si>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</si>
  <si>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</si>
  <si>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</si>
  <si>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</si>
  <si>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</si>
  <si>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</si>
  <si>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</si>
  <si>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</si>
  <si>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</si>
  <si>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</si>
  <si>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</si>
  <si>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</si>
  <si>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</si>
  <si>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</si>
  <si>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</si>
  <si>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</si>
  <si>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</si>
  <si>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</si>
  <si>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</si>
  <si>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</si>
  <si>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</si>
  <si>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</si>
  <si>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</si>
  <si>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</si>
  <si>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</si>
  <si>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</si>
  <si>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</si>
  <si>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</si>
  <si>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</si>
  <si>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</si>
  <si>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</si>
  <si>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</si>
  <si>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</si>
  <si>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</si>
  <si>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</si>
  <si>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</si>
  <si>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</si>
  <si>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</si>
  <si>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</si>
  <si>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</si>
  <si>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</si>
  <si>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</si>
  <si>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</si>
  <si>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</si>
  <si>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</si>
  <si>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</si>
  <si>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</si>
  <si>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</si>
  <si>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</si>
  <si>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</si>
  <si>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</si>
  <si>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</si>
  <si>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</si>
  <si>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</si>
  <si>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</si>
  <si>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</si>
  <si>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</si>
  <si>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</si>
  <si>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</si>
  <si>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</si>
  <si>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</si>
  <si>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</si>
  <si>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</si>
  <si>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</si>
  <si>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</si>
  <si>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</si>
  <si>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</si>
  <si>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</si>
  <si>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</si>
  <si>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</si>
  <si>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</si>
  <si>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</si>
  <si>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</si>
  <si>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</si>
  <si>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</si>
  <si>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</si>
  <si>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</si>
  <si>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</si>
  <si>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</si>
  <si>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</si>
  <si>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</si>
  <si>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</si>
  <si>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</si>
  <si>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</si>
  <si>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</si>
  <si>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</si>
  <si>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</si>
  <si>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</si>
  <si>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</si>
  <si>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</si>
  <si>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</si>
  <si>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</si>
  <si>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</si>
  <si>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</si>
  <si>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</si>
  <si>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</si>
  <si>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</si>
  <si>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</si>
  <si>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</si>
  <si>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</si>
  <si>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</si>
  <si>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</si>
  <si>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</si>
  <si>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</si>
  <si>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</si>
  <si>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</si>
  <si>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</si>
  <si>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</si>
  <si>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</si>
  <si>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</si>
  <si>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</si>
  <si>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</si>
  <si>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</si>
  <si>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</si>
  <si>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</si>
  <si>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</si>
  <si>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</si>
  <si>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</si>
  <si>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</si>
  <si>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</si>
  <si>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</si>
  <si>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</si>
  <si>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</si>
  <si>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</si>
  <si>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</si>
  <si>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</si>
  <si>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</si>
  <si>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</si>
  <si>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</si>
  <si>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</si>
  <si>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</si>
  <si>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</si>
  <si>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</si>
  <si>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</si>
  <si>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</si>
  <si>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</si>
  <si>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</si>
  <si>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</si>
  <si>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</si>
  <si>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</si>
  <si>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</si>
  <si>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</si>
  <si>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</si>
  <si>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</si>
  <si>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</si>
  <si>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</si>
  <si>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</si>
  <si>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</si>
  <si>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</si>
  <si>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</si>
  <si>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</si>
  <si>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</si>
  <si>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</si>
  <si>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</si>
  <si>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</si>
  <si>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</si>
  <si>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</si>
  <si>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</si>
  <si>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</si>
  <si>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</si>
  <si>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</si>
  <si>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</si>
  <si>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</si>
  <si>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</si>
  <si>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</si>
  <si>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</si>
  <si>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</si>
  <si>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</si>
  <si>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</si>
  <si>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</si>
  <si>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</si>
  <si>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</si>
  <si>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</si>
  <si>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</si>
  <si>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</si>
  <si>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</si>
  <si>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</si>
  <si>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</si>
  <si>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</si>
  <si>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</si>
  <si>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</si>
  <si>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</si>
  <si>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</si>
  <si>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</si>
  <si>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</si>
  <si>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</si>
  <si>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</si>
  <si>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</si>
  <si>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</si>
  <si>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</si>
  <si>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</si>
  <si>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</si>
  <si>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</si>
  <si>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</si>
  <si>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</si>
  <si>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</si>
  <si>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</si>
  <si>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</si>
  <si>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</si>
  <si>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</si>
  <si>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</si>
  <si>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</si>
  <si>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</si>
  <si>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</si>
  <si>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</si>
  <si>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</si>
  <si>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</si>
  <si>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</si>
  <si>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</si>
  <si>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</si>
  <si>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</si>
  <si>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</si>
  <si>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</si>
  <si>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</si>
  <si>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</si>
  <si>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</si>
  <si>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</si>
  <si>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</si>
  <si>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</si>
  <si>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</si>
  <si>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</si>
  <si>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</si>
  <si>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</si>
  <si>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</si>
  <si>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</si>
  <si>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</si>
  <si>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</si>
  <si>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</si>
  <si>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</si>
  <si>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</si>
  <si>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</si>
  <si>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</si>
  <si>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</si>
  <si>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</si>
  <si>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</si>
  <si>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</si>
  <si>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</si>
  <si>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</si>
  <si>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</si>
  <si>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</si>
  <si>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</si>
  <si>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</si>
  <si>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</si>
  <si>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</si>
  <si>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</si>
  <si>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</si>
  <si>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</si>
  <si>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</si>
  <si>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</si>
  <si>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</si>
  <si>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</si>
  <si>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</si>
  <si>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</si>
  <si>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</si>
  <si>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</si>
  <si>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</si>
  <si>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</si>
  <si>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</si>
  <si>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</si>
  <si>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</si>
  <si>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</si>
  <si>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</si>
  <si>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</si>
  <si>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</si>
  <si>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</si>
  <si>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</si>
  <si>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</si>
  <si>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</si>
  <si>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</si>
  <si>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</si>
  <si>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</si>
  <si>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</si>
  <si>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</si>
  <si>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</si>
  <si>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</si>
  <si>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</si>
  <si>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</si>
  <si>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</si>
  <si>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</si>
  <si>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</si>
  <si>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</si>
  <si>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</si>
  <si>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</si>
  <si>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</si>
  <si>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</si>
  <si>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</si>
  <si>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</si>
  <si>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</si>
  <si>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</si>
  <si>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</si>
  <si>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</si>
  <si>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</si>
  <si>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</si>
  <si>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</si>
  <si>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</si>
  <si>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</si>
  <si>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</si>
  <si>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</si>
  <si>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</si>
  <si>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</si>
  <si>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</si>
  <si>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</si>
  <si>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</si>
  <si>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</si>
  <si>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</si>
  <si>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</si>
  <si>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</si>
  <si>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</si>
  <si>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</si>
  <si>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</si>
  <si>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</si>
  <si>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</si>
  <si>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</si>
  <si>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</si>
  <si>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</si>
  <si>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</si>
  <si>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</si>
  <si>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</si>
  <si>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</si>
  <si>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</si>
  <si>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</si>
  <si>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</si>
  <si>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</si>
  <si>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</si>
  <si>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</si>
  <si>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</si>
  <si>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</si>
  <si>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</si>
  <si>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</si>
  <si>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</si>
  <si>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</si>
  <si>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</si>
  <si>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</si>
  <si>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</si>
  <si>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</si>
  <si>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</si>
  <si>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</si>
  <si>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</si>
  <si>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</si>
  <si>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</si>
  <si>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</si>
  <si>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</si>
  <si>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</si>
  <si>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</si>
  <si>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</si>
  <si>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</si>
  <si>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</si>
  <si>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</si>
  <si>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</si>
  <si>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</si>
  <si>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</si>
  <si>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</si>
  <si>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</si>
  <si>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</si>
  <si>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</si>
  <si>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</si>
  <si>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</si>
  <si>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</si>
  <si>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</si>
  <si>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</si>
  <si>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</si>
  <si>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</si>
  <si>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</si>
  <si>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</si>
  <si>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</si>
  <si>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</si>
  <si>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</si>
  <si>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</si>
  <si>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</si>
  <si>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</si>
  <si>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</si>
  <si>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</si>
  <si>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</si>
  <si>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</si>
  <si>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</si>
  <si>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</si>
  <si>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</si>
  <si>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</si>
  <si>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</si>
  <si>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</si>
  <si>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</si>
  <si>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</si>
  <si>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</si>
  <si>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</si>
  <si>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</si>
  <si>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</si>
  <si>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</si>
  <si>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</si>
  <si>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</si>
  <si>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</si>
  <si>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</si>
  <si>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</si>
  <si>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</si>
  <si>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</si>
  <si>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</si>
  <si>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</si>
  <si>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</si>
  <si>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</si>
  <si>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</si>
  <si>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</si>
  <si>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</si>
  <si>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</si>
  <si>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</si>
  <si>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</si>
  <si>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</si>
  <si>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</si>
  <si>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</si>
  <si>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</si>
  <si>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</si>
  <si>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</si>
  <si>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</si>
  <si>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</si>
  <si>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</si>
  <si>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</si>
  <si>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</si>
  <si>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</si>
  <si>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</si>
  <si>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</si>
  <si>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</si>
  <si>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</si>
  <si>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</si>
  <si>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</si>
  <si>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</si>
  <si>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</si>
  <si>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</si>
  <si>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</si>
  <si>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</si>
  <si>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</si>
  <si>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</si>
  <si>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</si>
  <si>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</si>
  <si>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</si>
  <si>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</si>
  <si>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</si>
  <si>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</si>
  <si>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</si>
  <si>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</si>
  <si>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</si>
  <si>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</si>
  <si>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</si>
  <si>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</si>
  <si>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</si>
  <si>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</si>
  <si>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</si>
  <si>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</si>
  <si>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</si>
  <si>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</si>
  <si>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</si>
  <si>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</si>
  <si>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</si>
  <si>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</si>
  <si>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</si>
  <si>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</si>
  <si>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</si>
  <si>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</si>
  <si>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</si>
  <si>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</si>
  <si>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</si>
  <si>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</si>
  <si>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</si>
  <si>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</si>
  <si>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</si>
  <si>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</si>
  <si>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</si>
  <si>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</si>
  <si>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</si>
  <si>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</si>
  <si>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</si>
  <si>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</si>
  <si>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</si>
  <si>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</si>
  <si>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</si>
  <si>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</si>
  <si>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</si>
  <si>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</si>
  <si>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</si>
  <si>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</si>
  <si>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</si>
  <si>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</si>
  <si>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</si>
  <si>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</si>
  <si>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</si>
  <si>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</si>
  <si>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</si>
  <si>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</si>
  <si>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</si>
  <si>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</si>
  <si>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</si>
  <si>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</si>
  <si>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</si>
  <si>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</si>
  <si>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</si>
  <si>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</si>
  <si>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</si>
  <si>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</si>
  <si>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</si>
  <si>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</si>
  <si>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</si>
  <si>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</si>
  <si>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</si>
  <si>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</si>
  <si>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</si>
  <si>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</si>
  <si>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</si>
  <si>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</si>
  <si>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</si>
  <si>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</si>
  <si>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</si>
  <si>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</si>
  <si>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</si>
  <si>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</si>
  <si>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</si>
  <si>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</si>
  <si>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</si>
  <si>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</si>
  <si>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</si>
  <si>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</si>
  <si>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</si>
  <si>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</si>
  <si>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</si>
  <si>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</si>
  <si>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</si>
  <si>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</si>
  <si>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</si>
  <si>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</si>
  <si>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</si>
  <si>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</si>
  <si>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</si>
  <si>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</si>
  <si>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</si>
  <si>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</si>
  <si>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</si>
  <si>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</si>
  <si>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</si>
  <si>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</si>
  <si>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</si>
  <si>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</si>
  <si>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</si>
  <si>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</si>
  <si>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</si>
  <si>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</si>
  <si>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</si>
  <si>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</si>
  <si>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</si>
  <si>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</si>
  <si>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</si>
  <si>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</si>
  <si>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</si>
  <si>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</si>
  <si>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</si>
  <si>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</si>
  <si>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</si>
  <si>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</si>
  <si>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</si>
  <si>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</si>
  <si>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</si>
  <si>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</si>
  <si>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</si>
  <si>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</si>
  <si>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</si>
  <si>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</si>
  <si>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</si>
  <si>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</si>
  <si>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</si>
  <si>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</si>
  <si>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</si>
  <si>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</si>
  <si>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</si>
  <si>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</si>
  <si>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</si>
  <si>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</si>
  <si>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</si>
  <si>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</si>
  <si>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</si>
  <si>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</si>
  <si>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</si>
  <si>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</si>
  <si>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</si>
  <si>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</si>
  <si>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</si>
  <si>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</si>
  <si>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</si>
  <si>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</si>
  <si>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</si>
  <si>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</si>
  <si>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</si>
  <si>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</si>
  <si>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</si>
  <si>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</si>
  <si>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</si>
  <si>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</si>
  <si>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</si>
  <si>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</si>
  <si>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</si>
  <si>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</si>
  <si>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</si>
  <si>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</si>
  <si>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</si>
  <si>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</si>
  <si>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</si>
  <si>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</si>
  <si>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</si>
  <si>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</si>
  <si>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</si>
  <si>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</si>
  <si>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</si>
  <si>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</si>
  <si>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</si>
  <si>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</si>
  <si>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</si>
  <si>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</si>
  <si>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</si>
  <si>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</si>
  <si>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</si>
  <si>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</si>
  <si>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</si>
  <si>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</si>
  <si>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</si>
  <si>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</si>
  <si>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</si>
  <si>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</si>
  <si>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</si>
  <si>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</si>
  <si>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</si>
  <si>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</si>
  <si>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</si>
  <si>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</si>
  <si>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</si>
  <si>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</si>
  <si>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</si>
  <si>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</si>
  <si>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</si>
  <si>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</si>
  <si>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</si>
  <si>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</si>
  <si>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</si>
  <si>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</si>
  <si>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</si>
  <si>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</si>
  <si>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</si>
  <si>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</si>
  <si>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</si>
  <si>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</si>
  <si>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</si>
  <si>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</si>
  <si>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</si>
  <si>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</si>
  <si>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</si>
  <si>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</si>
  <si>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</si>
  <si>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</si>
  <si>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</si>
  <si>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</si>
  <si>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</si>
  <si>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</si>
  <si>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</si>
  <si>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</si>
  <si>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</si>
  <si>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</si>
  <si>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</si>
  <si>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</si>
  <si>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</si>
  <si>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</si>
  <si>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</si>
  <si>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</si>
  <si>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</si>
  <si>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</si>
  <si>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</si>
  <si>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</si>
  <si>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</si>
  <si>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</si>
  <si>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</si>
  <si>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</si>
  <si>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</si>
  <si>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</si>
  <si>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</si>
  <si>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</si>
  <si>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</si>
  <si>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</si>
  <si>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</si>
  <si>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</si>
  <si>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</si>
  <si>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</si>
  <si>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</si>
  <si>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</si>
  <si>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</si>
  <si>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</si>
  <si>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</si>
  <si>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</si>
  <si>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</si>
  <si>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</si>
  <si>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</si>
  <si>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</si>
  <si>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</si>
  <si>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</si>
  <si>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</si>
  <si>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</si>
  <si>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</si>
  <si>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</si>
  <si>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</si>
  <si>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</si>
  <si>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</si>
  <si>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</si>
  <si>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</si>
  <si>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</si>
  <si>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</si>
  <si>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</si>
  <si>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</si>
  <si>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</si>
  <si>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</si>
  <si>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</si>
  <si>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</si>
  <si>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</si>
  <si>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</si>
  <si>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</si>
  <si>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</si>
  <si>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</si>
  <si>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</si>
  <si>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</si>
  <si>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</si>
  <si>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</si>
  <si>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</si>
  <si>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</si>
  <si>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</si>
  <si>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</si>
  <si>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</si>
  <si>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</si>
  <si>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</si>
  <si>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</si>
  <si>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</si>
  <si>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</si>
  <si>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</si>
  <si>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</si>
  <si>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</si>
  <si>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</si>
  <si>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</si>
  <si>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</si>
  <si>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</si>
  <si>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</si>
  <si>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</si>
  <si>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</si>
  <si>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</si>
  <si>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</si>
  <si>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</si>
  <si>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</si>
  <si>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</si>
  <si>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</si>
  <si>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</si>
  <si>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</si>
  <si>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</si>
  <si>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</si>
  <si>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</si>
  <si>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</si>
  <si>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</si>
  <si>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</si>
  <si>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</si>
  <si>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</si>
  <si>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</si>
  <si>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</si>
  <si>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</si>
  <si>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</si>
  <si>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</si>
  <si>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</si>
  <si>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</si>
  <si>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</si>
  <si>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</si>
  <si>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</si>
  <si>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</si>
  <si>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</si>
  <si>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</si>
  <si>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</si>
  <si>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</si>
  <si>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</si>
  <si>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</si>
  <si>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</si>
  <si>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</si>
  <si>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</si>
  <si>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</si>
  <si>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</si>
  <si>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</si>
  <si>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</si>
  <si>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</si>
  <si>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</si>
  <si>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</si>
  <si>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</si>
  <si>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</si>
  <si>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</si>
  <si>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</si>
  <si>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</si>
  <si>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</si>
  <si>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</si>
  <si>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</si>
  <si>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</si>
  <si>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</si>
  <si>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</si>
  <si>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</si>
  <si>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</si>
  <si>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</si>
  <si>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</si>
  <si>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</si>
  <si>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</si>
  <si>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</si>
  <si>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</si>
  <si>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</si>
  <si>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</si>
  <si>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</si>
  <si>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</si>
  <si>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</si>
  <si>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</si>
  <si>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</si>
  <si>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</si>
  <si>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</si>
  <si>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</si>
  <si>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</si>
  <si>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</si>
  <si>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</si>
  <si>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</si>
  <si>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</si>
  <si>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</si>
  <si>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</si>
  <si>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</si>
  <si>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</si>
  <si>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</si>
  <si>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</si>
  <si>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</si>
  <si>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</si>
  <si>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</si>
  <si>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</si>
  <si>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</si>
  <si>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</si>
  <si>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</si>
  <si>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</si>
  <si>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</si>
  <si>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</si>
  <si>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</si>
  <si>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</si>
  <si>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</si>
  <si>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</si>
  <si>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</si>
  <si>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</si>
  <si>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</si>
  <si>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</si>
  <si>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</si>
  <si>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</si>
  <si>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</si>
  <si>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</si>
  <si>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</si>
  <si>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</si>
  <si>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</si>
  <si>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</si>
  <si>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</si>
  <si>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</si>
  <si>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</si>
  <si>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</si>
  <si>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</si>
  <si>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</si>
  <si>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</si>
  <si>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</si>
  <si>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</si>
  <si>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</si>
  <si>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</si>
  <si>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</si>
  <si>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</si>
  <si>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</si>
  <si>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</si>
  <si>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</si>
  <si>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</si>
  <si>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</si>
  <si>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</si>
  <si>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</si>
  <si>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</si>
  <si>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</si>
  <si>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</si>
  <si>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</si>
  <si>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</si>
  <si>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</si>
  <si>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</si>
  <si>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</si>
  <si>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</si>
  <si>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</si>
  <si>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</si>
  <si>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</si>
  <si>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</si>
  <si>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</si>
  <si>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</si>
  <si>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</si>
  <si>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</si>
  <si>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</si>
  <si>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</si>
  <si>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</si>
  <si>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</si>
  <si>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</si>
  <si>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</si>
  <si>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</si>
  <si>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</si>
  <si>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</si>
  <si>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</si>
  <si>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</si>
  <si>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</si>
  <si>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</si>
  <si>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</si>
  <si>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</si>
  <si>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</si>
  <si>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</si>
  <si>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</si>
  <si>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</si>
  <si>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</si>
  <si>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</si>
  <si>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</si>
  <si>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</si>
  <si>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</si>
  <si>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</si>
  <si>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</si>
  <si>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</si>
  <si>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</si>
  <si>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</si>
  <si>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</si>
  <si>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</si>
  <si>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</si>
  <si>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</si>
  <si>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</si>
  <si>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</si>
  <si>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</si>
  <si>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</si>
  <si>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</si>
  <si>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</si>
  <si>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</si>
  <si>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</si>
  <si>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</si>
  <si>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</si>
  <si>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</si>
  <si>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</si>
  <si>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</si>
  <si>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</si>
  <si>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</si>
  <si>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</si>
  <si>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</si>
  <si>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</si>
  <si>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</si>
  <si>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</si>
  <si>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</si>
  <si>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</si>
  <si>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</si>
  <si>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</si>
  <si>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</si>
  <si>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</si>
  <si>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</si>
  <si>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</si>
  <si>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</si>
  <si>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</si>
  <si>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</si>
  <si>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</si>
  <si>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</si>
  <si>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</si>
  <si>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</si>
  <si>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</si>
  <si>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</si>
  <si>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</si>
  <si>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</si>
  <si>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</si>
  <si>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</si>
  <si>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</si>
  <si>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</si>
  <si>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</si>
  <si>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</si>
  <si>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</si>
  <si>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</si>
  <si>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</si>
  <si>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</si>
  <si>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</si>
  <si>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</si>
  <si>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</si>
  <si>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</si>
  <si>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</si>
  <si>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</si>
  <si>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</si>
  <si>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</si>
  <si>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</si>
  <si>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</si>
  <si>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</si>
  <si>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</si>
  <si>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</si>
  <si>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</si>
  <si>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</si>
  <si>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</si>
  <si>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</si>
  <si>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</si>
  <si>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</si>
  <si>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</si>
  <si>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</si>
  <si>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</si>
  <si>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</si>
  <si>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</si>
  <si>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</si>
  <si>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</si>
  <si>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</si>
  <si>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</si>
  <si>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</si>
  <si>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</si>
  <si>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</si>
  <si>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</si>
  <si>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</si>
  <si>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</si>
  <si>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</si>
  <si>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</si>
  <si>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</si>
  <si>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</si>
  <si>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</si>
  <si>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</si>
  <si>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</si>
  <si>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</si>
  <si>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</si>
  <si>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</si>
  <si>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</si>
  <si>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</si>
  <si>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</si>
  <si>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</si>
  <si>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</si>
  <si>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</si>
  <si>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</si>
  <si>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</si>
  <si>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</si>
  <si>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</si>
  <si>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</si>
  <si>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</si>
  <si>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</si>
  <si>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</si>
  <si>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</si>
  <si>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</si>
  <si>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</si>
  <si>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</si>
  <si>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</si>
  <si>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</si>
  <si>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</si>
  <si>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</si>
  <si>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</si>
  <si>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</si>
  <si>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</si>
  <si>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</si>
  <si>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</si>
  <si>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</si>
  <si>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</si>
  <si>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</si>
  <si>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</si>
  <si>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</si>
  <si>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</si>
  <si>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</si>
  <si>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</si>
  <si>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</si>
  <si>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</si>
  <si>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</si>
  <si>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</si>
  <si>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</si>
  <si>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</si>
  <si>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</si>
  <si>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</si>
  <si>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</si>
  <si>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</si>
  <si>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</si>
  <si>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</si>
  <si>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</si>
  <si>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</si>
  <si>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</si>
  <si>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</si>
  <si>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</si>
  <si>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</si>
  <si>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</si>
  <si>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</si>
  <si>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</si>
  <si>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</si>
  <si>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</si>
  <si>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</si>
  <si>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</si>
  <si>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</si>
  <si>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</si>
  <si>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</si>
  <si>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</si>
  <si>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</si>
  <si>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</si>
  <si>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</si>
  <si>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</si>
  <si>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</si>
  <si>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</si>
  <si>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</si>
  <si>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</si>
  <si>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</si>
  <si>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</si>
  <si>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</si>
  <si>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</si>
  <si>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</si>
  <si>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</si>
  <si>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</si>
  <si>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</si>
  <si>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</si>
  <si>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</si>
  <si>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</si>
  <si>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</si>
  <si>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</si>
  <si>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</si>
  <si>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</si>
  <si>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</si>
  <si>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</si>
  <si>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</si>
  <si>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</si>
  <si>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</si>
  <si>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</si>
  <si>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</si>
  <si>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</si>
  <si>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</si>
  <si>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</si>
  <si>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</si>
  <si>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</si>
  <si>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</si>
  <si>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</si>
  <si>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</si>
  <si>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</si>
  <si>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</si>
  <si>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</si>
  <si>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</si>
  <si>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</si>
  <si>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</si>
  <si>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</si>
  <si>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</si>
  <si>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</si>
  <si>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</si>
  <si>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</si>
  <si>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</si>
  <si>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</si>
  <si>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</si>
  <si>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</si>
  <si>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</si>
  <si>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</si>
  <si>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</si>
  <si>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</si>
  <si>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</si>
  <si>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</si>
  <si>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</si>
  <si>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</si>
  <si>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</si>
  <si>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</si>
  <si>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</si>
  <si>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</si>
  <si>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</si>
  <si>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</si>
  <si>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</si>
  <si>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</si>
  <si>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</si>
  <si>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</si>
  <si>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</si>
  <si>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</si>
  <si>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</si>
  <si>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</si>
  <si>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</si>
  <si>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</si>
  <si>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</si>
  <si>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</si>
  <si>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</si>
  <si>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</si>
  <si>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</si>
  <si>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</si>
  <si>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</si>
  <si>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</si>
  <si>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</si>
  <si>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</si>
  <si>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</si>
  <si>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</si>
  <si>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</si>
  <si>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</si>
  <si>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</si>
  <si>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</si>
  <si>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</si>
  <si>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</si>
  <si>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</si>
  <si>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</si>
  <si>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</si>
  <si>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</si>
  <si>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</si>
  <si>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</si>
  <si>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</si>
  <si>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</si>
  <si>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</si>
  <si>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</si>
  <si>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</si>
  <si>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</si>
  <si>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</si>
  <si>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</si>
  <si>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</si>
  <si>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</si>
  <si>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</si>
  <si>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</si>
  <si>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</si>
  <si>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</si>
  <si>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</si>
  <si>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</si>
  <si>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</si>
  <si>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</si>
  <si>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</si>
  <si>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</si>
  <si>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</si>
  <si>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</si>
  <si>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</si>
  <si>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</si>
  <si>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</si>
  <si>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</si>
  <si>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</si>
  <si>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</si>
  <si>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</si>
  <si>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</si>
  <si>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</si>
  <si>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</si>
  <si>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</si>
  <si>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</si>
  <si>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</si>
  <si>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</si>
  <si>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</si>
  <si>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</si>
  <si>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</si>
  <si>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</si>
  <si>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</si>
  <si>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</si>
  <si>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</si>
  <si>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</si>
  <si>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</si>
  <si>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</si>
  <si>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</si>
  <si>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</si>
  <si>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</si>
  <si>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</si>
  <si>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</si>
  <si>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</si>
  <si>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</si>
  <si>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</si>
  <si>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</si>
  <si>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</si>
  <si>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</si>
  <si>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</si>
  <si>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</si>
  <si>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</si>
  <si>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</si>
  <si>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</si>
  <si>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</si>
  <si>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</si>
  <si>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</si>
  <si>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</si>
  <si>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</si>
  <si>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</si>
  <si>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</si>
  <si>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</si>
  <si>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</si>
  <si>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</si>
  <si>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</si>
  <si>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</si>
  <si>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</si>
  <si>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</si>
  <si>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</si>
  <si>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</si>
  <si>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</si>
  <si>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</si>
  <si>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</si>
  <si>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</si>
  <si>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</si>
  <si>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</si>
  <si>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</si>
  <si>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</si>
  <si>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</si>
  <si>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</si>
  <si>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</si>
  <si>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</si>
  <si>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</si>
  <si>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</si>
  <si>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</si>
  <si>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</si>
  <si>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</si>
  <si>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</si>
  <si>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</si>
  <si>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</si>
  <si>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</si>
  <si>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</si>
  <si>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</si>
  <si>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</si>
  <si>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</si>
  <si>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</si>
  <si>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</si>
  <si>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</si>
  <si>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</si>
  <si>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</si>
  <si>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</si>
  <si>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</si>
  <si>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</si>
  <si>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</si>
  <si>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</si>
  <si>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</si>
  <si>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</si>
  <si>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</si>
  <si>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</si>
  <si>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</si>
  <si>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</si>
  <si>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</si>
  <si>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</si>
  <si>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</si>
  <si>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</si>
  <si>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</si>
  <si>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</si>
  <si>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</si>
  <si>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</si>
  <si>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</si>
  <si>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</si>
  <si>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</si>
  <si>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</si>
  <si>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</si>
  <si>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</si>
  <si>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</si>
  <si>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</si>
  <si>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</si>
  <si>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</si>
  <si>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</si>
  <si>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</si>
  <si>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</si>
  <si>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</si>
  <si>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</si>
  <si>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</si>
  <si>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</si>
  <si>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</si>
  <si>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</si>
  <si>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</si>
  <si>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</si>
  <si>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</si>
  <si>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</si>
  <si>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</si>
  <si>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</si>
  <si>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</si>
  <si>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</si>
  <si>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</si>
  <si>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</si>
  <si>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</si>
  <si>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</si>
  <si>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</si>
  <si>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</si>
  <si>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</si>
  <si>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</si>
  <si>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</si>
  <si>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</si>
  <si>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</si>
  <si>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</si>
  <si>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</si>
  <si>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</si>
  <si>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</si>
  <si>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</si>
  <si>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</si>
  <si>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</si>
  <si>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</si>
  <si>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</si>
  <si>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</si>
  <si>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</si>
  <si>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</si>
  <si>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</si>
  <si>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</si>
  <si>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</si>
  <si>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</si>
  <si>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</si>
  <si>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</si>
  <si>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</si>
  <si>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</si>
  <si>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</si>
  <si>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</si>
  <si>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</si>
  <si>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</si>
  <si>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</si>
  <si>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</si>
  <si>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</si>
  <si>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</si>
  <si>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</si>
  <si>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</si>
  <si>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</si>
  <si>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</si>
  <si>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</si>
  <si>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</si>
  <si>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</si>
  <si>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</si>
  <si>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</si>
  <si>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</si>
  <si>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</si>
  <si>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</si>
  <si>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</si>
  <si>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</si>
  <si>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</si>
  <si>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</si>
  <si>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</si>
  <si>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</si>
  <si>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</si>
  <si>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</si>
  <si>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</si>
  <si>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</si>
  <si>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</si>
  <si>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</si>
  <si>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</si>
  <si>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</si>
  <si>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</si>
  <si>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</si>
  <si>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</si>
  <si>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</si>
  <si>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</si>
  <si>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</si>
  <si>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</si>
  <si>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</si>
  <si>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</si>
  <si>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</si>
  <si>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</si>
  <si>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</si>
  <si>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</si>
  <si>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</si>
  <si>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</si>
  <si>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</si>
  <si>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</si>
  <si>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</si>
  <si>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</si>
  <si>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</si>
  <si>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</si>
  <si>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</si>
  <si>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</si>
  <si>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</si>
  <si>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</si>
  <si>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</si>
  <si>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</si>
  <si>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</si>
  <si>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</si>
  <si>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</si>
  <si>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</si>
  <si>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</si>
  <si>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</si>
  <si>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</si>
  <si>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</si>
  <si>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</si>
  <si>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</si>
  <si>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</si>
  <si>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</si>
  <si>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</si>
  <si>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</si>
  <si>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</si>
  <si>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</si>
  <si>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</si>
  <si>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</si>
  <si>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</si>
  <si>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</si>
  <si>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</si>
  <si>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</si>
  <si>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</si>
  <si>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</si>
  <si>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</si>
  <si>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</si>
  <si>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</si>
  <si>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</si>
  <si>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</si>
  <si>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</si>
  <si>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</si>
  <si>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</si>
  <si>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</si>
  <si>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</si>
  <si>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</si>
  <si>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</si>
  <si>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</si>
  <si>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</si>
  <si>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</si>
  <si>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</si>
  <si>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</si>
  <si>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</si>
  <si>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</si>
  <si>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</si>
  <si>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</si>
  <si>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</si>
  <si>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</si>
  <si>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</si>
  <si>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</si>
  <si>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</si>
  <si>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</si>
  <si>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</si>
  <si>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</si>
  <si>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</si>
  <si>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</si>
  <si>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</si>
  <si>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</si>
  <si>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</si>
  <si>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</si>
  <si>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</si>
  <si>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</si>
  <si>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</si>
  <si>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</si>
  <si>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</si>
  <si>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</si>
  <si>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</si>
  <si>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</si>
  <si>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</si>
  <si>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</si>
  <si>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</si>
  <si>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</si>
  <si>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</si>
  <si>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</si>
  <si>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</si>
  <si>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</si>
  <si>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</si>
  <si>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</si>
  <si>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</si>
  <si>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</si>
  <si>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</si>
  <si>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</si>
  <si>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</si>
  <si>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</si>
  <si>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</si>
  <si>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</si>
  <si>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</si>
  <si>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</si>
  <si>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</si>
  <si>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</si>
  <si>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</si>
  <si>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</si>
  <si>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</si>
  <si>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</si>
  <si>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</si>
  <si>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</si>
  <si>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</si>
  <si>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</si>
  <si>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</si>
  <si>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</si>
  <si>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</si>
  <si>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</si>
  <si>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</si>
  <si>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</si>
  <si>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</si>
  <si>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</si>
  <si>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</si>
  <si>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</si>
  <si>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</si>
  <si>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</si>
  <si>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</si>
  <si>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</si>
  <si>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</si>
  <si>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</si>
  <si>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</si>
  <si>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</si>
  <si>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</si>
  <si>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</si>
  <si>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</si>
  <si>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</si>
  <si>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</si>
  <si>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</si>
  <si>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</si>
  <si>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</si>
  <si>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</si>
  <si>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</si>
  <si>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</si>
  <si>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</si>
  <si>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</si>
  <si>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</si>
  <si>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</si>
  <si>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</si>
  <si>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</si>
  <si>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</si>
  <si>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</si>
  <si>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</si>
  <si>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</si>
  <si>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</si>
  <si>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</si>
  <si>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</si>
  <si>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</si>
  <si>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</si>
  <si>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</si>
  <si>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</si>
  <si>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</si>
  <si>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</si>
  <si>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</si>
  <si>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</si>
  <si>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</si>
  <si>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</si>
  <si>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</si>
  <si>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</si>
  <si>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</si>
  <si>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</si>
  <si>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</si>
  <si>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</si>
  <si>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</si>
  <si>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</si>
  <si>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</si>
  <si>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</si>
  <si>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</si>
  <si>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</si>
  <si>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</si>
  <si>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</si>
  <si>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</si>
  <si>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</si>
  <si>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</si>
  <si>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</si>
  <si>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</si>
  <si>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</si>
  <si>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</si>
  <si>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</si>
  <si>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</si>
  <si>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</si>
  <si>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</si>
  <si>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</si>
  <si>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</si>
  <si>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</si>
  <si>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</si>
  <si>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</si>
  <si>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</si>
  <si>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</si>
  <si>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</si>
  <si>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</si>
  <si>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</si>
  <si>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</si>
  <si>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</si>
  <si>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</si>
  <si>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</si>
  <si>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</si>
  <si>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</si>
  <si>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</si>
  <si>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</si>
  <si>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</si>
  <si>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</si>
  <si>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</si>
  <si>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</si>
  <si>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</si>
  <si>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</si>
  <si>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</si>
  <si>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</si>
  <si>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</si>
  <si>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</si>
  <si>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</si>
  <si>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</si>
  <si>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</si>
  <si>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</si>
  <si>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</si>
  <si>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</si>
  <si>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</si>
  <si>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</si>
  <si>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</si>
  <si>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</si>
  <si>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</si>
  <si>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</si>
  <si>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</si>
  <si>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</si>
  <si>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</si>
  <si>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</si>
  <si>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</si>
  <si>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</si>
  <si>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</si>
  <si>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</si>
  <si>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</si>
  <si>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</si>
  <si>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</si>
  <si>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</si>
  <si>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</si>
  <si>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</si>
  <si>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</si>
  <si>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</si>
  <si>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</si>
  <si>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</si>
  <si>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</si>
  <si>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</si>
  <si>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</si>
  <si>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</si>
  <si>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</si>
  <si>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</si>
  <si>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</si>
  <si>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</si>
  <si>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</si>
  <si>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</si>
  <si>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</si>
  <si>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</si>
  <si>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</si>
  <si>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</si>
  <si>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</si>
  <si>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</si>
  <si>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</si>
  <si>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</si>
  <si>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</si>
  <si>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</si>
  <si>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</si>
  <si>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</si>
  <si>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</si>
  <si>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</si>
  <si>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</si>
  <si>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</si>
  <si>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</si>
  <si>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</si>
  <si>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</si>
  <si>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</si>
  <si>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</si>
  <si>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</si>
  <si>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</si>
  <si>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</si>
  <si>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</si>
  <si>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</si>
  <si>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</si>
  <si>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</si>
  <si>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</si>
  <si>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</si>
  <si>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</si>
  <si>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</si>
  <si>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</si>
  <si>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</si>
  <si>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</si>
  <si>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</si>
  <si>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</si>
  <si>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</si>
  <si>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</si>
  <si>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</si>
  <si>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</si>
  <si>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</si>
  <si>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</si>
  <si>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</si>
  <si>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</si>
  <si>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</si>
  <si>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</si>
  <si>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</si>
  <si>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</si>
  <si>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</si>
  <si>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</si>
  <si>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</si>
  <si>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</si>
  <si>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</si>
  <si>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</si>
  <si>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</si>
  <si>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</si>
  <si>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</si>
  <si>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</si>
  <si>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</si>
  <si>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</si>
  <si>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</si>
  <si>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</si>
  <si>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</si>
  <si>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</si>
  <si>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</si>
  <si>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</si>
  <si>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</si>
  <si>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</si>
  <si>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</si>
  <si>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</si>
  <si>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</si>
  <si>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</si>
  <si>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</si>
  <si>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</si>
  <si>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</si>
  <si>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</si>
  <si>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</si>
  <si>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</si>
  <si>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</si>
  <si>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</si>
  <si>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</si>
  <si>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</si>
  <si>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</si>
  <si>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</si>
  <si>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</si>
  <si>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</si>
  <si>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</si>
  <si>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</si>
  <si>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</si>
  <si>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</si>
  <si>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</si>
  <si>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</si>
  <si>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</si>
  <si>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</si>
  <si>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</si>
  <si>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</si>
  <si>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</si>
  <si>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</si>
  <si>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</si>
  <si>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</si>
  <si>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</si>
  <si>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</si>
  <si>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</si>
  <si>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</si>
  <si>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</si>
  <si>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</si>
  <si>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</si>
  <si>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</si>
  <si>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</si>
  <si>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</si>
  <si>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</si>
  <si>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</si>
  <si>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</si>
  <si>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</si>
  <si>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</si>
  <si>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</si>
  <si>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</si>
  <si>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</si>
  <si>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</si>
  <si>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</si>
  <si>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</si>
  <si>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</si>
  <si>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</si>
  <si>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</si>
  <si>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</si>
  <si>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</si>
  <si>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</si>
  <si>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</si>
  <si>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</si>
  <si>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</si>
  <si>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</si>
  <si>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</si>
  <si>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</si>
  <si>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</si>
  <si>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</si>
  <si>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</si>
  <si>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</si>
  <si>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</si>
  <si>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</si>
  <si>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</si>
  <si>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</si>
  <si>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</si>
  <si>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</si>
  <si>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</si>
  <si>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</si>
  <si>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</si>
  <si>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</si>
  <si>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</si>
  <si>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</si>
  <si>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</si>
  <si>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</si>
  <si>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</si>
  <si>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</si>
  <si>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</si>
  <si>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</si>
  <si>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</si>
  <si>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</si>
  <si>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</si>
  <si>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</si>
  <si>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</si>
  <si>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</si>
  <si>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</si>
  <si>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</si>
  <si>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</si>
  <si>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</si>
  <si>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</si>
  <si>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</si>
  <si>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</si>
  <si>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</si>
  <si>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</si>
  <si>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</si>
  <si>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</si>
  <si>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</si>
  <si>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</si>
  <si>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</si>
  <si>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</si>
  <si>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</si>
  <si>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</si>
  <si>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</si>
  <si>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</si>
  <si>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</si>
  <si>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</si>
  <si>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</si>
  <si>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</si>
  <si>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</si>
  <si>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</si>
  <si>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</si>
  <si>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</si>
  <si>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</si>
  <si>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</si>
  <si>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</si>
  <si>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</si>
  <si>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</si>
  <si>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</si>
  <si>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</si>
  <si>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</si>
  <si>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</si>
  <si>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</si>
  <si>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</si>
  <si>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</si>
  <si>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</si>
  <si>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</si>
  <si>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</si>
  <si>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</si>
  <si>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</si>
  <si>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</si>
  <si>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</si>
  <si>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</si>
  <si>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</si>
  <si>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</si>
  <si>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</si>
  <si>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</si>
  <si>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</si>
  <si>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</si>
  <si>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</si>
  <si>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</si>
  <si>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</si>
  <si>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</si>
  <si>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</si>
  <si>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</si>
  <si>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</si>
  <si>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</si>
  <si>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</si>
  <si>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</si>
  <si>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</si>
  <si>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</si>
  <si>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</si>
  <si>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</si>
  <si>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</si>
  <si>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</si>
  <si>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</si>
  <si>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</si>
  <si>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</si>
  <si>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</si>
  <si>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</si>
  <si>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</si>
  <si>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</si>
  <si>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</si>
  <si>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</si>
  <si>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</si>
  <si>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</si>
  <si>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</si>
  <si>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</si>
  <si>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</si>
  <si>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</si>
  <si>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</si>
  <si>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</si>
  <si>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</si>
  <si>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</si>
  <si>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</si>
  <si>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</si>
  <si>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</si>
  <si>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</si>
  <si>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</si>
  <si>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</si>
  <si>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</si>
  <si>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</si>
  <si>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</si>
  <si>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</si>
  <si>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</si>
  <si>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</si>
  <si>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</si>
  <si>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</si>
  <si>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</si>
  <si>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</si>
  <si>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</si>
  <si>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</si>
  <si>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</si>
  <si>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</si>
  <si>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</si>
  <si>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</si>
  <si>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</si>
  <si>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</si>
  <si>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</si>
  <si>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</si>
  <si>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</si>
  <si>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</si>
  <si>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</si>
  <si>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</si>
  <si>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</si>
  <si>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</si>
  <si>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</si>
  <si>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</si>
  <si>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</si>
  <si>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</si>
  <si>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</si>
  <si>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</si>
  <si>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</si>
  <si>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</si>
  <si>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</si>
  <si>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</si>
  <si>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</si>
  <si>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</si>
  <si>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</si>
  <si>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</si>
  <si>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</si>
  <si>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</si>
  <si>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</si>
  <si>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</si>
  <si>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</si>
  <si>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</si>
  <si>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</si>
  <si>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</si>
  <si>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</si>
  <si>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</si>
  <si>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</si>
  <si>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</si>
  <si>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</si>
  <si>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</si>
  <si>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</si>
  <si>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</si>
  <si>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</si>
  <si>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</si>
  <si>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</si>
  <si>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</si>
  <si>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</si>
  <si>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</si>
  <si>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</si>
  <si>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</si>
  <si>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</si>
  <si>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</si>
  <si>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</si>
  <si>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</si>
  <si>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</si>
  <si>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</si>
  <si>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</si>
  <si>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</si>
  <si>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</si>
  <si>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</si>
  <si>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</si>
  <si>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</si>
  <si>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</si>
  <si>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</si>
  <si>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</si>
  <si>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</si>
  <si>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</si>
  <si>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</si>
  <si>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</si>
  <si>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</si>
  <si>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</si>
  <si>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</si>
  <si>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</si>
  <si>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</si>
  <si>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</si>
  <si>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</si>
  <si>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</si>
  <si>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</si>
  <si>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</si>
  <si>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</si>
  <si>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</si>
  <si>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</si>
  <si>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</si>
  <si>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</si>
  <si>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</si>
  <si>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</si>
  <si>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</si>
  <si>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</si>
  <si>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</si>
  <si>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</si>
  <si>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</si>
  <si>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</si>
  <si>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</si>
  <si>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</si>
  <si>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</si>
  <si>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</si>
  <si>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</si>
  <si>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</si>
  <si>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</si>
  <si>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</si>
  <si>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</si>
  <si>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</si>
  <si>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</si>
  <si>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</si>
  <si>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</si>
  <si>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</si>
  <si>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</si>
  <si>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</si>
  <si>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</si>
  <si>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</si>
  <si>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</si>
  <si>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</si>
  <si>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</si>
  <si>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</si>
  <si>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</si>
  <si>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</si>
  <si>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</si>
  <si>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</si>
  <si>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</si>
  <si>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</si>
  <si>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</si>
  <si>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</si>
  <si>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</si>
  <si>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</si>
  <si>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</si>
  <si>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</si>
  <si>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</si>
  <si>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</si>
  <si>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</si>
  <si>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</si>
  <si>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</si>
  <si>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</si>
  <si>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</si>
  <si>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</si>
  <si>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</si>
  <si>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</si>
  <si>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</si>
  <si>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</si>
  <si>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</si>
  <si>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</si>
  <si>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</si>
  <si>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</si>
  <si>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</si>
  <si>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</si>
  <si>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</si>
  <si>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</si>
  <si>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</si>
  <si>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</si>
  <si>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</si>
  <si>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</si>
  <si>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</si>
  <si>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</si>
  <si>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</si>
  <si>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</si>
  <si>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</si>
  <si>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</si>
  <si>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</si>
  <si>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</si>
  <si>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</si>
  <si>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</si>
  <si>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</si>
  <si>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</si>
  <si>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</si>
  <si>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</si>
  <si>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</si>
  <si>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</si>
  <si>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</si>
  <si>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</si>
  <si>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</si>
  <si>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</si>
  <si>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</si>
  <si>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</si>
  <si>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</si>
  <si>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</si>
  <si>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</si>
  <si>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</si>
  <si>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</si>
  <si>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</si>
  <si>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</si>
  <si>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</si>
  <si>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</si>
  <si>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</si>
  <si>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</si>
  <si>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</si>
  <si>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</si>
  <si>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</si>
  <si>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</si>
  <si>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</si>
  <si>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</si>
  <si>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</si>
  <si>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</si>
  <si>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</si>
  <si>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</si>
  <si>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</si>
  <si>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</si>
  <si>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</si>
  <si>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</si>
  <si>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</si>
  <si>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</si>
  <si>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</si>
  <si>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</si>
  <si>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</si>
  <si>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</si>
  <si>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</si>
  <si>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</si>
  <si>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</si>
  <si>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</si>
  <si>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</si>
  <si>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</si>
  <si>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</si>
  <si>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</si>
  <si>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</si>
  <si>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</si>
  <si>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</si>
  <si>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</si>
  <si>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</si>
  <si>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</si>
  <si>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</si>
  <si>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</si>
  <si>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</si>
  <si>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</si>
  <si>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</si>
  <si>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</si>
  <si>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</si>
  <si>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</si>
  <si>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</si>
  <si>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</si>
  <si>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</si>
  <si>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</si>
  <si>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</si>
  <si>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</si>
  <si>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</si>
  <si>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</si>
  <si>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</si>
  <si>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</si>
  <si>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</si>
  <si>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</si>
  <si>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</si>
  <si>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</si>
  <si>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</si>
  <si>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</si>
  <si>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</si>
  <si>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</si>
  <si>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</si>
  <si>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</si>
  <si>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</si>
  <si>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</si>
  <si>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</si>
  <si>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</si>
  <si>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</si>
  <si>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</si>
  <si>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</si>
  <si>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</si>
  <si>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</si>
  <si>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</si>
  <si>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</si>
  <si>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</si>
  <si>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</si>
  <si>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</si>
  <si>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</si>
  <si>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</si>
  <si>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</si>
  <si>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</si>
  <si>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</si>
  <si>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</si>
  <si>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</si>
  <si>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</si>
  <si>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</si>
  <si>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</si>
  <si>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</si>
  <si>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</si>
  <si>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</si>
  <si>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</si>
  <si>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</si>
  <si>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</si>
  <si>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</si>
  <si>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</si>
  <si>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</si>
  <si>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</si>
  <si>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</si>
  <si>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</si>
  <si>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</si>
  <si>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</si>
  <si>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</si>
  <si>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</si>
  <si>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</si>
  <si>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</si>
  <si>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</si>
  <si>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</si>
  <si>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</si>
  <si>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</si>
  <si>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</si>
  <si>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</si>
  <si>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</si>
  <si>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</si>
  <si>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</si>
  <si>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</si>
  <si>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</si>
  <si>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</si>
  <si>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</si>
  <si>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</si>
  <si>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</si>
  <si>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</si>
  <si>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</si>
  <si>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</si>
  <si>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</si>
  <si>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</si>
  <si>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</si>
  <si>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</si>
  <si>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</si>
  <si>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</si>
  <si>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</si>
  <si>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</si>
  <si>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</si>
  <si>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</si>
  <si>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</si>
  <si>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</si>
  <si>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</si>
  <si>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</si>
  <si>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</si>
  <si>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</si>
  <si>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</si>
  <si>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</si>
  <si>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</si>
  <si>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</si>
  <si>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</si>
  <si>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</si>
  <si>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</si>
  <si>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</si>
  <si>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</si>
  <si>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</si>
  <si>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</si>
  <si>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</si>
  <si>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</si>
  <si>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</si>
  <si>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</si>
  <si>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</si>
  <si>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</si>
  <si>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</si>
  <si>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</si>
  <si>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</si>
  <si>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</si>
  <si>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</si>
  <si>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</si>
  <si>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</si>
  <si>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</si>
  <si>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</si>
  <si>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</si>
  <si>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</si>
  <si>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</si>
  <si>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</si>
  <si>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</si>
  <si>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</si>
  <si>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</si>
  <si>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</si>
  <si>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</si>
  <si>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</si>
  <si>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</si>
  <si>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</si>
  <si>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</si>
  <si>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</si>
  <si>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</si>
  <si>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</si>
  <si>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</si>
  <si>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</si>
  <si>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</si>
  <si>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</si>
  <si>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</si>
  <si>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</si>
  <si>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</si>
  <si>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</si>
  <si>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</si>
  <si>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</si>
  <si>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</si>
  <si>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</si>
  <si>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</si>
  <si>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</si>
  <si>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</si>
  <si>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</si>
  <si>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</si>
  <si>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</si>
  <si>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</si>
  <si>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</si>
  <si>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</si>
  <si>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</si>
  <si>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</si>
  <si>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</si>
  <si>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</si>
  <si>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</si>
  <si>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</si>
  <si>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</si>
  <si>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</si>
  <si>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</si>
  <si>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</si>
  <si>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</si>
  <si>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</si>
  <si>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</si>
  <si>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</si>
  <si>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</si>
  <si>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</si>
  <si>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</si>
  <si>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</si>
  <si>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</si>
  <si>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</si>
  <si>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</si>
  <si>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</si>
  <si>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</si>
  <si>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</si>
  <si>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</si>
  <si>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</si>
  <si>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</si>
  <si>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</si>
  <si>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</si>
  <si>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</si>
  <si>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</si>
  <si>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</si>
  <si>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</si>
  <si>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</si>
  <si>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</si>
  <si>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</si>
  <si>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</si>
  <si>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</si>
  <si>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</si>
  <si>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</si>
  <si>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</si>
  <si>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</si>
  <si>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</si>
  <si>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</si>
  <si>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</si>
  <si>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</si>
  <si>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</si>
  <si>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</si>
  <si>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</si>
  <si>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</si>
  <si>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</si>
  <si>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</si>
  <si>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</si>
  <si>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</si>
  <si>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</si>
  <si>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</si>
  <si>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</si>
  <si>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</si>
  <si>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</si>
  <si>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</si>
  <si>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</si>
  <si>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</si>
  <si>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</si>
  <si>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</si>
  <si>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</si>
  <si>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</si>
  <si>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</si>
  <si>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</si>
  <si>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</si>
  <si>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</si>
  <si>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</si>
  <si>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</si>
  <si>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</si>
  <si>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</si>
  <si>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</si>
  <si>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</si>
  <si>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</si>
  <si>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</si>
  <si>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</si>
  <si>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</si>
  <si>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</si>
  <si>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</si>
  <si>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</si>
  <si>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</si>
  <si>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</si>
  <si>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</si>
  <si>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</si>
  <si>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</si>
  <si>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</si>
  <si>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</si>
  <si>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</si>
  <si>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</si>
  <si>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</si>
  <si>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</si>
  <si>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</si>
  <si>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</si>
  <si>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</si>
  <si>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</si>
  <si>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</si>
  <si>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</si>
  <si>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</si>
  <si>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</si>
  <si>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</si>
  <si>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</si>
  <si>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</si>
  <si>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</si>
  <si>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</si>
  <si>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</si>
  <si>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</si>
  <si>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</si>
  <si>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</si>
  <si>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</si>
  <si>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</si>
  <si>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</si>
  <si>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</si>
  <si>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</si>
  <si>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</si>
  <si>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</si>
  <si>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</si>
  <si>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</si>
  <si>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</si>
  <si>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</si>
  <si>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</si>
  <si>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</si>
  <si>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</si>
  <si>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</si>
  <si>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</si>
  <si>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</si>
  <si>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</si>
  <si>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</si>
  <si>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</si>
  <si>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</si>
  <si>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</si>
  <si>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</si>
  <si>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</si>
  <si>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</si>
  <si>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</si>
  <si>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</si>
  <si>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</si>
  <si>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</si>
  <si>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</si>
  <si>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</si>
  <si>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</si>
  <si>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</si>
  <si>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</si>
  <si>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</si>
  <si>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</si>
  <si>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</si>
  <si>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</si>
  <si>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</si>
  <si>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</si>
  <si>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</si>
  <si>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</si>
  <si>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</si>
  <si>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</si>
  <si>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</si>
  <si>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</si>
  <si>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</si>
  <si>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</si>
  <si>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</si>
  <si>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</si>
  <si>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</si>
  <si>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</si>
  <si>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</si>
  <si>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</si>
  <si>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</si>
  <si>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</si>
  <si>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</si>
  <si>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</si>
  <si>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</si>
  <si>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</si>
  <si>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</si>
  <si>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</si>
  <si>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</si>
  <si>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</si>
  <si>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</si>
  <si>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</si>
  <si>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</si>
  <si>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</si>
  <si>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</si>
  <si>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</si>
  <si>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</si>
  <si>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</si>
  <si>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</si>
  <si>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</si>
  <si>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</si>
  <si>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</si>
  <si>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</si>
  <si>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</si>
  <si>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</si>
  <si>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</si>
  <si>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</si>
  <si>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</si>
  <si>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</si>
  <si>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</si>
  <si>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</si>
  <si>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</si>
  <si>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</si>
  <si>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</si>
  <si>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</si>
  <si>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</si>
  <si>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</si>
  <si>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</si>
  <si>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</si>
  <si>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</si>
  <si>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</si>
  <si>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</si>
  <si>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</si>
  <si>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</si>
  <si>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</si>
  <si>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</si>
  <si>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</si>
  <si>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</si>
  <si>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</si>
  <si>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</si>
  <si>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</si>
  <si>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</si>
  <si>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</si>
  <si>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</si>
  <si>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</si>
  <si>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</si>
  <si>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</si>
  <si>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</si>
  <si>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</si>
  <si>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</si>
  <si>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</si>
  <si>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</si>
  <si>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</si>
  <si>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</si>
  <si>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</si>
  <si>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</si>
  <si>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</si>
  <si>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</si>
  <si>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</si>
  <si>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</si>
  <si>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</si>
  <si>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</si>
  <si>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</si>
  <si>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</si>
  <si>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</si>
  <si>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</si>
  <si>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</si>
  <si>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</si>
  <si>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</si>
  <si>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</si>
  <si>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</si>
  <si>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</si>
  <si>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</si>
  <si>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</si>
  <si>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</si>
  <si>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</si>
  <si>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</si>
  <si>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</si>
  <si>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</si>
  <si>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</si>
  <si>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</si>
  <si>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</si>
  <si>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</si>
  <si>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</si>
  <si>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</si>
  <si>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</si>
  <si>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</si>
  <si>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</si>
  <si>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</si>
  <si>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</si>
  <si>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</si>
  <si>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</si>
  <si>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</si>
  <si>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</si>
  <si>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</si>
  <si>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</si>
  <si>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</si>
  <si>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</si>
  <si>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</si>
  <si>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</si>
  <si>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</si>
  <si>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</si>
  <si>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</si>
  <si>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</si>
  <si>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</si>
  <si>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</si>
  <si>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</si>
  <si>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</si>
  <si>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</si>
  <si>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</si>
  <si>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</si>
  <si>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</si>
  <si>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</si>
  <si>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</si>
  <si>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</si>
  <si>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</si>
  <si>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</si>
  <si>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</si>
  <si>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</si>
  <si>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</si>
  <si>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</si>
  <si>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</si>
  <si>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</si>
  <si>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</si>
  <si>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</si>
  <si>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</si>
  <si>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</si>
  <si>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</si>
  <si>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</si>
  <si>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</si>
  <si>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</si>
  <si>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</si>
  <si>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</si>
  <si>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</si>
  <si>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</si>
  <si>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</si>
  <si>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</si>
  <si>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</si>
  <si>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</si>
  <si>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</si>
  <si>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</si>
  <si>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</si>
  <si>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</si>
  <si>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</si>
  <si>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</si>
  <si>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</si>
  <si>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</si>
  <si>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</si>
  <si>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</si>
  <si>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</si>
  <si>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</si>
  <si>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</si>
  <si>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</si>
  <si>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</si>
  <si>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</si>
  <si>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</si>
  <si>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</si>
  <si>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</si>
  <si>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</si>
  <si>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</si>
  <si>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</si>
  <si>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</si>
  <si>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</si>
  <si>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</si>
  <si>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</si>
  <si>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</si>
  <si>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</si>
  <si>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</si>
  <si>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</si>
  <si>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</si>
  <si>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</si>
  <si>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</si>
  <si>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</si>
  <si>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</si>
  <si>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</si>
  <si>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</si>
  <si>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</si>
  <si>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</si>
  <si>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</si>
  <si>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</si>
  <si>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</si>
  <si>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</si>
  <si>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</si>
  <si>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</si>
  <si>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</si>
  <si>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</si>
  <si>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</si>
  <si>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</si>
  <si>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</si>
  <si>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</si>
  <si>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</si>
  <si>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</si>
  <si>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</si>
  <si>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</si>
  <si>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</si>
  <si>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</si>
  <si>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</si>
  <si>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</si>
  <si>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</si>
  <si>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</si>
  <si>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</si>
  <si>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</si>
  <si>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</si>
  <si>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</si>
  <si>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</si>
  <si>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</si>
  <si>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</si>
  <si>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</si>
  <si>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</si>
  <si>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</si>
  <si>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</si>
  <si>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</si>
  <si>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</si>
  <si>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</si>
  <si>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</si>
  <si>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</si>
  <si>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</si>
  <si>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</si>
  <si>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</si>
  <si>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</si>
  <si>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</si>
  <si>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</si>
  <si>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</si>
  <si>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</si>
  <si>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</si>
  <si>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</si>
  <si>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</si>
  <si>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</si>
  <si>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</si>
  <si>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</si>
  <si>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</si>
  <si>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</si>
  <si>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</si>
  <si>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</si>
  <si>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</si>
  <si>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</si>
  <si>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</si>
  <si>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</si>
  <si>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</si>
  <si>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</si>
  <si>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</si>
  <si>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</si>
  <si>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</si>
  <si>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</si>
  <si>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</si>
  <si>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</si>
  <si>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</si>
  <si>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</si>
  <si>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</si>
  <si>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</si>
  <si>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</si>
  <si>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</si>
  <si>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</si>
  <si>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</si>
  <si>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</si>
  <si>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</si>
  <si>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</si>
  <si>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</si>
  <si>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</si>
  <si>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</si>
  <si>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</si>
  <si>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</si>
  <si>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</si>
  <si>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</si>
  <si>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</si>
  <si>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</si>
  <si>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</si>
  <si>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</si>
  <si>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</si>
  <si>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</si>
  <si>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</si>
  <si>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</si>
  <si>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</si>
  <si>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</si>
  <si>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</si>
  <si>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</si>
  <si>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</si>
  <si>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</si>
  <si>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</si>
  <si>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</si>
  <si>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</si>
  <si>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</si>
  <si>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</si>
  <si>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</si>
  <si>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</si>
  <si>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</si>
  <si>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</si>
  <si>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</si>
  <si>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</si>
  <si>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</si>
  <si>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</si>
  <si>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</si>
  <si>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</si>
  <si>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</si>
  <si>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</si>
  <si>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</si>
  <si>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</si>
  <si>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</si>
  <si>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</si>
  <si>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</si>
  <si>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</si>
  <si>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</si>
  <si>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</si>
  <si>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</si>
  <si>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</si>
  <si>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</si>
  <si>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</si>
  <si>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</si>
  <si>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</si>
  <si>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</si>
  <si>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</si>
  <si>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</si>
  <si>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</si>
  <si>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</si>
  <si>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</si>
  <si>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</si>
  <si>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</si>
  <si>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</si>
  <si>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</si>
  <si>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</si>
  <si>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</si>
  <si>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</si>
  <si>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</si>
  <si>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</si>
  <si>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</si>
  <si>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</si>
  <si>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</si>
  <si>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</si>
  <si>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</si>
  <si>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</si>
  <si>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</si>
  <si>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</si>
  <si>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</si>
  <si>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</si>
  <si>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</si>
  <si>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</si>
  <si>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</si>
  <si>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</si>
  <si>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</si>
  <si>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</si>
  <si>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</si>
  <si>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</si>
  <si>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</si>
  <si>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</si>
  <si>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</si>
  <si>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</si>
  <si>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</si>
  <si>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</si>
  <si>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</si>
  <si>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</si>
  <si>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</si>
  <si>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</si>
  <si>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</si>
  <si>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</si>
  <si>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</si>
  <si>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</si>
  <si>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</si>
  <si>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</si>
  <si>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</si>
  <si>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</si>
  <si>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</si>
  <si>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</si>
  <si>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</si>
  <si>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</si>
  <si>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</si>
  <si>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</si>
  <si>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</si>
  <si>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</si>
  <si>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</si>
  <si>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</si>
  <si>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</si>
  <si>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</si>
  <si>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</si>
  <si>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</si>
  <si>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</si>
  <si>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</si>
  <si>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</si>
  <si>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</si>
  <si>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</si>
  <si>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</si>
  <si>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</si>
  <si>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</si>
  <si>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</si>
  <si>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</si>
  <si>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</si>
  <si>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</si>
  <si>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</si>
  <si>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</si>
  <si>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</si>
  <si>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</si>
  <si>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</si>
  <si>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</si>
  <si>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</si>
  <si>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</si>
  <si>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</si>
  <si>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</si>
  <si>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</si>
  <si>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</si>
  <si>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</si>
  <si>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</si>
  <si>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</si>
  <si>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</si>
  <si>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</si>
  <si>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</si>
  <si>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</si>
  <si>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</si>
  <si>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</si>
  <si>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</si>
  <si>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</si>
  <si>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</si>
  <si>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</si>
  <si>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</si>
  <si>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</si>
  <si>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</si>
  <si>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</si>
  <si>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</si>
  <si>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</si>
  <si>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</si>
  <si>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</si>
  <si>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</si>
  <si>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</si>
  <si>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</si>
  <si>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</si>
  <si>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</si>
  <si>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</si>
  <si>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</si>
  <si>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</si>
  <si>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</si>
  <si>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</si>
  <si>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</si>
  <si>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</si>
  <si>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</si>
  <si>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</si>
  <si>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</si>
  <si>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</si>
  <si>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</si>
  <si>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</si>
  <si>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</si>
  <si>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</si>
  <si>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</si>
  <si>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</si>
  <si>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</si>
  <si>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</si>
  <si>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</si>
  <si>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</si>
  <si>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</si>
  <si>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</si>
  <si>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</si>
  <si>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</si>
  <si>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</si>
  <si>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</si>
  <si>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</si>
  <si>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</si>
  <si>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</si>
  <si>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</si>
  <si>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</si>
  <si>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</si>
  <si>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</si>
  <si>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</si>
  <si>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</si>
  <si>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</si>
  <si>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</si>
  <si>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</si>
  <si>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</si>
  <si>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</si>
  <si>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</si>
  <si>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</si>
  <si>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</si>
  <si>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</si>
  <si>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</si>
  <si>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</si>
  <si>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</si>
  <si>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</si>
  <si>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</si>
  <si>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</si>
  <si>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</si>
  <si>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</si>
  <si>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</si>
  <si>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</si>
  <si>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</si>
  <si>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</si>
  <si>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</si>
  <si>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</si>
  <si>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</si>
  <si>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</si>
  <si>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</si>
  <si>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</si>
  <si>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</si>
  <si>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</si>
  <si>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</si>
  <si>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</si>
  <si>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</si>
  <si>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</si>
  <si>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</si>
  <si>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</si>
  <si>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</si>
  <si>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</si>
  <si>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</si>
  <si>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</si>
  <si>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</si>
  <si>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</si>
  <si>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</si>
  <si>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</si>
  <si>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</si>
  <si>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</si>
  <si>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</si>
  <si>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</si>
  <si>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</si>
  <si>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</si>
  <si>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</si>
  <si>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</si>
  <si>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</si>
  <si>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</si>
  <si>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</si>
  <si>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</si>
  <si>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</si>
  <si>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</si>
  <si>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</si>
  <si>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</si>
  <si>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</si>
  <si>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</si>
  <si>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</si>
  <si>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</si>
  <si>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</si>
  <si>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</si>
  <si>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</si>
  <si>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</si>
  <si>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</si>
  <si>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</si>
  <si>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</si>
  <si>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</si>
  <si>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</si>
  <si>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</si>
  <si>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</si>
  <si>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</si>
  <si>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</si>
  <si>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</si>
  <si>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</si>
  <si>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</si>
  <si>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</si>
  <si>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</si>
  <si>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</si>
  <si>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</si>
  <si>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</si>
  <si>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</si>
  <si>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</si>
  <si>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</si>
  <si>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</si>
  <si>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</si>
  <si>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</si>
  <si>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</si>
  <si>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</si>
  <si>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</si>
  <si>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</si>
  <si>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</si>
  <si>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</si>
  <si>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</si>
  <si>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</si>
  <si>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</si>
  <si>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</si>
  <si>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</si>
  <si>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</si>
  <si>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</si>
  <si>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</si>
  <si>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</si>
  <si>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</si>
  <si>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</si>
  <si>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</si>
  <si>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</si>
  <si>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</si>
  <si>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</si>
  <si>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</si>
  <si>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</si>
  <si>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</si>
  <si>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</si>
  <si>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</si>
  <si>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</si>
  <si>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</si>
  <si>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</si>
  <si>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</si>
  <si>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</si>
  <si>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</si>
  <si>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</si>
  <si>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</si>
  <si>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</si>
  <si>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</si>
  <si>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</si>
  <si>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</si>
  <si>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</si>
  <si>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</si>
  <si>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</si>
  <si>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</si>
  <si>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</si>
  <si>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</si>
  <si>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</si>
  <si>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</si>
  <si>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</si>
  <si>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</si>
  <si>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</si>
  <si>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</si>
  <si>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</si>
  <si>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</si>
  <si>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</si>
  <si>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</si>
  <si>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</si>
  <si>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</si>
  <si>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</si>
  <si>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</si>
  <si>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</si>
  <si>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</si>
  <si>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</si>
  <si>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</si>
  <si>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</si>
  <si>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</si>
  <si>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</si>
  <si>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</si>
  <si>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</si>
  <si>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</si>
  <si>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</si>
  <si>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</si>
  <si>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</si>
  <si>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</si>
  <si>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</si>
  <si>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</si>
  <si>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</si>
  <si>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</si>
  <si>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</si>
  <si>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</si>
  <si>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</si>
  <si>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</si>
  <si>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</si>
  <si>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</si>
  <si>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</si>
  <si>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</si>
  <si>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</si>
  <si>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</si>
  <si>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</si>
  <si>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</si>
  <si>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</si>
  <si>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</si>
  <si>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</si>
  <si>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</si>
  <si>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</si>
  <si>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</si>
  <si>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</si>
  <si>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</si>
  <si>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</si>
  <si>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</si>
  <si>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</si>
  <si>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</si>
  <si>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</si>
  <si>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</si>
  <si>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</si>
  <si>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</si>
  <si>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</si>
  <si>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</si>
  <si>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</si>
  <si>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</si>
  <si>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</si>
  <si>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</si>
  <si>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</si>
  <si>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</si>
  <si>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</si>
  <si>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</si>
  <si>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</si>
  <si>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</si>
  <si>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</si>
  <si>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</si>
  <si>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</si>
  <si>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</si>
  <si>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</si>
  <si>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</si>
  <si>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</si>
  <si>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</si>
  <si>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</si>
  <si>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</si>
  <si>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</si>
  <si>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</si>
  <si>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</si>
  <si>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</si>
  <si>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</si>
  <si>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</si>
  <si>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</si>
  <si>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</si>
  <si>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</si>
  <si>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</si>
  <si>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</si>
  <si>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</si>
  <si>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</si>
  <si>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</si>
  <si>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</si>
  <si>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</si>
  <si>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</si>
  <si>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</si>
  <si>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</si>
  <si>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</si>
  <si>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</si>
  <si>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</si>
  <si>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</si>
  <si>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</si>
  <si>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</si>
  <si>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</si>
  <si>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</si>
  <si>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</si>
  <si>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</si>
  <si>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</si>
  <si>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</si>
  <si>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</si>
  <si>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</si>
  <si>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</si>
  <si>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</si>
  <si>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</si>
  <si>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</si>
  <si>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</si>
  <si>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</si>
  <si>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</si>
  <si>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</si>
  <si>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</si>
  <si>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</si>
  <si>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</si>
  <si>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</si>
  <si>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</si>
  <si>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</si>
  <si>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</si>
  <si>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</si>
  <si>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</si>
  <si>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</si>
  <si>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</si>
  <si>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</si>
  <si>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</si>
  <si>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</si>
  <si>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</si>
  <si>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</si>
  <si>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</si>
  <si>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</si>
  <si>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</si>
  <si>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</si>
  <si>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</si>
  <si>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</si>
  <si>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</si>
  <si>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</si>
  <si>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</si>
  <si>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</si>
  <si>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</si>
  <si>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</si>
  <si>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</si>
  <si>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</si>
  <si>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</si>
  <si>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</si>
  <si>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</si>
  <si>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</si>
  <si>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</si>
  <si>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</si>
  <si>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</si>
  <si>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</si>
  <si>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</si>
  <si>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</si>
  <si>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</si>
  <si>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</si>
  <si>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</si>
  <si>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</si>
  <si>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</si>
  <si>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</si>
  <si>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</si>
  <si>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</si>
  <si>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</si>
  <si>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</si>
  <si>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</si>
  <si>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</si>
  <si>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</si>
  <si>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</si>
  <si>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</si>
  <si>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</si>
  <si>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</si>
  <si>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</si>
  <si>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</si>
  <si>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</si>
  <si>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</si>
  <si>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</si>
  <si>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</si>
  <si>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</si>
  <si>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</si>
  <si>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</si>
  <si>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</si>
  <si>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</si>
  <si>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</si>
  <si>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</si>
  <si>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</si>
  <si>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</si>
  <si>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</si>
  <si>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</si>
  <si>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</si>
  <si>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</si>
  <si>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</si>
  <si>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</si>
  <si>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</si>
  <si>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</si>
  <si>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</si>
  <si>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</si>
  <si>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</si>
  <si>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</si>
  <si>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</si>
  <si>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</si>
  <si>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</si>
  <si>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</si>
  <si>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</si>
  <si>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</si>
  <si>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</si>
  <si>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</si>
  <si>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</si>
  <si>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</si>
  <si>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</si>
  <si>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</si>
  <si>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</si>
  <si>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</si>
  <si>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</si>
  <si>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</si>
  <si>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</si>
  <si>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</si>
  <si>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</si>
  <si>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</si>
  <si>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</si>
  <si>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</si>
  <si>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</si>
  <si>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</si>
  <si>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</si>
  <si>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</si>
  <si>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</si>
  <si>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</si>
  <si>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</si>
  <si>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</si>
  <si>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</si>
  <si>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</si>
  <si>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</si>
  <si>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</si>
  <si>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</si>
  <si>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</si>
  <si>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</si>
  <si>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</si>
  <si>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</si>
  <si>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</si>
  <si>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</si>
  <si>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</si>
  <si>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</si>
  <si>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</si>
  <si>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</si>
  <si>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</si>
  <si>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</si>
  <si>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</si>
  <si>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</si>
  <si>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</si>
  <si>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</si>
  <si>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</si>
  <si>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</si>
  <si>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</si>
  <si>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</si>
  <si>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</si>
  <si>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</si>
  <si>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</si>
  <si>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</si>
  <si>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</si>
  <si>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</si>
  <si>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</si>
  <si>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</si>
  <si>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</si>
  <si>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</si>
  <si>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</si>
  <si>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</si>
  <si>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</si>
  <si>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</si>
  <si>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</si>
  <si>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</si>
  <si>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</si>
  <si>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</si>
  <si>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</si>
  <si>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</si>
  <si>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</si>
  <si>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</si>
  <si>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</si>
  <si>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</si>
  <si>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</si>
  <si>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</si>
  <si>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</si>
  <si>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</si>
  <si>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</si>
  <si>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</si>
  <si>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</si>
  <si>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</si>
  <si>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</si>
  <si>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</si>
  <si>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</si>
  <si>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</si>
  <si>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</si>
  <si>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</si>
  <si>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</si>
  <si>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</si>
  <si>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</si>
  <si>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</si>
  <si>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</si>
  <si>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</si>
  <si>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</si>
  <si>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</si>
  <si>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</si>
  <si>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</si>
  <si>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</si>
  <si>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</si>
  <si>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</si>
  <si>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</si>
  <si>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</si>
  <si>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</si>
  <si>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</si>
  <si>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</si>
  <si>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</si>
  <si>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</si>
  <si>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</si>
  <si>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</si>
  <si>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</si>
  <si>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</si>
  <si>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</si>
  <si>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</si>
  <si>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</si>
  <si>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</si>
  <si>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</si>
  <si>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</si>
  <si>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</si>
  <si>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</si>
  <si>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</si>
  <si>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</si>
  <si>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</si>
  <si>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</si>
  <si>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</si>
  <si>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</si>
  <si>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</si>
  <si>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</si>
  <si>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</si>
  <si>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</si>
  <si>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</si>
  <si>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</si>
  <si>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</si>
  <si>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</si>
  <si>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</si>
  <si>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</si>
  <si>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</si>
  <si>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</si>
  <si>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</si>
  <si>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</si>
  <si>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</si>
  <si>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</si>
  <si>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</si>
  <si>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</si>
  <si>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</si>
  <si>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</si>
  <si>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</si>
  <si>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</si>
  <si>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</si>
  <si>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</si>
  <si>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</si>
  <si>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</si>
  <si>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</si>
  <si>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</si>
  <si>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</si>
  <si>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</si>
  <si>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</si>
  <si>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</si>
  <si>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</si>
  <si>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</si>
  <si>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</si>
  <si>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</si>
  <si>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</si>
  <si>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</si>
  <si>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</si>
  <si>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</si>
  <si>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</si>
  <si>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</si>
  <si>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</si>
  <si>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</si>
  <si>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</si>
  <si>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</si>
  <si>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</si>
  <si>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</si>
  <si>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</si>
  <si>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</si>
  <si>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</si>
  <si>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</si>
  <si>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</si>
  <si>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</si>
  <si>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</si>
  <si>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</si>
  <si>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</si>
  <si>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</si>
  <si>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</si>
  <si>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</si>
  <si>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</si>
  <si>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</si>
  <si>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</si>
  <si>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</si>
  <si>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</si>
  <si>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</si>
  <si>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</si>
  <si>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</si>
  <si>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</si>
  <si>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</si>
  <si>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</si>
  <si>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</si>
  <si>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</si>
  <si>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</si>
  <si>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</si>
  <si>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</si>
  <si>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</si>
  <si>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</si>
  <si>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</si>
  <si>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</si>
  <si>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</si>
  <si>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</si>
  <si>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</si>
  <si>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</si>
  <si>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</si>
  <si>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</si>
  <si>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</si>
  <si>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</si>
  <si>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</si>
  <si>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</si>
  <si>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</si>
  <si>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</si>
  <si>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</si>
  <si>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</si>
  <si>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</si>
  <si>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</si>
  <si>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</si>
  <si>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</si>
  <si>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</si>
  <si>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</si>
  <si>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</si>
  <si>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</si>
  <si>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</si>
  <si>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</si>
  <si>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</si>
  <si>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</si>
  <si>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</si>
  <si>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</si>
  <si>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</si>
  <si>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</si>
  <si>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</si>
  <si>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</si>
  <si>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</si>
  <si>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</si>
  <si>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</si>
  <si>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</si>
  <si>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</si>
  <si>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</si>
  <si>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</si>
  <si>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</si>
  <si>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</si>
  <si>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</si>
  <si>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</si>
  <si>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</si>
  <si>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</si>
  <si>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</si>
  <si>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</si>
  <si>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</si>
  <si>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</si>
  <si>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</si>
  <si>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</si>
  <si>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</si>
  <si>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</si>
  <si>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</si>
  <si>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</si>
  <si>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</si>
  <si>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</si>
  <si>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</si>
  <si>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</si>
  <si>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</si>
  <si>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</si>
  <si>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</si>
  <si>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</si>
  <si>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</si>
  <si>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</si>
  <si>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</si>
  <si>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</si>
  <si>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</si>
  <si>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</si>
  <si>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</si>
  <si>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</si>
  <si>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</si>
  <si>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</si>
  <si>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</si>
  <si>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</si>
  <si>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</si>
  <si>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</si>
  <si>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</si>
  <si>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</si>
  <si>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</si>
  <si>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</si>
  <si>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</si>
  <si>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</si>
  <si>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</si>
  <si>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</si>
  <si>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</si>
  <si>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</si>
  <si>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</si>
  <si>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</si>
  <si>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</si>
  <si>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</si>
  <si>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</si>
  <si>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</si>
  <si>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</si>
  <si>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</si>
  <si>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</si>
  <si>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</si>
  <si>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</si>
  <si>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</si>
  <si>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</si>
  <si>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</si>
  <si>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</si>
  <si>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</si>
  <si>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</si>
  <si>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</si>
  <si>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</si>
  <si>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</si>
  <si>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</si>
  <si>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</si>
  <si>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</si>
  <si>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</si>
  <si>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</si>
  <si>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</si>
  <si>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</si>
  <si>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</si>
  <si>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</si>
  <si>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</si>
  <si>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</si>
  <si>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</si>
  <si>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</si>
  <si>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</si>
  <si>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</si>
  <si>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</si>
  <si>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</si>
  <si>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</si>
  <si>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</si>
  <si>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</si>
  <si>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</si>
  <si>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</si>
  <si>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</si>
  <si>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</si>
  <si>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</si>
  <si>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</si>
  <si>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</si>
  <si>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</si>
  <si>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</si>
  <si>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</si>
  <si>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</si>
  <si>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</si>
  <si>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</si>
  <si>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</si>
  <si>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</si>
  <si>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</si>
  <si>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</si>
  <si>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</si>
  <si>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</si>
  <si>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</si>
  <si>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</si>
  <si>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</si>
  <si>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</si>
  <si>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</si>
  <si>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</si>
  <si>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</si>
  <si>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</si>
  <si>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</si>
  <si>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</si>
  <si>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</si>
  <si>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</si>
  <si>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</si>
  <si>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</si>
  <si>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</si>
  <si>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</si>
  <si>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</si>
  <si>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</si>
  <si>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</si>
  <si>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</si>
  <si>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</si>
  <si>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</si>
  <si>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</si>
  <si>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</si>
  <si>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</si>
  <si>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</si>
  <si>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</si>
  <si>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</si>
  <si>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</si>
  <si>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</si>
  <si>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</si>
  <si>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</si>
  <si>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</si>
  <si>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</si>
  <si>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</si>
  <si>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</si>
  <si>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</si>
  <si>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</si>
  <si>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</si>
  <si>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</si>
  <si>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</si>
  <si>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</si>
  <si>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</si>
  <si>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</si>
  <si>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</si>
  <si>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</si>
  <si>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</si>
  <si>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</si>
  <si>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</si>
  <si>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</si>
  <si>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</si>
  <si>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</si>
  <si>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</si>
  <si>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</si>
  <si>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</si>
  <si>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</si>
  <si>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</si>
  <si>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</si>
  <si>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</si>
  <si>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</si>
  <si>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</si>
  <si>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</si>
  <si>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</si>
  <si>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</si>
  <si>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</si>
  <si>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</si>
  <si>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</si>
  <si>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</si>
  <si>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</si>
  <si>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</si>
  <si>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</si>
  <si>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</si>
  <si>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</si>
  <si>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</si>
  <si>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</si>
  <si>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</si>
  <si>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</si>
  <si>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</si>
  <si>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</si>
  <si>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</si>
  <si>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</si>
  <si>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</si>
  <si>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</si>
  <si>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</si>
  <si>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</si>
  <si>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</si>
  <si>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</si>
  <si>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</si>
  <si>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</si>
  <si>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</si>
  <si>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</si>
  <si>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</si>
  <si>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</si>
  <si>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</si>
  <si>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</si>
  <si>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</si>
  <si>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</si>
  <si>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</si>
  <si>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</si>
  <si>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</si>
  <si>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</si>
  <si>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</si>
  <si>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</si>
  <si>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</si>
  <si>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</si>
  <si>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</si>
  <si>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</si>
  <si>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</si>
  <si>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</si>
  <si>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</si>
  <si>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</si>
  <si>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</si>
  <si>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</si>
  <si>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</si>
  <si>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</si>
  <si>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</si>
  <si>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</si>
  <si>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</si>
  <si>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</si>
  <si>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</si>
  <si>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</si>
  <si>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</si>
  <si>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</si>
  <si>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</si>
  <si>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</si>
  <si>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</si>
  <si>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</si>
  <si>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</si>
  <si>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</si>
  <si>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</si>
  <si>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</si>
  <si>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</si>
  <si>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</si>
  <si>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</si>
  <si>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</si>
  <si>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</si>
  <si>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</si>
  <si>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</si>
  <si>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</si>
  <si>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</si>
  <si>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</si>
  <si>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</si>
  <si>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</si>
  <si>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</si>
  <si>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</si>
  <si>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</si>
  <si>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</si>
  <si>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</si>
  <si>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</si>
  <si>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</si>
  <si>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</si>
  <si>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</si>
  <si>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</si>
  <si>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</si>
  <si>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</si>
  <si>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</si>
  <si>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</si>
  <si>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</si>
  <si>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</si>
  <si>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</si>
  <si>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</si>
  <si>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</si>
  <si>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</si>
  <si>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</si>
  <si>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</si>
  <si>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</si>
  <si>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</si>
  <si>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</si>
  <si>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</si>
  <si>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</si>
  <si>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</si>
  <si>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</si>
  <si>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</si>
  <si>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</si>
  <si>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</si>
  <si>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</si>
  <si>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</si>
  <si>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</si>
  <si>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</si>
  <si>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</si>
  <si>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</si>
  <si>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</si>
  <si>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</si>
  <si>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</si>
  <si>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</si>
  <si>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</si>
  <si>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</si>
  <si>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</si>
  <si>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</si>
  <si>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</si>
  <si>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</si>
  <si>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</si>
  <si>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</si>
  <si>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</si>
  <si>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</si>
  <si>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</si>
  <si>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</si>
  <si>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</si>
  <si>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</si>
  <si>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</si>
  <si>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</si>
  <si>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</si>
  <si>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</si>
  <si>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</si>
  <si>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</si>
  <si>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</si>
  <si>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</si>
  <si>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</si>
  <si>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</si>
  <si>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</si>
  <si>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</si>
  <si>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</si>
  <si>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</si>
  <si>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</si>
  <si>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</si>
  <si>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</si>
  <si>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</si>
  <si>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</si>
  <si>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</si>
  <si>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</si>
  <si>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</si>
  <si>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</si>
  <si>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</si>
  <si>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</si>
  <si>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</si>
  <si>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</si>
  <si>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</si>
  <si>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</si>
  <si>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</si>
  <si>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</si>
  <si>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</si>
  <si>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</si>
  <si>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</si>
  <si>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</si>
  <si>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</si>
  <si>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</si>
  <si>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</si>
  <si>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</si>
  <si>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</si>
  <si>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</si>
  <si>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</si>
  <si>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</si>
  <si>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</si>
  <si>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</si>
  <si>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</si>
  <si>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</si>
  <si>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</si>
  <si>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</si>
  <si>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</si>
  <si>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</si>
  <si>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</si>
  <si>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</si>
  <si>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</si>
  <si>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</si>
  <si>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</si>
  <si>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</si>
  <si>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</si>
  <si>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</si>
  <si>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</si>
  <si>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</si>
  <si>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</si>
  <si>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</si>
  <si>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</si>
  <si>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</si>
  <si>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</si>
  <si>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</si>
  <si>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</si>
  <si>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</si>
  <si>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</si>
  <si>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</si>
  <si>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</si>
  <si>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</si>
  <si>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</si>
  <si>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</si>
  <si>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</si>
  <si>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</si>
  <si>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</si>
  <si>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</si>
  <si>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</si>
  <si>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</si>
  <si>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</si>
  <si>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</si>
  <si>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</si>
  <si>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</si>
  <si>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</si>
  <si>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</si>
  <si>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</si>
  <si>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</si>
  <si>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</si>
  <si>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</si>
  <si>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</si>
  <si>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</si>
  <si>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</si>
  <si>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</si>
  <si>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</si>
  <si>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</si>
  <si>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</si>
  <si>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</si>
  <si>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</si>
  <si>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</si>
  <si>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</si>
  <si>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</si>
  <si>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</si>
  <si>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</si>
  <si>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</si>
  <si>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</si>
  <si>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</si>
  <si>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</si>
  <si>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</si>
  <si>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</si>
  <si>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</si>
  <si>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</si>
  <si>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</si>
  <si>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</si>
  <si>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</si>
  <si>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</si>
  <si>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</si>
  <si>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</si>
  <si>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</si>
  <si>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</si>
  <si>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</si>
  <si>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</si>
  <si>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</si>
  <si>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</si>
  <si>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</si>
  <si>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</si>
  <si>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</si>
  <si>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</si>
  <si>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</si>
  <si>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</si>
  <si>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</si>
  <si>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</si>
  <si>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parent_category</t>
  </si>
  <si>
    <t>(All)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</si>
  <si>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</si>
  <si>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</si>
  <si>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</si>
  <si>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</si>
  <si>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</si>
  <si>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</si>
  <si>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</si>
  <si>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</si>
  <si>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</si>
  <si>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</si>
  <si>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</si>
  <si>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</si>
  <si>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parent_category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</si>
  <si>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</si>
  <si>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</si>
  <si>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</si>
  <si>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</si>
  <si>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</si>
  <si>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</si>
  <si>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</si>
  <si>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</si>
  <si>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</si>
  <si>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</si>
  <si>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</si>
  <si>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</si>
  <si>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</si>
  <si>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</si>
  <si>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</si>
  <si>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</si>
  <si>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</si>
  <si>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</si>
  <si>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</si>
  <si>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</si>
  <si>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</si>
  <si>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</si>
  <si>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</si>
  <si>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</si>
  <si>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</si>
  <si>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</si>
  <si>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</si>
  <si>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</si>
  <si>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</si>
  <si>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</si>
  <si>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</si>
  <si>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</si>
  <si>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</si>
  <si>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</si>
  <si>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</si>
  <si>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</si>
  <si>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</si>
  <si>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</si>
  <si>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</si>
  <si>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</si>
  <si>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</si>
  <si>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state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</si>
  <si>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</si>
  <si>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</si>
  <si>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</si>
  <si>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</si>
  <si>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</si>
  <si>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</si>
  <si>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</si>
  <si>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</si>
  <si>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</si>
  <si>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</si>
  <si>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</si>
  <si>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</si>
  <si>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</si>
  <si>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</si>
  <si>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</si>
  <si>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</si>
  <si>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</si>
  <si>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</si>
  <si>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</si>
  <si>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</si>
  <si>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</si>
  <si>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</si>
  <si>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</si>
  <si>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</si>
  <si>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</si>
  <si>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</si>
  <si>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</si>
  <si>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</si>
  <si>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</si>
  <si>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</si>
  <si>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</si>
  <si>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</si>
  <si>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</si>
  <si>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</si>
  <si>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&gt;=50000</t>
  </si>
  <si>
    <t>&lt;1000</t>
  </si>
  <si>
    <t>s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</si>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</sst>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9" fontId="0" fillId="0" borderId="0" xfId="2" applyFont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center" wrapText="1"/>
    </xf>
    <xf numFmtId="10" fontId="0" fillId="0" borderId="0" xfId="2" applyNumberFormat="1" applyFont="1" applyAlignment="1">
      <alignment horizontal="center" wrapText="1"/>
    </xf>
    <xf numFmtId="0" fontId="0" fillId="0" borderId="0" xfId="0" applyAlignment="1">
      <alignment horizontal="center"/>
    </xf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8">
    <dxf>
      <font>
        <color rgb="FF006100"/>
      </font>
      <fill>
        <patternFill>
          <bgColor rgb="FFC6EFCE"/>
        </patternFill>
      </fill>
    </dxf>
    <dxf>
      <font>
        <b/>
        <i val="0"/>
      </font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</font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[StarterBook.CTindoc.xlsx]Category!PivotTable1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96-4FDF-9F17-E1BE44981138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96-4FDF-9F17-E1BE44981138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96-4FDF-9F17-E1BE44981138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96-4FDF-9F17-E1BE449811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8723984"/>
        <c:axId val="1706257040"/>
      </c:barChart>
      <c:catAx>
        <c:axId val="358723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6257040"/>
        <c:crosses val="autoZero"/>
        <c:auto val="1"/>
        <c:lblAlgn val="ctr"/>
        <c:lblOffset val="100"/>
        <c:noMultiLvlLbl val="0"/>
      </c:catAx>
      <c:valAx>
        <c:axId val="170625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723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[StarterBook.CTindoc.xlsx]DateCreated!PivotTable5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DateCreated!$B$4:$B$5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78-40E8-A079-B1BA69A576E8}"/>
            </c:ext>
          </c:extLst>
        </c:ser>
        <c:ser>
          <c:idx val="1"/>
          <c:order val="1"/>
          <c:tx>
            <c:strRef>
              <c:f>DateCreated!$C$4:$C$5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78-40E8-A079-B1BA69A576E8}"/>
            </c:ext>
          </c:extLst>
        </c:ser>
        <c:ser>
          <c:idx val="2"/>
          <c:order val="2"/>
          <c:tx>
            <c:strRef>
              <c:f>DateCreated!$D$4:$D$5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78-40E8-A079-B1BA69A576E8}"/>
            </c:ext>
          </c:extLst>
        </c:ser>
        <c:ser>
          <c:idx val="3"/>
          <c:order val="3"/>
          <c:tx>
            <c:strRef>
              <c:f>DateCreated!$E$4:$E$5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78-40E8-A079-B1BA69A57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932016"/>
        <c:axId val="1706250384"/>
      </c:lineChart>
      <c:catAx>
        <c:axId val="35993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6250384"/>
        <c:crosses val="autoZero"/>
        <c:auto val="1"/>
        <c:lblAlgn val="ctr"/>
        <c:lblOffset val="100"/>
        <c:noMultiLvlLbl val="0"/>
      </c:catAx>
      <c:valAx>
        <c:axId val="170625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93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0.69500372856077552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A2-4C7C-A4CC-DF64D50B549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0.26621923937360181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A2-4C7C-A4CC-DF64D50B549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3.877703206562267E-2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A2-4C7C-A4CC-DF64D50B54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3736992"/>
        <c:axId val="99525952"/>
      </c:lineChart>
      <c:catAx>
        <c:axId val="207373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25952"/>
        <c:crosses val="autoZero"/>
        <c:auto val="1"/>
        <c:lblAlgn val="ctr"/>
        <c:lblOffset val="100"/>
        <c:noMultiLvlLbl val="0"/>
      </c:catAx>
      <c:valAx>
        <c:axId val="9952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373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31750</xdr:colOff>
      <xdr:row>0</xdr:row>
      <xdr:rowOff>95250</xdr:rowOff>
    </xdr:from>
    <xdr:to>
      <xdr:col>14</xdr:col>
      <xdr:colOff>336550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8C218E-3BAF-4909-8978-14C08D4052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2</xdr:row>
      <xdr:rowOff>165100</xdr:rowOff>
    </xdr:from>
    <xdr:to>
      <xdr:col>14</xdr:col>
      <xdr:colOff>279400</xdr:colOff>
      <xdr:row>17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25CC69-458F-4FE4-AB66-9283AD8322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13470</xdr:colOff>
      <xdr:row>0</xdr:row>
      <xdr:rowOff>0</xdr:rowOff>
    </xdr:from>
    <xdr:to>
      <xdr:col>16</xdr:col>
      <xdr:colOff>320066</xdr:colOff>
      <xdr:row>13</xdr:row>
      <xdr:rowOff>106988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A26753-C525-4528-A071-B5F87F2B84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enez Tindoc" refreshedDate="43796.860458449075" createdVersion="6" refreshedVersion="6" minRefreshableVersion="3" recordCount="4114" xr:uid="{DE2A243C-F6C8-4D2B-98D0-8AD4932A0E77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parent_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enez Tindoc" refreshedDate="43798.724204745369" createdVersion="6" refreshedVersion="6" minRefreshableVersion="3" recordCount="4114" xr:uid="{CE6BBCB7-8D27-4A34-9CAE-2AAB67F4A026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 " numFmtId="0">
      <sharedItems containsMixedTypes="1" containsNumber="1" containsInteger="1" minValue="1" maxValue="1"/>
    </cacheField>
    <cacheField name="goal" numFmtId="2">
      <sharedItems containsSemiMixedTypes="0" containsString="0" containsNumber="1" minValue="1" maxValue="100000000"/>
    </cacheField>
    <cacheField name="pledged" numFmtId="2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parent_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E16686-3ED3-471B-8AE3-AA4441DF3E69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parent_category" fld="16" subtotal="count" baseField="16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4A95EA-D5AF-4B6A-9A6D-812CE39049F7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AD3D03-89D6-4F0E-B488-4A5260C35AA8}" name="PivotTable5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numFmtId="2" showAll="0"/>
    <pivotField numFmtId="2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selection sqref="A1:T4115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16" style="18" bestFit="1" customWidth="1"/>
    <col min="5" max="5" width="16.453125" style="18" customWidth="1"/>
    <col min="6" max="6" width="21.26953125" customWidth="1"/>
    <col min="7" max="7" width="15.453125" customWidth="1"/>
    <col min="8" max="8" width="16.26953125" bestFit="1" customWidth="1"/>
    <col min="9" max="9" width="19.26953125" customWidth="1"/>
    <col min="10" max="10" width="17.81640625" customWidth="1"/>
    <col min="11" max="11" width="15.453125" customWidth="1"/>
    <col min="12" max="12" width="21.08984375" bestFit="1" customWidth="1"/>
    <col min="13" max="13" width="16.453125" bestFit="1" customWidth="1"/>
    <col min="14" max="14" width="32" bestFit="1" customWidth="1"/>
    <col min="15" max="15" width="14.08984375" style="6" bestFit="1" customWidth="1"/>
    <col min="16" max="16" width="16" style="8" bestFit="1" customWidth="1"/>
    <col min="17" max="17" width="16.6328125" bestFit="1" customWidth="1"/>
    <col min="18" max="18" width="11.81640625" bestFit="1" customWidth="1"/>
    <col min="19" max="19" width="34.36328125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8402</v>
      </c>
      <c r="D1" s="17" t="s">
        <v>8215</v>
      </c>
      <c r="E1" s="17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5" t="s">
        <v>8305</v>
      </c>
      <c r="P1" s="8" t="s">
        <v>8306</v>
      </c>
      <c r="Q1" s="1" t="s">
        <v>8308</v>
      </c>
      <c r="R1" s="1" t="s">
        <v>8307</v>
      </c>
      <c r="S1" s="1" t="s">
        <v>8366</v>
      </c>
      <c r="T1" s="1" t="s">
        <v>8367</v>
      </c>
    </row>
    <row r="2" spans="1:20" ht="43.5" x14ac:dyDescent="0.35">
      <c r="A2">
        <v>0</v>
      </c>
      <c r="B2" s="3" t="s">
        <v>2</v>
      </c>
      <c r="C2" s="3" t="s">
        <v>4110</v>
      </c>
      <c r="D2" s="18">
        <v>8500</v>
      </c>
      <c r="E2" s="1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7">
        <f>E2/D2</f>
        <v>1.3685882352941177</v>
      </c>
      <c r="P2" s="8">
        <f>IF(L2=0,0,E2/L2)</f>
        <v>63.917582417582416</v>
      </c>
      <c r="Q2" t="str">
        <f>LEFT(N2,FIND("/",N2,1)-1)</f>
        <v>film &amp; video</v>
      </c>
      <c r="R2" t="str">
        <f>RIGHT(N2,LEN(N2)-FIND("/",N2,1))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4111</v>
      </c>
      <c r="D3" s="18">
        <v>10275</v>
      </c>
      <c r="E3" s="1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7">
        <f t="shared" ref="O3:O66" si="0">E3/D3</f>
        <v>1.4260827250608272</v>
      </c>
      <c r="P3" s="8">
        <f t="shared" ref="P3:P66" si="1">IF(L3=0,0,E3/L3)</f>
        <v>185.48101265822785</v>
      </c>
      <c r="Q3" t="str">
        <f t="shared" ref="Q3:Q66" si="2">LEFT(N3,FIND("/",N3,1)-1)</f>
        <v>film &amp; video</v>
      </c>
      <c r="R3" t="str">
        <f t="shared" ref="R3:R66" si="3">RIGHT(N3,LEN(N3)-FIND("/",N3,1))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4112</v>
      </c>
      <c r="D4" s="18">
        <v>500</v>
      </c>
      <c r="E4" s="1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7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4113</v>
      </c>
      <c r="D5" s="18">
        <v>10000</v>
      </c>
      <c r="E5" s="1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7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58" x14ac:dyDescent="0.35">
      <c r="A6">
        <v>4</v>
      </c>
      <c r="B6" s="3" t="s">
        <v>6</v>
      </c>
      <c r="C6" s="3" t="s">
        <v>4114</v>
      </c>
      <c r="D6" s="18">
        <v>44000</v>
      </c>
      <c r="E6" s="1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7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4115</v>
      </c>
      <c r="D7" s="18">
        <v>3999</v>
      </c>
      <c r="E7" s="1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7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4116</v>
      </c>
      <c r="D8" s="18">
        <v>8000</v>
      </c>
      <c r="E8" s="1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7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4117</v>
      </c>
      <c r="D9" s="18">
        <v>9000</v>
      </c>
      <c r="E9" s="1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7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29" x14ac:dyDescent="0.35">
      <c r="A10">
        <v>8</v>
      </c>
      <c r="B10" s="3" t="s">
        <v>10</v>
      </c>
      <c r="C10" s="3" t="s">
        <v>4118</v>
      </c>
      <c r="D10" s="18">
        <v>3500</v>
      </c>
      <c r="E10" s="1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7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4119</v>
      </c>
      <c r="D11" s="18">
        <v>500</v>
      </c>
      <c r="E11" s="1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7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4120</v>
      </c>
      <c r="D12" s="18">
        <v>3000</v>
      </c>
      <c r="E12" s="1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7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4121</v>
      </c>
      <c r="D13" s="18">
        <v>5000</v>
      </c>
      <c r="E13" s="1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7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4122</v>
      </c>
      <c r="D14" s="18">
        <v>30000</v>
      </c>
      <c r="E14" s="1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7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4123</v>
      </c>
      <c r="D15" s="18">
        <v>3500</v>
      </c>
      <c r="E15" s="1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7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4124</v>
      </c>
      <c r="D16" s="18">
        <v>6000</v>
      </c>
      <c r="E16" s="1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7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4125</v>
      </c>
      <c r="D17" s="18">
        <v>2000</v>
      </c>
      <c r="E17" s="1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7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4126</v>
      </c>
      <c r="D18" s="18">
        <v>12000</v>
      </c>
      <c r="E18" s="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7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4127</v>
      </c>
      <c r="D19" s="18">
        <v>1500</v>
      </c>
      <c r="E19" s="1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7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4128</v>
      </c>
      <c r="D20" s="18">
        <v>30000</v>
      </c>
      <c r="E20" s="1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7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3.5" x14ac:dyDescent="0.35">
      <c r="A21">
        <v>19</v>
      </c>
      <c r="B21" s="3" t="s">
        <v>21</v>
      </c>
      <c r="C21" s="3" t="s">
        <v>4129</v>
      </c>
      <c r="D21" s="18">
        <v>850</v>
      </c>
      <c r="E21" s="1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7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4130</v>
      </c>
      <c r="D22" s="18">
        <v>2000</v>
      </c>
      <c r="E22" s="1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7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3.5" x14ac:dyDescent="0.35">
      <c r="A23">
        <v>21</v>
      </c>
      <c r="B23" s="3" t="s">
        <v>23</v>
      </c>
      <c r="C23" s="3" t="s">
        <v>4131</v>
      </c>
      <c r="D23" s="18">
        <v>18500</v>
      </c>
      <c r="E23" s="1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7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4132</v>
      </c>
      <c r="D24" s="18">
        <v>350</v>
      </c>
      <c r="E24" s="1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7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4133</v>
      </c>
      <c r="D25" s="18">
        <v>2000</v>
      </c>
      <c r="E25" s="1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7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4134</v>
      </c>
      <c r="D26" s="18">
        <v>35000</v>
      </c>
      <c r="E26" s="1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7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3.5" x14ac:dyDescent="0.35">
      <c r="A27">
        <v>25</v>
      </c>
      <c r="B27" s="3" t="s">
        <v>27</v>
      </c>
      <c r="C27" s="3" t="s">
        <v>4135</v>
      </c>
      <c r="D27" s="18">
        <v>600</v>
      </c>
      <c r="E27" s="1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7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4136</v>
      </c>
      <c r="D28" s="18">
        <v>1250</v>
      </c>
      <c r="E28" s="1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7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4137</v>
      </c>
      <c r="D29" s="18">
        <v>20000</v>
      </c>
      <c r="E29" s="1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7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4138</v>
      </c>
      <c r="D30" s="18">
        <v>12000</v>
      </c>
      <c r="E30" s="1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7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58" x14ac:dyDescent="0.35">
      <c r="A31">
        <v>29</v>
      </c>
      <c r="B31" s="3" t="s">
        <v>31</v>
      </c>
      <c r="C31" s="3" t="s">
        <v>4139</v>
      </c>
      <c r="D31" s="18">
        <v>3000</v>
      </c>
      <c r="E31" s="1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7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4140</v>
      </c>
      <c r="D32" s="18">
        <v>4000</v>
      </c>
      <c r="E32" s="1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7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4141</v>
      </c>
      <c r="D33" s="18">
        <v>13</v>
      </c>
      <c r="E33" s="1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7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4142</v>
      </c>
      <c r="D34" s="18">
        <v>28450</v>
      </c>
      <c r="E34" s="1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7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4143</v>
      </c>
      <c r="D35" s="18">
        <v>5250</v>
      </c>
      <c r="E35" s="1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7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3.5" x14ac:dyDescent="0.35">
      <c r="A36">
        <v>34</v>
      </c>
      <c r="B36" s="3" t="s">
        <v>36</v>
      </c>
      <c r="C36" s="3" t="s">
        <v>4144</v>
      </c>
      <c r="D36" s="18">
        <v>2600</v>
      </c>
      <c r="E36" s="1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7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4145</v>
      </c>
      <c r="D37" s="18">
        <v>1000</v>
      </c>
      <c r="E37" s="1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7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4146</v>
      </c>
      <c r="D38" s="18">
        <v>6000</v>
      </c>
      <c r="E38" s="1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7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4147</v>
      </c>
      <c r="D39" s="18">
        <v>22000</v>
      </c>
      <c r="E39" s="1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7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4148</v>
      </c>
      <c r="D40" s="18">
        <v>2500</v>
      </c>
      <c r="E40" s="1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7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58" x14ac:dyDescent="0.35">
      <c r="A41">
        <v>39</v>
      </c>
      <c r="B41" s="3" t="s">
        <v>41</v>
      </c>
      <c r="C41" s="3" t="s">
        <v>4149</v>
      </c>
      <c r="D41" s="18">
        <v>25000</v>
      </c>
      <c r="E41" s="1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7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4150</v>
      </c>
      <c r="D42" s="18">
        <v>2000</v>
      </c>
      <c r="E42" s="1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7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4151</v>
      </c>
      <c r="D43" s="18">
        <v>2000</v>
      </c>
      <c r="E43" s="1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7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4152</v>
      </c>
      <c r="D44" s="18">
        <v>14000</v>
      </c>
      <c r="E44" s="1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7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4153</v>
      </c>
      <c r="D45" s="18">
        <v>10000</v>
      </c>
      <c r="E45" s="1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7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4154</v>
      </c>
      <c r="D46" s="18">
        <v>2000</v>
      </c>
      <c r="E46" s="1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7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3.5" x14ac:dyDescent="0.35">
      <c r="A47">
        <v>45</v>
      </c>
      <c r="B47" s="3" t="s">
        <v>47</v>
      </c>
      <c r="C47" s="3" t="s">
        <v>4155</v>
      </c>
      <c r="D47" s="18">
        <v>5000</v>
      </c>
      <c r="E47" s="1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7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4156</v>
      </c>
      <c r="D48" s="18">
        <v>8400</v>
      </c>
      <c r="E48" s="1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7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58" x14ac:dyDescent="0.35">
      <c r="A49">
        <v>47</v>
      </c>
      <c r="B49" s="3" t="s">
        <v>49</v>
      </c>
      <c r="C49" s="3" t="s">
        <v>4157</v>
      </c>
      <c r="D49" s="18">
        <v>5000</v>
      </c>
      <c r="E49" s="1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7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4158</v>
      </c>
      <c r="D50" s="18">
        <v>2000</v>
      </c>
      <c r="E50" s="1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7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4159</v>
      </c>
      <c r="D51" s="18">
        <v>12000</v>
      </c>
      <c r="E51" s="1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7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4160</v>
      </c>
      <c r="D52" s="18">
        <v>600</v>
      </c>
      <c r="E52" s="1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7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4161</v>
      </c>
      <c r="D53" s="18">
        <v>11000</v>
      </c>
      <c r="E53" s="1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7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3.5" x14ac:dyDescent="0.35">
      <c r="A54">
        <v>52</v>
      </c>
      <c r="B54" s="3" t="s">
        <v>54</v>
      </c>
      <c r="C54" s="3" t="s">
        <v>4162</v>
      </c>
      <c r="D54" s="18">
        <v>10000</v>
      </c>
      <c r="E54" s="1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7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4163</v>
      </c>
      <c r="D55" s="18">
        <v>3000</v>
      </c>
      <c r="E55" s="1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7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4164</v>
      </c>
      <c r="D56" s="18">
        <v>10000</v>
      </c>
      <c r="E56" s="1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7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4165</v>
      </c>
      <c r="D57" s="18">
        <v>8600</v>
      </c>
      <c r="E57" s="1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7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4166</v>
      </c>
      <c r="D58" s="18">
        <v>8000</v>
      </c>
      <c r="E58" s="1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7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4167</v>
      </c>
      <c r="D59" s="18">
        <v>15000</v>
      </c>
      <c r="E59" s="1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7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4168</v>
      </c>
      <c r="D60" s="18">
        <v>10000</v>
      </c>
      <c r="E60" s="1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7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4169</v>
      </c>
      <c r="D61" s="18">
        <v>20000</v>
      </c>
      <c r="E61" s="1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7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4170</v>
      </c>
      <c r="D62" s="18">
        <v>4500</v>
      </c>
      <c r="E62" s="1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7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4171</v>
      </c>
      <c r="D63" s="18">
        <v>5000</v>
      </c>
      <c r="E63" s="1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7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3.5" x14ac:dyDescent="0.35">
      <c r="A64">
        <v>62</v>
      </c>
      <c r="B64" s="3" t="s">
        <v>64</v>
      </c>
      <c r="C64" s="3" t="s">
        <v>4172</v>
      </c>
      <c r="D64" s="18">
        <v>3000</v>
      </c>
      <c r="E64" s="1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7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4173</v>
      </c>
      <c r="D65" s="18">
        <v>2000</v>
      </c>
      <c r="E65" s="1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7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4174</v>
      </c>
      <c r="D66" s="18">
        <v>1200</v>
      </c>
      <c r="E66" s="1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7">
        <f t="shared" si="0"/>
        <v>1.7333333333333334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3.5" x14ac:dyDescent="0.35">
      <c r="A67">
        <v>65</v>
      </c>
      <c r="B67" s="3" t="s">
        <v>67</v>
      </c>
      <c r="C67" s="3" t="s">
        <v>4175</v>
      </c>
      <c r="D67" s="18">
        <v>7000</v>
      </c>
      <c r="E67" s="1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7">
        <f t="shared" ref="O67:O130" si="6">E67/D67</f>
        <v>1.0752857142857142</v>
      </c>
      <c r="P67" s="8">
        <f t="shared" ref="P67:P130" si="7">IF(L67=0,0,E67/L67)</f>
        <v>132.05263157894737</v>
      </c>
      <c r="Q67" t="str">
        <f t="shared" ref="Q67:Q130" si="8">LEFT(N67,FIND("/",N67,1)-1)</f>
        <v>film &amp; video</v>
      </c>
      <c r="R67" t="str">
        <f t="shared" ref="R67:R130" si="9">RIGHT(N67,LEN(N67)-FIND("/",N67,1))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4176</v>
      </c>
      <c r="D68" s="18">
        <v>2000</v>
      </c>
      <c r="E68" s="1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7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4177</v>
      </c>
      <c r="D69" s="18">
        <v>2000</v>
      </c>
      <c r="E69" s="1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7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4178</v>
      </c>
      <c r="D70" s="18">
        <v>600</v>
      </c>
      <c r="E70" s="1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7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4179</v>
      </c>
      <c r="D71" s="18">
        <v>10000</v>
      </c>
      <c r="E71" s="1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7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4180</v>
      </c>
      <c r="D72" s="18">
        <v>500</v>
      </c>
      <c r="E72" s="1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7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4181</v>
      </c>
      <c r="D73" s="18">
        <v>1800</v>
      </c>
      <c r="E73" s="1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7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4182</v>
      </c>
      <c r="D74" s="18">
        <v>2200</v>
      </c>
      <c r="E74" s="1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7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4183</v>
      </c>
      <c r="D75" s="18">
        <v>900</v>
      </c>
      <c r="E75" s="1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7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4184</v>
      </c>
      <c r="D76" s="18">
        <v>500</v>
      </c>
      <c r="E76" s="1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7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4185</v>
      </c>
      <c r="D77" s="18">
        <v>3500</v>
      </c>
      <c r="E77" s="1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7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4186</v>
      </c>
      <c r="D78" s="18">
        <v>300</v>
      </c>
      <c r="E78" s="1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7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4187</v>
      </c>
      <c r="D79" s="18">
        <v>400</v>
      </c>
      <c r="E79" s="1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7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4188</v>
      </c>
      <c r="D80" s="18">
        <v>50</v>
      </c>
      <c r="E80" s="1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7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4189</v>
      </c>
      <c r="D81" s="18">
        <v>1300</v>
      </c>
      <c r="E81" s="1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7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4190</v>
      </c>
      <c r="D82" s="18">
        <v>12000</v>
      </c>
      <c r="E82" s="1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7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4191</v>
      </c>
      <c r="D83" s="18">
        <v>750</v>
      </c>
      <c r="E83" s="1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7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3.5" x14ac:dyDescent="0.35">
      <c r="A84">
        <v>82</v>
      </c>
      <c r="B84" s="3" t="s">
        <v>84</v>
      </c>
      <c r="C84" s="3" t="s">
        <v>4192</v>
      </c>
      <c r="D84" s="18">
        <v>4000</v>
      </c>
      <c r="E84" s="1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7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4193</v>
      </c>
      <c r="D85" s="18">
        <v>200</v>
      </c>
      <c r="E85" s="1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7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4194</v>
      </c>
      <c r="D86" s="18">
        <v>500</v>
      </c>
      <c r="E86" s="1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7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4195</v>
      </c>
      <c r="D87" s="18">
        <v>1200</v>
      </c>
      <c r="E87" s="1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7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58" x14ac:dyDescent="0.35">
      <c r="A88">
        <v>86</v>
      </c>
      <c r="B88" s="3" t="s">
        <v>88</v>
      </c>
      <c r="C88" s="3" t="s">
        <v>4196</v>
      </c>
      <c r="D88" s="18">
        <v>6000</v>
      </c>
      <c r="E88" s="1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7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4197</v>
      </c>
      <c r="D89" s="18">
        <v>2500</v>
      </c>
      <c r="E89" s="1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7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58" x14ac:dyDescent="0.35">
      <c r="A90">
        <v>88</v>
      </c>
      <c r="B90" s="3" t="s">
        <v>90</v>
      </c>
      <c r="C90" s="3" t="s">
        <v>4198</v>
      </c>
      <c r="D90" s="18">
        <v>3500</v>
      </c>
      <c r="E90" s="1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7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4199</v>
      </c>
      <c r="D91" s="18">
        <v>6000</v>
      </c>
      <c r="E91" s="1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7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29" x14ac:dyDescent="0.35">
      <c r="A92">
        <v>90</v>
      </c>
      <c r="B92" s="3" t="s">
        <v>92</v>
      </c>
      <c r="C92" s="3" t="s">
        <v>4200</v>
      </c>
      <c r="D92" s="18">
        <v>500</v>
      </c>
      <c r="E92" s="1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7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4201</v>
      </c>
      <c r="D93" s="18">
        <v>3000</v>
      </c>
      <c r="E93" s="1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7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4202</v>
      </c>
      <c r="D94" s="18">
        <v>5000</v>
      </c>
      <c r="E94" s="1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7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4203</v>
      </c>
      <c r="D95" s="18">
        <v>1000</v>
      </c>
      <c r="E95" s="1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7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4204</v>
      </c>
      <c r="D96" s="18">
        <v>250</v>
      </c>
      <c r="E96" s="1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7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4205</v>
      </c>
      <c r="D97" s="18">
        <v>350</v>
      </c>
      <c r="E97" s="1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7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4206</v>
      </c>
      <c r="D98" s="18">
        <v>1500</v>
      </c>
      <c r="E98" s="1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7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4207</v>
      </c>
      <c r="D99" s="18">
        <v>400</v>
      </c>
      <c r="E99" s="1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7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4208</v>
      </c>
      <c r="D100" s="18">
        <v>3200</v>
      </c>
      <c r="E100" s="1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7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4209</v>
      </c>
      <c r="D101" s="18">
        <v>1500</v>
      </c>
      <c r="E101" s="1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7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4210</v>
      </c>
      <c r="D102" s="18">
        <v>5000</v>
      </c>
      <c r="E102" s="1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7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4211</v>
      </c>
      <c r="D103" s="18">
        <v>3500</v>
      </c>
      <c r="E103" s="1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7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4212</v>
      </c>
      <c r="D104" s="18">
        <v>6000</v>
      </c>
      <c r="E104" s="1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7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3.5" x14ac:dyDescent="0.35">
      <c r="A105">
        <v>103</v>
      </c>
      <c r="B105" s="3" t="s">
        <v>105</v>
      </c>
      <c r="C105" s="3" t="s">
        <v>4213</v>
      </c>
      <c r="D105" s="18">
        <v>1300</v>
      </c>
      <c r="E105" s="1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7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4214</v>
      </c>
      <c r="D106" s="18">
        <v>500</v>
      </c>
      <c r="E106" s="1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7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4215</v>
      </c>
      <c r="D107" s="18">
        <v>2200</v>
      </c>
      <c r="E107" s="1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7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4216</v>
      </c>
      <c r="D108" s="18">
        <v>5000</v>
      </c>
      <c r="E108" s="1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7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3.5" x14ac:dyDescent="0.35">
      <c r="A109">
        <v>107</v>
      </c>
      <c r="B109" s="3" t="s">
        <v>109</v>
      </c>
      <c r="C109" s="3" t="s">
        <v>4217</v>
      </c>
      <c r="D109" s="18">
        <v>7500</v>
      </c>
      <c r="E109" s="1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7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4218</v>
      </c>
      <c r="D110" s="18">
        <v>1500</v>
      </c>
      <c r="E110" s="1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7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4219</v>
      </c>
      <c r="D111" s="18">
        <v>1000</v>
      </c>
      <c r="E111" s="1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7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4220</v>
      </c>
      <c r="D112" s="18">
        <v>1300</v>
      </c>
      <c r="E112" s="1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7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4221</v>
      </c>
      <c r="D113" s="18">
        <v>3500</v>
      </c>
      <c r="E113" s="1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7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4222</v>
      </c>
      <c r="D114" s="18">
        <v>5000</v>
      </c>
      <c r="E114" s="1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7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4223</v>
      </c>
      <c r="D115" s="18">
        <v>5000</v>
      </c>
      <c r="E115" s="1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7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4224</v>
      </c>
      <c r="D116" s="18">
        <v>3000</v>
      </c>
      <c r="E116" s="1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7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4225</v>
      </c>
      <c r="D117" s="18">
        <v>450</v>
      </c>
      <c r="E117" s="1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7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3.5" x14ac:dyDescent="0.35">
      <c r="A118">
        <v>116</v>
      </c>
      <c r="B118" s="3" t="s">
        <v>118</v>
      </c>
      <c r="C118" s="3" t="s">
        <v>4226</v>
      </c>
      <c r="D118" s="18">
        <v>3500</v>
      </c>
      <c r="E118" s="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7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4227</v>
      </c>
      <c r="D119" s="18">
        <v>4500</v>
      </c>
      <c r="E119" s="1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7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4228</v>
      </c>
      <c r="D120" s="18">
        <v>5000</v>
      </c>
      <c r="E120" s="1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7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4229</v>
      </c>
      <c r="D121" s="18">
        <v>3250</v>
      </c>
      <c r="E121" s="1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7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58" x14ac:dyDescent="0.35">
      <c r="A122">
        <v>120</v>
      </c>
      <c r="B122" s="3" t="s">
        <v>122</v>
      </c>
      <c r="C122" s="3" t="s">
        <v>4230</v>
      </c>
      <c r="D122" s="18">
        <v>70000</v>
      </c>
      <c r="E122" s="1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7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58" x14ac:dyDescent="0.35">
      <c r="A123">
        <v>121</v>
      </c>
      <c r="B123" s="3" t="s">
        <v>123</v>
      </c>
      <c r="C123" s="3" t="s">
        <v>4231</v>
      </c>
      <c r="D123" s="18">
        <v>3000</v>
      </c>
      <c r="E123" s="1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7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43.5" x14ac:dyDescent="0.35">
      <c r="A124">
        <v>122</v>
      </c>
      <c r="B124" s="3" t="s">
        <v>124</v>
      </c>
      <c r="C124" s="3" t="s">
        <v>4232</v>
      </c>
      <c r="D124" s="18">
        <v>100000000</v>
      </c>
      <c r="E124" s="1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7">
        <f t="shared" si="6"/>
        <v>0</v>
      </c>
      <c r="P124" s="8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58" x14ac:dyDescent="0.35">
      <c r="A125">
        <v>123</v>
      </c>
      <c r="B125" s="3" t="s">
        <v>125</v>
      </c>
      <c r="C125" s="3" t="s">
        <v>4233</v>
      </c>
      <c r="D125" s="18">
        <v>55000</v>
      </c>
      <c r="E125" s="1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7">
        <f t="shared" si="6"/>
        <v>2.7454545454545453E-3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4234</v>
      </c>
      <c r="D126" s="18">
        <v>4000</v>
      </c>
      <c r="E126" s="1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7">
        <f t="shared" si="6"/>
        <v>0</v>
      </c>
      <c r="P126" s="8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3.5" x14ac:dyDescent="0.35">
      <c r="A127">
        <v>125</v>
      </c>
      <c r="B127" s="3" t="s">
        <v>127</v>
      </c>
      <c r="C127" s="3" t="s">
        <v>4235</v>
      </c>
      <c r="D127" s="18">
        <v>500</v>
      </c>
      <c r="E127" s="1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7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4236</v>
      </c>
      <c r="D128" s="18">
        <v>25000</v>
      </c>
      <c r="E128" s="1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7">
        <f t="shared" si="6"/>
        <v>5.5480000000000002E-2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4237</v>
      </c>
      <c r="D129" s="18">
        <v>8000</v>
      </c>
      <c r="E129" s="1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7">
        <f t="shared" si="6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4238</v>
      </c>
      <c r="D130" s="18">
        <v>100000</v>
      </c>
      <c r="E130" s="1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7">
        <f t="shared" si="6"/>
        <v>1.8669999999999999E-2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58" x14ac:dyDescent="0.35">
      <c r="A131">
        <v>129</v>
      </c>
      <c r="B131" s="3" t="s">
        <v>131</v>
      </c>
      <c r="C131" s="3" t="s">
        <v>4239</v>
      </c>
      <c r="D131" s="18">
        <v>20000</v>
      </c>
      <c r="E131" s="1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7">
        <f t="shared" ref="O131:O194" si="12">E131/D131</f>
        <v>0</v>
      </c>
      <c r="P131" s="8">
        <f t="shared" ref="P131:P194" si="13">IF(L131=0,0,E131/L131)</f>
        <v>0</v>
      </c>
      <c r="Q131" t="str">
        <f t="shared" ref="Q131:Q194" si="14">LEFT(N131,FIND("/",N131,1)-1)</f>
        <v>film &amp; video</v>
      </c>
      <c r="R131" t="str">
        <f t="shared" ref="R131:R194" si="15">RIGHT(N131,LEN(N131)-FIND("/",N131,1))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4240</v>
      </c>
      <c r="D132" s="18">
        <v>600</v>
      </c>
      <c r="E132" s="1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7">
        <f t="shared" si="12"/>
        <v>0</v>
      </c>
      <c r="P132" s="8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4241</v>
      </c>
      <c r="D133" s="18">
        <v>1200</v>
      </c>
      <c r="E133" s="1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7">
        <f t="shared" si="12"/>
        <v>0</v>
      </c>
      <c r="P133" s="8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58" x14ac:dyDescent="0.35">
      <c r="A134">
        <v>132</v>
      </c>
      <c r="B134" s="3" t="s">
        <v>134</v>
      </c>
      <c r="C134" s="3" t="s">
        <v>4242</v>
      </c>
      <c r="D134" s="18">
        <v>80000</v>
      </c>
      <c r="E134" s="1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7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4243</v>
      </c>
      <c r="D135" s="18">
        <v>71764</v>
      </c>
      <c r="E135" s="1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7">
        <f t="shared" si="12"/>
        <v>0</v>
      </c>
      <c r="P135" s="8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4244</v>
      </c>
      <c r="D136" s="18">
        <v>5000</v>
      </c>
      <c r="E136" s="1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7">
        <f t="shared" si="12"/>
        <v>0</v>
      </c>
      <c r="P136" s="8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4245</v>
      </c>
      <c r="D137" s="18">
        <v>3000</v>
      </c>
      <c r="E137" s="1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7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58" x14ac:dyDescent="0.35">
      <c r="A138">
        <v>136</v>
      </c>
      <c r="B138" s="3" t="s">
        <v>138</v>
      </c>
      <c r="C138" s="3" t="s">
        <v>4231</v>
      </c>
      <c r="D138" s="18">
        <v>3000</v>
      </c>
      <c r="E138" s="1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7">
        <f t="shared" si="12"/>
        <v>0</v>
      </c>
      <c r="P138" s="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3.5" x14ac:dyDescent="0.35">
      <c r="A139">
        <v>137</v>
      </c>
      <c r="B139" s="3" t="s">
        <v>139</v>
      </c>
      <c r="C139" s="3" t="s">
        <v>4246</v>
      </c>
      <c r="D139" s="18">
        <v>55000</v>
      </c>
      <c r="E139" s="1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7">
        <f t="shared" si="12"/>
        <v>0</v>
      </c>
      <c r="P139" s="8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4247</v>
      </c>
      <c r="D140" s="18">
        <v>150000</v>
      </c>
      <c r="E140" s="1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7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3.5" x14ac:dyDescent="0.35">
      <c r="A141">
        <v>139</v>
      </c>
      <c r="B141" s="3" t="s">
        <v>141</v>
      </c>
      <c r="C141" s="3" t="s">
        <v>4248</v>
      </c>
      <c r="D141" s="18">
        <v>500</v>
      </c>
      <c r="E141" s="1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7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4249</v>
      </c>
      <c r="D142" s="18">
        <v>200000</v>
      </c>
      <c r="E142" s="1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7">
        <f t="shared" si="12"/>
        <v>0</v>
      </c>
      <c r="P142" s="8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4250</v>
      </c>
      <c r="D143" s="18">
        <v>12000</v>
      </c>
      <c r="E143" s="1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7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4251</v>
      </c>
      <c r="D144" s="18">
        <v>3000</v>
      </c>
      <c r="E144" s="1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7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3.5" x14ac:dyDescent="0.35">
      <c r="A145">
        <v>143</v>
      </c>
      <c r="B145" s="3" t="s">
        <v>145</v>
      </c>
      <c r="C145" s="3" t="s">
        <v>4252</v>
      </c>
      <c r="D145" s="18">
        <v>5500</v>
      </c>
      <c r="E145" s="1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7">
        <f t="shared" si="12"/>
        <v>0</v>
      </c>
      <c r="P145" s="8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3.5" x14ac:dyDescent="0.35">
      <c r="A146">
        <v>144</v>
      </c>
      <c r="B146" s="3" t="s">
        <v>146</v>
      </c>
      <c r="C146" s="3" t="s">
        <v>4253</v>
      </c>
      <c r="D146" s="18">
        <v>7500</v>
      </c>
      <c r="E146" s="1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7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4254</v>
      </c>
      <c r="D147" s="18">
        <v>4500</v>
      </c>
      <c r="E147" s="1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7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4255</v>
      </c>
      <c r="D148" s="18">
        <v>20000</v>
      </c>
      <c r="E148" s="1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7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29" x14ac:dyDescent="0.35">
      <c r="A149">
        <v>147</v>
      </c>
      <c r="B149" s="3" t="s">
        <v>149</v>
      </c>
      <c r="C149" s="3" t="s">
        <v>4256</v>
      </c>
      <c r="D149" s="18">
        <v>7000</v>
      </c>
      <c r="E149" s="1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7">
        <f t="shared" si="12"/>
        <v>0</v>
      </c>
      <c r="P149" s="8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4257</v>
      </c>
      <c r="D150" s="18">
        <v>50000</v>
      </c>
      <c r="E150" s="1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7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4258</v>
      </c>
      <c r="D151" s="18">
        <v>10000</v>
      </c>
      <c r="E151" s="1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7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3.5" x14ac:dyDescent="0.35">
      <c r="A152">
        <v>150</v>
      </c>
      <c r="B152" s="3" t="s">
        <v>152</v>
      </c>
      <c r="C152" s="3" t="s">
        <v>4259</v>
      </c>
      <c r="D152" s="18">
        <v>130000</v>
      </c>
      <c r="E152" s="1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7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3.5" x14ac:dyDescent="0.35">
      <c r="A153">
        <v>151</v>
      </c>
      <c r="B153" s="3" t="s">
        <v>153</v>
      </c>
      <c r="C153" s="3" t="s">
        <v>4260</v>
      </c>
      <c r="D153" s="18">
        <v>250000</v>
      </c>
      <c r="E153" s="1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7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4261</v>
      </c>
      <c r="D154" s="18">
        <v>380000</v>
      </c>
      <c r="E154" s="1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7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3.5" x14ac:dyDescent="0.35">
      <c r="A155">
        <v>153</v>
      </c>
      <c r="B155" s="3" t="s">
        <v>155</v>
      </c>
      <c r="C155" s="3" t="s">
        <v>4262</v>
      </c>
      <c r="D155" s="18">
        <v>50000</v>
      </c>
      <c r="E155" s="1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7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3.5" x14ac:dyDescent="0.35">
      <c r="A156">
        <v>154</v>
      </c>
      <c r="B156" s="3" t="s">
        <v>156</v>
      </c>
      <c r="C156" s="3" t="s">
        <v>4263</v>
      </c>
      <c r="D156" s="18">
        <v>1500</v>
      </c>
      <c r="E156" s="1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7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4264</v>
      </c>
      <c r="D157" s="18">
        <v>1350000</v>
      </c>
      <c r="E157" s="1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7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58" x14ac:dyDescent="0.35">
      <c r="A158">
        <v>156</v>
      </c>
      <c r="B158" s="3" t="s">
        <v>158</v>
      </c>
      <c r="C158" s="3" t="s">
        <v>4265</v>
      </c>
      <c r="D158" s="18">
        <v>35000</v>
      </c>
      <c r="E158" s="1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7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4266</v>
      </c>
      <c r="D159" s="18">
        <v>2995</v>
      </c>
      <c r="E159" s="1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7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4267</v>
      </c>
      <c r="D160" s="18">
        <v>5000</v>
      </c>
      <c r="E160" s="1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7">
        <f t="shared" si="12"/>
        <v>0</v>
      </c>
      <c r="P160" s="8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4268</v>
      </c>
      <c r="D161" s="18">
        <v>500000</v>
      </c>
      <c r="E161" s="1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7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4269</v>
      </c>
      <c r="D162" s="18">
        <v>5000</v>
      </c>
      <c r="E162" s="1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7">
        <f t="shared" si="12"/>
        <v>0</v>
      </c>
      <c r="P162" s="8">
        <f t="shared" si="13"/>
        <v>0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3.5" x14ac:dyDescent="0.35">
      <c r="A163">
        <v>161</v>
      </c>
      <c r="B163" s="3" t="s">
        <v>163</v>
      </c>
      <c r="C163" s="3" t="s">
        <v>4270</v>
      </c>
      <c r="D163" s="18">
        <v>50000</v>
      </c>
      <c r="E163" s="1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7">
        <f t="shared" si="12"/>
        <v>1E-4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4271</v>
      </c>
      <c r="D164" s="18">
        <v>2800</v>
      </c>
      <c r="E164" s="1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7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4272</v>
      </c>
      <c r="D165" s="18">
        <v>2000000</v>
      </c>
      <c r="E165" s="1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7">
        <f t="shared" si="12"/>
        <v>0</v>
      </c>
      <c r="P165" s="8">
        <f t="shared" si="13"/>
        <v>0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4273</v>
      </c>
      <c r="D166" s="18">
        <v>120000</v>
      </c>
      <c r="E166" s="1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7">
        <f t="shared" si="12"/>
        <v>5.3333333333333332E-3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4274</v>
      </c>
      <c r="D167" s="18">
        <v>17000</v>
      </c>
      <c r="E167" s="1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7">
        <f t="shared" si="12"/>
        <v>0</v>
      </c>
      <c r="P167" s="8">
        <f t="shared" si="13"/>
        <v>0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4275</v>
      </c>
      <c r="D168" s="18">
        <v>5000</v>
      </c>
      <c r="E168" s="1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7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4276</v>
      </c>
      <c r="D169" s="18">
        <v>110000</v>
      </c>
      <c r="E169" s="1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7">
        <f t="shared" si="12"/>
        <v>1E-4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4277</v>
      </c>
      <c r="D170" s="18">
        <v>8000</v>
      </c>
      <c r="E170" s="1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7">
        <f t="shared" si="12"/>
        <v>4.0625000000000001E-2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4278</v>
      </c>
      <c r="D171" s="18">
        <v>2500</v>
      </c>
      <c r="E171" s="1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7">
        <f t="shared" si="12"/>
        <v>0.224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4279</v>
      </c>
      <c r="D172" s="18">
        <v>10000</v>
      </c>
      <c r="E172" s="1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7">
        <f t="shared" si="12"/>
        <v>3.2500000000000001E-2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4280</v>
      </c>
      <c r="D173" s="18">
        <v>50000</v>
      </c>
      <c r="E173" s="1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7">
        <f t="shared" si="12"/>
        <v>2.0000000000000002E-5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4281</v>
      </c>
      <c r="D174" s="18">
        <v>95000</v>
      </c>
      <c r="E174" s="1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7">
        <f t="shared" si="12"/>
        <v>0</v>
      </c>
      <c r="P174" s="8">
        <f t="shared" si="13"/>
        <v>0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3.5" x14ac:dyDescent="0.35">
      <c r="A175">
        <v>173</v>
      </c>
      <c r="B175" s="3" t="s">
        <v>175</v>
      </c>
      <c r="C175" s="3" t="s">
        <v>4282</v>
      </c>
      <c r="D175" s="18">
        <v>1110</v>
      </c>
      <c r="E175" s="1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7">
        <f t="shared" si="12"/>
        <v>0</v>
      </c>
      <c r="P175" s="8">
        <f t="shared" si="13"/>
        <v>0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4283</v>
      </c>
      <c r="D176" s="18">
        <v>6000</v>
      </c>
      <c r="E176" s="1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7">
        <f t="shared" si="12"/>
        <v>0</v>
      </c>
      <c r="P176" s="8">
        <f t="shared" si="13"/>
        <v>0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4284</v>
      </c>
      <c r="D177" s="18">
        <v>20000</v>
      </c>
      <c r="E177" s="1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7">
        <f t="shared" si="12"/>
        <v>6.4850000000000005E-2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4285</v>
      </c>
      <c r="D178" s="18">
        <v>1500</v>
      </c>
      <c r="E178" s="1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7">
        <f t="shared" si="12"/>
        <v>0</v>
      </c>
      <c r="P178" s="8">
        <f t="shared" si="13"/>
        <v>0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4286</v>
      </c>
      <c r="D179" s="18">
        <v>450</v>
      </c>
      <c r="E179" s="1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7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4287</v>
      </c>
      <c r="D180" s="18">
        <v>500000</v>
      </c>
      <c r="E180" s="1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7">
        <f t="shared" si="12"/>
        <v>0</v>
      </c>
      <c r="P180" s="8">
        <f t="shared" si="13"/>
        <v>0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4288</v>
      </c>
      <c r="D181" s="18">
        <v>1000</v>
      </c>
      <c r="E181" s="1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7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4289</v>
      </c>
      <c r="D182" s="18">
        <v>1200</v>
      </c>
      <c r="E182" s="1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7">
        <f t="shared" si="12"/>
        <v>0.33416666666666667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4290</v>
      </c>
      <c r="D183" s="18">
        <v>3423</v>
      </c>
      <c r="E183" s="1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7">
        <f t="shared" si="12"/>
        <v>0.21092608822670172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4291</v>
      </c>
      <c r="D184" s="18">
        <v>1000</v>
      </c>
      <c r="E184" s="1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7">
        <f t="shared" si="12"/>
        <v>0</v>
      </c>
      <c r="P184" s="8">
        <f t="shared" si="13"/>
        <v>0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4292</v>
      </c>
      <c r="D185" s="18">
        <v>12500</v>
      </c>
      <c r="E185" s="1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7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4293</v>
      </c>
      <c r="D186" s="18">
        <v>1500</v>
      </c>
      <c r="E186" s="1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7">
        <f t="shared" si="12"/>
        <v>3.4000000000000002E-2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4294</v>
      </c>
      <c r="D187" s="18">
        <v>40000</v>
      </c>
      <c r="E187" s="1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7">
        <f t="shared" si="12"/>
        <v>5.5E-2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4295</v>
      </c>
      <c r="D188" s="18">
        <v>5000</v>
      </c>
      <c r="E188" s="1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7">
        <f t="shared" si="12"/>
        <v>0</v>
      </c>
      <c r="P188" s="8">
        <f t="shared" si="13"/>
        <v>0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4296</v>
      </c>
      <c r="D189" s="18">
        <v>5000</v>
      </c>
      <c r="E189" s="1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7">
        <f t="shared" si="12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4297</v>
      </c>
      <c r="D190" s="18">
        <v>1500</v>
      </c>
      <c r="E190" s="1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7">
        <f t="shared" si="12"/>
        <v>0</v>
      </c>
      <c r="P190" s="8">
        <f t="shared" si="13"/>
        <v>0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4298</v>
      </c>
      <c r="D191" s="18">
        <v>500000</v>
      </c>
      <c r="E191" s="1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7">
        <f t="shared" si="12"/>
        <v>6.8999999999999997E-4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4299</v>
      </c>
      <c r="D192" s="18">
        <v>12000</v>
      </c>
      <c r="E192" s="1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7">
        <f t="shared" si="12"/>
        <v>4.1666666666666666E-3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4300</v>
      </c>
      <c r="D193" s="18">
        <v>5000</v>
      </c>
      <c r="E193" s="1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7">
        <f t="shared" si="12"/>
        <v>0.05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4301</v>
      </c>
      <c r="D194" s="18">
        <v>1000000</v>
      </c>
      <c r="E194" s="1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7">
        <f t="shared" si="12"/>
        <v>1.7E-5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58" x14ac:dyDescent="0.35">
      <c r="A195">
        <v>193</v>
      </c>
      <c r="B195" s="3" t="s">
        <v>195</v>
      </c>
      <c r="C195" s="3" t="s">
        <v>4302</v>
      </c>
      <c r="D195" s="18">
        <v>1000</v>
      </c>
      <c r="E195" s="1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7">
        <f t="shared" ref="O195:O258" si="18">E195/D195</f>
        <v>0</v>
      </c>
      <c r="P195" s="8">
        <f t="shared" ref="P195:P258" si="19">IF(L195=0,0,E195/L195)</f>
        <v>0</v>
      </c>
      <c r="Q195" t="str">
        <f t="shared" ref="Q195:Q258" si="20">LEFT(N195,FIND("/",N195,1)-1)</f>
        <v>film &amp; video</v>
      </c>
      <c r="R195" t="str">
        <f t="shared" ref="R195:R258" si="21">RIGHT(N195,LEN(N195)-FIND("/",N195,1))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4303</v>
      </c>
      <c r="D196" s="18">
        <v>2500</v>
      </c>
      <c r="E196" s="1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7">
        <f t="shared" si="18"/>
        <v>1.1999999999999999E-3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4304</v>
      </c>
      <c r="D197" s="18">
        <v>2000000</v>
      </c>
      <c r="E197" s="1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7">
        <f t="shared" si="18"/>
        <v>0</v>
      </c>
      <c r="P197" s="8">
        <f t="shared" si="19"/>
        <v>0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4305</v>
      </c>
      <c r="D198" s="18">
        <v>3500</v>
      </c>
      <c r="E198" s="1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7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4306</v>
      </c>
      <c r="D199" s="18">
        <v>2500</v>
      </c>
      <c r="E199" s="1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7">
        <f t="shared" si="18"/>
        <v>0.1048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4307</v>
      </c>
      <c r="D200" s="18">
        <v>25000</v>
      </c>
      <c r="E200" s="1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7">
        <f t="shared" si="18"/>
        <v>1.116E-2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4308</v>
      </c>
      <c r="D201" s="18">
        <v>10000</v>
      </c>
      <c r="E201" s="1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7">
        <f t="shared" si="18"/>
        <v>0</v>
      </c>
      <c r="P201" s="8">
        <f t="shared" si="19"/>
        <v>0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4309</v>
      </c>
      <c r="D202" s="18">
        <v>6000</v>
      </c>
      <c r="E202" s="1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7">
        <f t="shared" si="18"/>
        <v>0.26192500000000002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3.5" x14ac:dyDescent="0.35">
      <c r="A203">
        <v>201</v>
      </c>
      <c r="B203" s="3" t="s">
        <v>203</v>
      </c>
      <c r="C203" s="3" t="s">
        <v>4310</v>
      </c>
      <c r="D203" s="18">
        <v>650</v>
      </c>
      <c r="E203" s="1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7">
        <f t="shared" si="18"/>
        <v>0.58461538461538465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4311</v>
      </c>
      <c r="D204" s="18">
        <v>6000</v>
      </c>
      <c r="E204" s="1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7">
        <f t="shared" si="18"/>
        <v>0</v>
      </c>
      <c r="P204" s="8">
        <f t="shared" si="19"/>
        <v>0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4312</v>
      </c>
      <c r="D205" s="18">
        <v>2500</v>
      </c>
      <c r="E205" s="1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7">
        <f t="shared" si="18"/>
        <v>0.2984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4313</v>
      </c>
      <c r="D206" s="18">
        <v>300000</v>
      </c>
      <c r="E206" s="1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7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4314</v>
      </c>
      <c r="D207" s="18">
        <v>8000</v>
      </c>
      <c r="E207" s="1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7">
        <f t="shared" si="18"/>
        <v>0.16250000000000001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4315</v>
      </c>
      <c r="D208" s="18">
        <v>12700</v>
      </c>
      <c r="E208" s="1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7">
        <f t="shared" si="18"/>
        <v>0</v>
      </c>
      <c r="P208" s="8">
        <f t="shared" si="19"/>
        <v>0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4316</v>
      </c>
      <c r="D209" s="18">
        <v>14000</v>
      </c>
      <c r="E209" s="1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7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4317</v>
      </c>
      <c r="D210" s="18">
        <v>50000</v>
      </c>
      <c r="E210" s="1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7">
        <f t="shared" si="18"/>
        <v>0</v>
      </c>
      <c r="P210" s="8">
        <f t="shared" si="19"/>
        <v>0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4318</v>
      </c>
      <c r="D211" s="18">
        <v>25000</v>
      </c>
      <c r="E211" s="1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7">
        <f t="shared" si="18"/>
        <v>0</v>
      </c>
      <c r="P211" s="8">
        <f t="shared" si="19"/>
        <v>0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4319</v>
      </c>
      <c r="D212" s="18">
        <v>12000</v>
      </c>
      <c r="E212" s="1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7">
        <f t="shared" si="18"/>
        <v>0.2525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4320</v>
      </c>
      <c r="D213" s="18">
        <v>5000</v>
      </c>
      <c r="E213" s="1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7">
        <f t="shared" si="18"/>
        <v>0.44600000000000001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29" x14ac:dyDescent="0.35">
      <c r="A214">
        <v>212</v>
      </c>
      <c r="B214" s="3" t="s">
        <v>214</v>
      </c>
      <c r="C214" s="3" t="s">
        <v>4321</v>
      </c>
      <c r="D214" s="18">
        <v>6300</v>
      </c>
      <c r="E214" s="1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7">
        <f t="shared" si="18"/>
        <v>1.5873015873015873E-4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4322</v>
      </c>
      <c r="D215" s="18">
        <v>50000</v>
      </c>
      <c r="E215" s="1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7">
        <f t="shared" si="18"/>
        <v>4.0000000000000002E-4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4323</v>
      </c>
      <c r="D216" s="18">
        <v>12500</v>
      </c>
      <c r="E216" s="1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7">
        <f t="shared" si="18"/>
        <v>8.0000000000000007E-5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4324</v>
      </c>
      <c r="D217" s="18">
        <v>4400</v>
      </c>
      <c r="E217" s="1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7">
        <f t="shared" si="18"/>
        <v>2.2727272727272726E-3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4325</v>
      </c>
      <c r="D218" s="18">
        <v>50000</v>
      </c>
      <c r="E218" s="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7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4326</v>
      </c>
      <c r="D219" s="18">
        <v>100000</v>
      </c>
      <c r="E219" s="1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7">
        <f t="shared" si="18"/>
        <v>0.11942999999999999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4327</v>
      </c>
      <c r="D220" s="18">
        <v>5000</v>
      </c>
      <c r="E220" s="1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7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4328</v>
      </c>
      <c r="D221" s="18">
        <v>50000</v>
      </c>
      <c r="E221" s="1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7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4329</v>
      </c>
      <c r="D222" s="18">
        <v>50000</v>
      </c>
      <c r="E222" s="1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7">
        <f t="shared" si="18"/>
        <v>7.1999999999999998E-3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x14ac:dyDescent="0.35">
      <c r="A223">
        <v>221</v>
      </c>
      <c r="B223" s="3" t="s">
        <v>223</v>
      </c>
      <c r="C223" s="3" t="s">
        <v>4330</v>
      </c>
      <c r="D223" s="18">
        <v>50000</v>
      </c>
      <c r="E223" s="1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7">
        <f t="shared" si="18"/>
        <v>0</v>
      </c>
      <c r="P223" s="8">
        <f t="shared" si="19"/>
        <v>0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4331</v>
      </c>
      <c r="D224" s="18">
        <v>1000</v>
      </c>
      <c r="E224" s="1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7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4332</v>
      </c>
      <c r="D225" s="18">
        <v>1500000</v>
      </c>
      <c r="E225" s="1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7">
        <f t="shared" si="18"/>
        <v>0</v>
      </c>
      <c r="P225" s="8">
        <f t="shared" si="19"/>
        <v>0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4333</v>
      </c>
      <c r="D226" s="18">
        <v>6000000</v>
      </c>
      <c r="E226" s="1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7">
        <f t="shared" si="18"/>
        <v>0</v>
      </c>
      <c r="P226" s="8">
        <f t="shared" si="19"/>
        <v>0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4334</v>
      </c>
      <c r="D227" s="18">
        <v>200</v>
      </c>
      <c r="E227" s="1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7">
        <f t="shared" si="18"/>
        <v>0</v>
      </c>
      <c r="P227" s="8">
        <f t="shared" si="19"/>
        <v>0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4335</v>
      </c>
      <c r="D228" s="18">
        <v>29000</v>
      </c>
      <c r="E228" s="1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7">
        <f t="shared" si="18"/>
        <v>8.6206896551724137E-3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4336</v>
      </c>
      <c r="D229" s="18">
        <v>28000</v>
      </c>
      <c r="E229" s="1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7">
        <f t="shared" si="18"/>
        <v>0</v>
      </c>
      <c r="P229" s="8">
        <f t="shared" si="19"/>
        <v>0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4337</v>
      </c>
      <c r="D230" s="18">
        <v>8000</v>
      </c>
      <c r="E230" s="1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7">
        <f t="shared" si="18"/>
        <v>0</v>
      </c>
      <c r="P230" s="8">
        <f t="shared" si="19"/>
        <v>0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4338</v>
      </c>
      <c r="D231" s="18">
        <v>3000</v>
      </c>
      <c r="E231" s="1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7">
        <f t="shared" si="18"/>
        <v>0</v>
      </c>
      <c r="P231" s="8">
        <f t="shared" si="19"/>
        <v>0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4339</v>
      </c>
      <c r="D232" s="18">
        <v>15000</v>
      </c>
      <c r="E232" s="1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7">
        <f t="shared" si="18"/>
        <v>4.0000000000000001E-3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3.5" x14ac:dyDescent="0.35">
      <c r="A233">
        <v>231</v>
      </c>
      <c r="B233" s="3" t="s">
        <v>233</v>
      </c>
      <c r="C233" s="3" t="s">
        <v>4340</v>
      </c>
      <c r="D233" s="18">
        <v>1500000</v>
      </c>
      <c r="E233" s="1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7">
        <f t="shared" si="18"/>
        <v>0</v>
      </c>
      <c r="P233" s="8">
        <f t="shared" si="19"/>
        <v>0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3.5" x14ac:dyDescent="0.35">
      <c r="A234">
        <v>232</v>
      </c>
      <c r="B234" s="3" t="s">
        <v>234</v>
      </c>
      <c r="C234" s="3" t="s">
        <v>4341</v>
      </c>
      <c r="D234" s="18">
        <v>4000</v>
      </c>
      <c r="E234" s="1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7">
        <f t="shared" si="18"/>
        <v>2.75E-2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4342</v>
      </c>
      <c r="D235" s="18">
        <v>350000</v>
      </c>
      <c r="E235" s="1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7">
        <f t="shared" si="18"/>
        <v>0</v>
      </c>
      <c r="P235" s="8">
        <f t="shared" si="19"/>
        <v>0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4343</v>
      </c>
      <c r="D236" s="18">
        <v>1000</v>
      </c>
      <c r="E236" s="1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7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4344</v>
      </c>
      <c r="D237" s="18">
        <v>10000</v>
      </c>
      <c r="E237" s="1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7">
        <f t="shared" si="18"/>
        <v>0</v>
      </c>
      <c r="P237" s="8">
        <f t="shared" si="19"/>
        <v>0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4345</v>
      </c>
      <c r="D238" s="18">
        <v>150000</v>
      </c>
      <c r="E238" s="1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7">
        <f t="shared" si="18"/>
        <v>0</v>
      </c>
      <c r="P238" s="8">
        <f t="shared" si="19"/>
        <v>0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4346</v>
      </c>
      <c r="D239" s="18">
        <v>15000</v>
      </c>
      <c r="E239" s="1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7">
        <f t="shared" si="18"/>
        <v>3.3333333333333335E-3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4347</v>
      </c>
      <c r="D240" s="18">
        <v>26000</v>
      </c>
      <c r="E240" s="1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7">
        <f t="shared" si="18"/>
        <v>0</v>
      </c>
      <c r="P240" s="8">
        <f t="shared" si="19"/>
        <v>0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4348</v>
      </c>
      <c r="D241" s="18">
        <v>1000</v>
      </c>
      <c r="E241" s="1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7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58" x14ac:dyDescent="0.35">
      <c r="A242">
        <v>240</v>
      </c>
      <c r="B242" s="3" t="s">
        <v>242</v>
      </c>
      <c r="C242" s="3" t="s">
        <v>4349</v>
      </c>
      <c r="D242" s="18">
        <v>15000</v>
      </c>
      <c r="E242" s="1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7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4350</v>
      </c>
      <c r="D243" s="18">
        <v>36400</v>
      </c>
      <c r="E243" s="1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7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4351</v>
      </c>
      <c r="D244" s="18">
        <v>13000</v>
      </c>
      <c r="E244" s="1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7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4352</v>
      </c>
      <c r="D245" s="18">
        <v>25000</v>
      </c>
      <c r="E245" s="1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7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4353</v>
      </c>
      <c r="D246" s="18">
        <v>3500</v>
      </c>
      <c r="E246" s="1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7">
        <f t="shared" si="18"/>
        <v>1.1375714285714287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3.5" x14ac:dyDescent="0.35">
      <c r="A247">
        <v>245</v>
      </c>
      <c r="B247" s="3" t="s">
        <v>246</v>
      </c>
      <c r="C247" s="3" t="s">
        <v>4354</v>
      </c>
      <c r="D247" s="18">
        <v>5000</v>
      </c>
      <c r="E247" s="1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7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4355</v>
      </c>
      <c r="D248" s="18">
        <v>5000</v>
      </c>
      <c r="E248" s="1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7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4356</v>
      </c>
      <c r="D249" s="18">
        <v>5000</v>
      </c>
      <c r="E249" s="1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7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58" x14ac:dyDescent="0.35">
      <c r="A250">
        <v>248</v>
      </c>
      <c r="B250" s="3" t="s">
        <v>249</v>
      </c>
      <c r="C250" s="3" t="s">
        <v>4357</v>
      </c>
      <c r="D250" s="18">
        <v>85000</v>
      </c>
      <c r="E250" s="1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7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4358</v>
      </c>
      <c r="D251" s="18">
        <v>10000</v>
      </c>
      <c r="E251" s="1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7">
        <f t="shared" si="18"/>
        <v>1.1292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4359</v>
      </c>
      <c r="D252" s="18">
        <v>30000</v>
      </c>
      <c r="E252" s="1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7">
        <f t="shared" si="18"/>
        <v>1.0558333333333334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4360</v>
      </c>
      <c r="D253" s="18">
        <v>3500</v>
      </c>
      <c r="E253" s="1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7">
        <f t="shared" si="18"/>
        <v>1.2557142857142858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4361</v>
      </c>
      <c r="D254" s="18">
        <v>5000</v>
      </c>
      <c r="E254" s="1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7">
        <f t="shared" si="18"/>
        <v>1.8455999999999999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58" x14ac:dyDescent="0.35">
      <c r="A255">
        <v>253</v>
      </c>
      <c r="B255" s="3" t="s">
        <v>254</v>
      </c>
      <c r="C255" s="3" t="s">
        <v>4362</v>
      </c>
      <c r="D255" s="18">
        <v>1500</v>
      </c>
      <c r="E255" s="1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7">
        <f t="shared" si="18"/>
        <v>1.0073333333333334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4363</v>
      </c>
      <c r="D256" s="18">
        <v>24000</v>
      </c>
      <c r="E256" s="1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7">
        <f t="shared" si="18"/>
        <v>1.1694724999999999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4364</v>
      </c>
      <c r="D257" s="18">
        <v>8000</v>
      </c>
      <c r="E257" s="1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7">
        <f t="shared" si="18"/>
        <v>1.0673325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58" x14ac:dyDescent="0.35">
      <c r="A258">
        <v>256</v>
      </c>
      <c r="B258" s="3" t="s">
        <v>257</v>
      </c>
      <c r="C258" s="3" t="s">
        <v>4365</v>
      </c>
      <c r="D258" s="18">
        <v>13000</v>
      </c>
      <c r="E258" s="1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7">
        <f t="shared" si="18"/>
        <v>1.391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3.5" x14ac:dyDescent="0.35">
      <c r="A259">
        <v>257</v>
      </c>
      <c r="B259" s="3" t="s">
        <v>258</v>
      </c>
      <c r="C259" s="3" t="s">
        <v>4366</v>
      </c>
      <c r="D259" s="18">
        <v>35000</v>
      </c>
      <c r="E259" s="1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7">
        <f t="shared" ref="O259:O322" si="24">E259/D259</f>
        <v>1.0672648571428571</v>
      </c>
      <c r="P259" s="8">
        <f t="shared" ref="P259:P322" si="25">IF(L259=0,0,E259/L259)</f>
        <v>66.70405357142856</v>
      </c>
      <c r="Q259" t="str">
        <f t="shared" ref="Q259:Q322" si="26">LEFT(N259,FIND("/",N259,1)-1)</f>
        <v>film &amp; video</v>
      </c>
      <c r="R259" t="str">
        <f t="shared" ref="R259:R322" si="27">RIGHT(N259,LEN(N259)-FIND("/",N259,1))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4367</v>
      </c>
      <c r="D260" s="18">
        <v>30000</v>
      </c>
      <c r="E260" s="1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7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4368</v>
      </c>
      <c r="D261" s="18">
        <v>75000</v>
      </c>
      <c r="E261" s="1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7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4369</v>
      </c>
      <c r="D262" s="18">
        <v>10000</v>
      </c>
      <c r="E262" s="1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7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4370</v>
      </c>
      <c r="D263" s="18">
        <v>20000</v>
      </c>
      <c r="E263" s="1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7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4371</v>
      </c>
      <c r="D264" s="18">
        <v>2500</v>
      </c>
      <c r="E264" s="1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7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4372</v>
      </c>
      <c r="D265" s="18">
        <v>25000</v>
      </c>
      <c r="E265" s="1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7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4373</v>
      </c>
      <c r="D266" s="18">
        <v>5000</v>
      </c>
      <c r="E266" s="1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7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4374</v>
      </c>
      <c r="D267" s="18">
        <v>5000</v>
      </c>
      <c r="E267" s="1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7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4375</v>
      </c>
      <c r="D268" s="18">
        <v>1000</v>
      </c>
      <c r="E268" s="1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7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4376</v>
      </c>
      <c r="D269" s="18">
        <v>9850</v>
      </c>
      <c r="E269" s="1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7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4377</v>
      </c>
      <c r="D270" s="18">
        <v>5000</v>
      </c>
      <c r="E270" s="1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7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4378</v>
      </c>
      <c r="D271" s="18">
        <v>100000</v>
      </c>
      <c r="E271" s="1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7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4379</v>
      </c>
      <c r="D272" s="18">
        <v>2300</v>
      </c>
      <c r="E272" s="1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7">
        <f t="shared" si="24"/>
        <v>1.5260869565217392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4380</v>
      </c>
      <c r="D273" s="18">
        <v>30000</v>
      </c>
      <c r="E273" s="1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7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4381</v>
      </c>
      <c r="D274" s="18">
        <v>3000</v>
      </c>
      <c r="E274" s="1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7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58" x14ac:dyDescent="0.35">
      <c r="A275">
        <v>273</v>
      </c>
      <c r="B275" s="3" t="s">
        <v>274</v>
      </c>
      <c r="C275" s="3" t="s">
        <v>4382</v>
      </c>
      <c r="D275" s="18">
        <v>5000</v>
      </c>
      <c r="E275" s="1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7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4383</v>
      </c>
      <c r="D276" s="18">
        <v>4000</v>
      </c>
      <c r="E276" s="1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7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4384</v>
      </c>
      <c r="D277" s="18">
        <v>20000</v>
      </c>
      <c r="E277" s="1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7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4385</v>
      </c>
      <c r="D278" s="18">
        <v>4000</v>
      </c>
      <c r="E278" s="1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7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58" x14ac:dyDescent="0.35">
      <c r="A279">
        <v>277</v>
      </c>
      <c r="B279" s="3" t="s">
        <v>278</v>
      </c>
      <c r="C279" s="3" t="s">
        <v>4386</v>
      </c>
      <c r="D279" s="18">
        <v>65000</v>
      </c>
      <c r="E279" s="1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7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4387</v>
      </c>
      <c r="D280" s="18">
        <v>27000</v>
      </c>
      <c r="E280" s="1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7">
        <f t="shared" si="24"/>
        <v>1.5034814814814814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4388</v>
      </c>
      <c r="D281" s="18">
        <v>17000</v>
      </c>
      <c r="E281" s="1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7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4389</v>
      </c>
      <c r="D282" s="18">
        <v>75000</v>
      </c>
      <c r="E282" s="1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7">
        <f t="shared" si="24"/>
        <v>1.5614399999999999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4390</v>
      </c>
      <c r="D283" s="18">
        <v>5500</v>
      </c>
      <c r="E283" s="1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7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4391</v>
      </c>
      <c r="D284" s="18">
        <v>45000</v>
      </c>
      <c r="E284" s="1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7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4392</v>
      </c>
      <c r="D285" s="18">
        <v>18000</v>
      </c>
      <c r="E285" s="1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7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4393</v>
      </c>
      <c r="D286" s="18">
        <v>40000</v>
      </c>
      <c r="E286" s="1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7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4394</v>
      </c>
      <c r="D287" s="18">
        <v>14000</v>
      </c>
      <c r="E287" s="1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7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4395</v>
      </c>
      <c r="D288" s="18">
        <v>15000</v>
      </c>
      <c r="E288" s="1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7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4396</v>
      </c>
      <c r="D289" s="18">
        <v>15000</v>
      </c>
      <c r="E289" s="1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7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4397</v>
      </c>
      <c r="D290" s="18">
        <v>50000</v>
      </c>
      <c r="E290" s="1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7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4398</v>
      </c>
      <c r="D291" s="18">
        <v>15000</v>
      </c>
      <c r="E291" s="1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7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4399</v>
      </c>
      <c r="D292" s="18">
        <v>4500</v>
      </c>
      <c r="E292" s="1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7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4400</v>
      </c>
      <c r="D293" s="18">
        <v>5000</v>
      </c>
      <c r="E293" s="1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7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4401</v>
      </c>
      <c r="D294" s="18">
        <v>75000</v>
      </c>
      <c r="E294" s="1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7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4402</v>
      </c>
      <c r="D295" s="18">
        <v>26000</v>
      </c>
      <c r="E295" s="1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7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4403</v>
      </c>
      <c r="D296" s="18">
        <v>5000</v>
      </c>
      <c r="E296" s="1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7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4404</v>
      </c>
      <c r="D297" s="18">
        <v>50000</v>
      </c>
      <c r="E297" s="1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7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4405</v>
      </c>
      <c r="D298" s="18">
        <v>25000</v>
      </c>
      <c r="E298" s="1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7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4406</v>
      </c>
      <c r="D299" s="18">
        <v>20000</v>
      </c>
      <c r="E299" s="1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7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4407</v>
      </c>
      <c r="D300" s="18">
        <v>126000</v>
      </c>
      <c r="E300" s="1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7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58" x14ac:dyDescent="0.35">
      <c r="A301">
        <v>299</v>
      </c>
      <c r="B301" s="3" t="s">
        <v>300</v>
      </c>
      <c r="C301" s="3" t="s">
        <v>4408</v>
      </c>
      <c r="D301" s="18">
        <v>10000</v>
      </c>
      <c r="E301" s="1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7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4409</v>
      </c>
      <c r="D302" s="18">
        <v>25000</v>
      </c>
      <c r="E302" s="1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7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4410</v>
      </c>
      <c r="D303" s="18">
        <v>13000</v>
      </c>
      <c r="E303" s="1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7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4411</v>
      </c>
      <c r="D304" s="18">
        <v>10000</v>
      </c>
      <c r="E304" s="1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7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4412</v>
      </c>
      <c r="D305" s="18">
        <v>3000</v>
      </c>
      <c r="E305" s="1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7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29" x14ac:dyDescent="0.35">
      <c r="A306">
        <v>304</v>
      </c>
      <c r="B306" s="3" t="s">
        <v>305</v>
      </c>
      <c r="C306" s="3" t="s">
        <v>4413</v>
      </c>
      <c r="D306" s="18">
        <v>3400</v>
      </c>
      <c r="E306" s="1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7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4414</v>
      </c>
      <c r="D307" s="18">
        <v>7500</v>
      </c>
      <c r="E307" s="1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7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4415</v>
      </c>
      <c r="D308" s="18">
        <v>1000</v>
      </c>
      <c r="E308" s="1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7">
        <f t="shared" si="24"/>
        <v>2.9289999999999998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x14ac:dyDescent="0.35">
      <c r="A309">
        <v>307</v>
      </c>
      <c r="B309" s="3" t="s">
        <v>308</v>
      </c>
      <c r="C309" s="3" t="s">
        <v>4416</v>
      </c>
      <c r="D309" s="18">
        <v>22000</v>
      </c>
      <c r="E309" s="1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7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4417</v>
      </c>
      <c r="D310" s="18">
        <v>12000</v>
      </c>
      <c r="E310" s="1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7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4418</v>
      </c>
      <c r="D311" s="18">
        <v>18000</v>
      </c>
      <c r="E311" s="1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7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4419</v>
      </c>
      <c r="D312" s="18">
        <v>1000</v>
      </c>
      <c r="E312" s="1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7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4420</v>
      </c>
      <c r="D313" s="18">
        <v>20000</v>
      </c>
      <c r="E313" s="1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7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4421</v>
      </c>
      <c r="D314" s="18">
        <v>8000</v>
      </c>
      <c r="E314" s="1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7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4422</v>
      </c>
      <c r="D315" s="18">
        <v>17000</v>
      </c>
      <c r="E315" s="1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7">
        <f t="shared" si="24"/>
        <v>1.0473529411764706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4423</v>
      </c>
      <c r="D316" s="18">
        <v>1000</v>
      </c>
      <c r="E316" s="1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7">
        <f t="shared" si="24"/>
        <v>3.8515000000000001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4424</v>
      </c>
      <c r="D317" s="18">
        <v>25000</v>
      </c>
      <c r="E317" s="1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7">
        <f t="shared" si="24"/>
        <v>1.01248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4425</v>
      </c>
      <c r="D318" s="18">
        <v>15000</v>
      </c>
      <c r="E318" s="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7">
        <f t="shared" si="24"/>
        <v>1.1377333333333333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4426</v>
      </c>
      <c r="D319" s="18">
        <v>30000</v>
      </c>
      <c r="E319" s="1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7">
        <f t="shared" si="24"/>
        <v>1.0080333333333333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4427</v>
      </c>
      <c r="D320" s="18">
        <v>5000</v>
      </c>
      <c r="E320" s="1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7">
        <f t="shared" si="24"/>
        <v>2.8332000000000002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4428</v>
      </c>
      <c r="D321" s="18">
        <v>5000</v>
      </c>
      <c r="E321" s="1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7">
        <f t="shared" si="24"/>
        <v>1.1268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4429</v>
      </c>
      <c r="D322" s="18">
        <v>20000</v>
      </c>
      <c r="E322" s="1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7">
        <f t="shared" si="24"/>
        <v>1.0658000000000001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4430</v>
      </c>
      <c r="D323" s="18">
        <v>35000</v>
      </c>
      <c r="E323" s="1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7">
        <f t="shared" ref="O323:O386" si="30">E323/D323</f>
        <v>1.0266285714285714</v>
      </c>
      <c r="P323" s="8">
        <f t="shared" ref="P323:P386" si="31">IF(L323=0,0,E323/L323)</f>
        <v>106.62314540059347</v>
      </c>
      <c r="Q323" t="str">
        <f t="shared" ref="Q323:Q386" si="32">LEFT(N323,FIND("/",N323,1)-1)</f>
        <v>film &amp; video</v>
      </c>
      <c r="R323" t="str">
        <f t="shared" ref="R323:R386" si="33">RIGHT(N323,LEN(N323)-FIND("/",N323,1))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4431</v>
      </c>
      <c r="D324" s="18">
        <v>25000</v>
      </c>
      <c r="E324" s="1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7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4432</v>
      </c>
      <c r="D325" s="18">
        <v>5400</v>
      </c>
      <c r="E325" s="1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7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4433</v>
      </c>
      <c r="D326" s="18">
        <v>8500</v>
      </c>
      <c r="E326" s="1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7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4434</v>
      </c>
      <c r="D327" s="18">
        <v>50000</v>
      </c>
      <c r="E327" s="1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7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4435</v>
      </c>
      <c r="D328" s="18">
        <v>150000</v>
      </c>
      <c r="E328" s="1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7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4436</v>
      </c>
      <c r="D329" s="18">
        <v>4000</v>
      </c>
      <c r="E329" s="1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7">
        <f t="shared" si="30"/>
        <v>1.3640000000000001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4437</v>
      </c>
      <c r="D330" s="18">
        <v>75000</v>
      </c>
      <c r="E330" s="1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7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4438</v>
      </c>
      <c r="D331" s="18">
        <v>10000</v>
      </c>
      <c r="E331" s="1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7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4439</v>
      </c>
      <c r="D332" s="18">
        <v>35000</v>
      </c>
      <c r="E332" s="1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7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4440</v>
      </c>
      <c r="D333" s="18">
        <v>40000</v>
      </c>
      <c r="E333" s="1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7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4441</v>
      </c>
      <c r="D334" s="18">
        <v>100000</v>
      </c>
      <c r="E334" s="1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7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4442</v>
      </c>
      <c r="D335" s="18">
        <v>40000</v>
      </c>
      <c r="E335" s="1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7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4443</v>
      </c>
      <c r="D336" s="18">
        <v>10000</v>
      </c>
      <c r="E336" s="1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7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4444</v>
      </c>
      <c r="D337" s="18">
        <v>8500</v>
      </c>
      <c r="E337" s="1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7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4445</v>
      </c>
      <c r="D338" s="18">
        <v>25000</v>
      </c>
      <c r="E338" s="1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7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4446</v>
      </c>
      <c r="D339" s="18">
        <v>3000</v>
      </c>
      <c r="E339" s="1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7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4447</v>
      </c>
      <c r="D340" s="18">
        <v>15000</v>
      </c>
      <c r="E340" s="1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7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4448</v>
      </c>
      <c r="D341" s="18">
        <v>6000</v>
      </c>
      <c r="E341" s="1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7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4449</v>
      </c>
      <c r="D342" s="18">
        <v>35000</v>
      </c>
      <c r="E342" s="1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7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4450</v>
      </c>
      <c r="D343" s="18">
        <v>3500</v>
      </c>
      <c r="E343" s="1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7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4451</v>
      </c>
      <c r="D344" s="18">
        <v>55000</v>
      </c>
      <c r="E344" s="1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7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58" x14ac:dyDescent="0.35">
      <c r="A345">
        <v>343</v>
      </c>
      <c r="B345" s="3" t="s">
        <v>344</v>
      </c>
      <c r="C345" s="3" t="s">
        <v>4452</v>
      </c>
      <c r="D345" s="18">
        <v>30000</v>
      </c>
      <c r="E345" s="1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7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58" x14ac:dyDescent="0.35">
      <c r="A346">
        <v>344</v>
      </c>
      <c r="B346" s="3" t="s">
        <v>345</v>
      </c>
      <c r="C346" s="3" t="s">
        <v>4453</v>
      </c>
      <c r="D346" s="18">
        <v>33500</v>
      </c>
      <c r="E346" s="1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7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4454</v>
      </c>
      <c r="D347" s="18">
        <v>14500</v>
      </c>
      <c r="E347" s="1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7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4455</v>
      </c>
      <c r="D348" s="18">
        <v>10000</v>
      </c>
      <c r="E348" s="1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7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3.5" x14ac:dyDescent="0.35">
      <c r="A349">
        <v>347</v>
      </c>
      <c r="B349" s="3" t="s">
        <v>348</v>
      </c>
      <c r="C349" s="3" t="s">
        <v>4456</v>
      </c>
      <c r="D349" s="18">
        <v>40000</v>
      </c>
      <c r="E349" s="1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7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4457</v>
      </c>
      <c r="D350" s="18">
        <v>10000</v>
      </c>
      <c r="E350" s="1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7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4458</v>
      </c>
      <c r="D351" s="18">
        <v>11260</v>
      </c>
      <c r="E351" s="1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7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4459</v>
      </c>
      <c r="D352" s="18">
        <v>25000</v>
      </c>
      <c r="E352" s="1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7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58" x14ac:dyDescent="0.35">
      <c r="A353">
        <v>351</v>
      </c>
      <c r="B353" s="3" t="s">
        <v>352</v>
      </c>
      <c r="C353" s="3" t="s">
        <v>4460</v>
      </c>
      <c r="D353" s="18">
        <v>34000</v>
      </c>
      <c r="E353" s="1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7">
        <f t="shared" si="30"/>
        <v>1.2734117647058822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4461</v>
      </c>
      <c r="D354" s="18">
        <v>10000</v>
      </c>
      <c r="E354" s="1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7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58" x14ac:dyDescent="0.35">
      <c r="A355">
        <v>353</v>
      </c>
      <c r="B355" s="3" t="s">
        <v>354</v>
      </c>
      <c r="C355" s="3" t="s">
        <v>4462</v>
      </c>
      <c r="D355" s="18">
        <v>58425</v>
      </c>
      <c r="E355" s="1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7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4463</v>
      </c>
      <c r="D356" s="18">
        <v>3500</v>
      </c>
      <c r="E356" s="1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7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4464</v>
      </c>
      <c r="D357" s="18">
        <v>35000</v>
      </c>
      <c r="E357" s="1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7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4465</v>
      </c>
      <c r="D358" s="18">
        <v>7500</v>
      </c>
      <c r="E358" s="1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7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58" x14ac:dyDescent="0.35">
      <c r="A359">
        <v>357</v>
      </c>
      <c r="B359" s="3" t="s">
        <v>358</v>
      </c>
      <c r="C359" s="3" t="s">
        <v>4466</v>
      </c>
      <c r="D359" s="18">
        <v>15000</v>
      </c>
      <c r="E359" s="1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7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4467</v>
      </c>
      <c r="D360" s="18">
        <v>50000</v>
      </c>
      <c r="E360" s="1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7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4468</v>
      </c>
      <c r="D361" s="18">
        <v>24200</v>
      </c>
      <c r="E361" s="1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7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4469</v>
      </c>
      <c r="D362" s="18">
        <v>12000</v>
      </c>
      <c r="E362" s="1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7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4470</v>
      </c>
      <c r="D363" s="18">
        <v>35000</v>
      </c>
      <c r="E363" s="1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7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4471</v>
      </c>
      <c r="D364" s="18">
        <v>9665</v>
      </c>
      <c r="E364" s="1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7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4472</v>
      </c>
      <c r="D365" s="18">
        <v>8925</v>
      </c>
      <c r="E365" s="1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7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4473</v>
      </c>
      <c r="D366" s="18">
        <v>7000</v>
      </c>
      <c r="E366" s="1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7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4474</v>
      </c>
      <c r="D367" s="18">
        <v>15000</v>
      </c>
      <c r="E367" s="1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7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4475</v>
      </c>
      <c r="D368" s="18">
        <v>38000</v>
      </c>
      <c r="E368" s="1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7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3.5" x14ac:dyDescent="0.35">
      <c r="A369">
        <v>367</v>
      </c>
      <c r="B369" s="3" t="s">
        <v>368</v>
      </c>
      <c r="C369" s="3" t="s">
        <v>4476</v>
      </c>
      <c r="D369" s="18">
        <v>10000</v>
      </c>
      <c r="E369" s="1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7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4477</v>
      </c>
      <c r="D370" s="18">
        <v>12500</v>
      </c>
      <c r="E370" s="1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7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4478</v>
      </c>
      <c r="D371" s="18">
        <v>6500</v>
      </c>
      <c r="E371" s="1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7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4479</v>
      </c>
      <c r="D372" s="18">
        <v>25000</v>
      </c>
      <c r="E372" s="1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7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58" x14ac:dyDescent="0.35">
      <c r="A373">
        <v>371</v>
      </c>
      <c r="B373" s="3" t="s">
        <v>372</v>
      </c>
      <c r="C373" s="3" t="s">
        <v>4480</v>
      </c>
      <c r="D373" s="18">
        <v>150000</v>
      </c>
      <c r="E373" s="1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7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4481</v>
      </c>
      <c r="D374" s="18">
        <v>300</v>
      </c>
      <c r="E374" s="1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7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4482</v>
      </c>
      <c r="D375" s="18">
        <v>7500</v>
      </c>
      <c r="E375" s="1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7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4483</v>
      </c>
      <c r="D376" s="18">
        <v>6000</v>
      </c>
      <c r="E376" s="1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7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4484</v>
      </c>
      <c r="D377" s="18">
        <v>500</v>
      </c>
      <c r="E377" s="1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7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58" x14ac:dyDescent="0.35">
      <c r="A378">
        <v>376</v>
      </c>
      <c r="B378" s="3" t="s">
        <v>377</v>
      </c>
      <c r="C378" s="3" t="s">
        <v>4485</v>
      </c>
      <c r="D378" s="18">
        <v>2450</v>
      </c>
      <c r="E378" s="1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7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4486</v>
      </c>
      <c r="D379" s="18">
        <v>12000</v>
      </c>
      <c r="E379" s="1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7">
        <f t="shared" si="30"/>
        <v>1.1439999999999999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58" x14ac:dyDescent="0.35">
      <c r="A380">
        <v>378</v>
      </c>
      <c r="B380" s="3" t="s">
        <v>379</v>
      </c>
      <c r="C380" s="3" t="s">
        <v>4487</v>
      </c>
      <c r="D380" s="18">
        <v>3000</v>
      </c>
      <c r="E380" s="1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7">
        <f t="shared" si="30"/>
        <v>1.1176666666666666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4488</v>
      </c>
      <c r="D381" s="18">
        <v>15000</v>
      </c>
      <c r="E381" s="1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7">
        <f t="shared" si="30"/>
        <v>1.1608000000000001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4489</v>
      </c>
      <c r="D382" s="18">
        <v>4000</v>
      </c>
      <c r="E382" s="1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7">
        <f t="shared" si="30"/>
        <v>1.415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4490</v>
      </c>
      <c r="D383" s="18">
        <v>25000</v>
      </c>
      <c r="E383" s="1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7">
        <f t="shared" si="30"/>
        <v>1.0472999999999999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4491</v>
      </c>
      <c r="D384" s="18">
        <v>600</v>
      </c>
      <c r="E384" s="1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7">
        <f t="shared" si="30"/>
        <v>2.5583333333333331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4492</v>
      </c>
      <c r="D385" s="18">
        <v>999</v>
      </c>
      <c r="E385" s="1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7">
        <f t="shared" si="30"/>
        <v>2.0670670670670672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4493</v>
      </c>
      <c r="D386" s="18">
        <v>20000</v>
      </c>
      <c r="E386" s="1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7">
        <f t="shared" si="30"/>
        <v>1.1210500000000001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4494</v>
      </c>
      <c r="D387" s="18">
        <v>25000</v>
      </c>
      <c r="E387" s="1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7">
        <f t="shared" ref="O387:O450" si="36">E387/D387</f>
        <v>1.05982</v>
      </c>
      <c r="P387" s="8">
        <f t="shared" ref="P387:P450" si="37">IF(L387=0,0,E387/L387)</f>
        <v>111.79535864978902</v>
      </c>
      <c r="Q387" t="str">
        <f t="shared" ref="Q387:Q450" si="38">LEFT(N387,FIND("/",N387,1)-1)</f>
        <v>film &amp; video</v>
      </c>
      <c r="R387" t="str">
        <f t="shared" ref="R387:R450" si="39">RIGHT(N387,LEN(N387)-FIND("/",N387,1))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4495</v>
      </c>
      <c r="D388" s="18">
        <v>600</v>
      </c>
      <c r="E388" s="1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7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4496</v>
      </c>
      <c r="D389" s="18">
        <v>38000</v>
      </c>
      <c r="E389" s="1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7">
        <f t="shared" si="36"/>
        <v>2.1398947368421051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4497</v>
      </c>
      <c r="D390" s="18">
        <v>5000</v>
      </c>
      <c r="E390" s="1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7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58" x14ac:dyDescent="0.35">
      <c r="A391">
        <v>389</v>
      </c>
      <c r="B391" s="3" t="s">
        <v>390</v>
      </c>
      <c r="C391" s="3" t="s">
        <v>4498</v>
      </c>
      <c r="D391" s="18">
        <v>68000</v>
      </c>
      <c r="E391" s="1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7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4499</v>
      </c>
      <c r="D392" s="18">
        <v>1000</v>
      </c>
      <c r="E392" s="1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7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4500</v>
      </c>
      <c r="D393" s="18">
        <v>20000</v>
      </c>
      <c r="E393" s="1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7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4501</v>
      </c>
      <c r="D394" s="18">
        <v>18500</v>
      </c>
      <c r="E394" s="1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7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4502</v>
      </c>
      <c r="D395" s="18">
        <v>50000</v>
      </c>
      <c r="E395" s="1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7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4503</v>
      </c>
      <c r="D396" s="18">
        <v>4700</v>
      </c>
      <c r="E396" s="1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7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4504</v>
      </c>
      <c r="D397" s="18">
        <v>10000</v>
      </c>
      <c r="E397" s="1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7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4505</v>
      </c>
      <c r="D398" s="18">
        <v>15000</v>
      </c>
      <c r="E398" s="1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7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58" x14ac:dyDescent="0.35">
      <c r="A399">
        <v>397</v>
      </c>
      <c r="B399" s="3" t="s">
        <v>398</v>
      </c>
      <c r="C399" s="3" t="s">
        <v>4506</v>
      </c>
      <c r="D399" s="18">
        <v>12444</v>
      </c>
      <c r="E399" s="1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7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4507</v>
      </c>
      <c r="D400" s="18">
        <v>7500</v>
      </c>
      <c r="E400" s="1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7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58" x14ac:dyDescent="0.35">
      <c r="A401">
        <v>399</v>
      </c>
      <c r="B401" s="3" t="s">
        <v>400</v>
      </c>
      <c r="C401" s="3" t="s">
        <v>4508</v>
      </c>
      <c r="D401" s="18">
        <v>20000</v>
      </c>
      <c r="E401" s="1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7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4509</v>
      </c>
      <c r="D402" s="18">
        <v>10000</v>
      </c>
      <c r="E402" s="1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7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4510</v>
      </c>
      <c r="D403" s="18">
        <v>50000</v>
      </c>
      <c r="E403" s="1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7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58" x14ac:dyDescent="0.35">
      <c r="A404">
        <v>402</v>
      </c>
      <c r="B404" s="3" t="s">
        <v>403</v>
      </c>
      <c r="C404" s="3" t="s">
        <v>4511</v>
      </c>
      <c r="D404" s="18">
        <v>2000</v>
      </c>
      <c r="E404" s="1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7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4512</v>
      </c>
      <c r="D405" s="18">
        <v>5000</v>
      </c>
      <c r="E405" s="1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7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4513</v>
      </c>
      <c r="D406" s="18">
        <v>35000</v>
      </c>
      <c r="E406" s="1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7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43.5" x14ac:dyDescent="0.35">
      <c r="A407">
        <v>405</v>
      </c>
      <c r="B407" s="3" t="s">
        <v>406</v>
      </c>
      <c r="C407" s="3" t="s">
        <v>4514</v>
      </c>
      <c r="D407" s="18">
        <v>2820</v>
      </c>
      <c r="E407" s="1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7">
        <f t="shared" si="36"/>
        <v>1.0765957446808512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4515</v>
      </c>
      <c r="D408" s="18">
        <v>2800</v>
      </c>
      <c r="E408" s="1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7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4516</v>
      </c>
      <c r="D409" s="18">
        <v>2000</v>
      </c>
      <c r="E409" s="1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7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4517</v>
      </c>
      <c r="D410" s="18">
        <v>6000</v>
      </c>
      <c r="E410" s="1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7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4518</v>
      </c>
      <c r="D411" s="18">
        <v>500</v>
      </c>
      <c r="E411" s="1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7">
        <f t="shared" si="36"/>
        <v>1.3680000000000001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4519</v>
      </c>
      <c r="D412" s="18">
        <v>1000</v>
      </c>
      <c r="E412" s="1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7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3.5" x14ac:dyDescent="0.35">
      <c r="A413">
        <v>411</v>
      </c>
      <c r="B413" s="3" t="s">
        <v>412</v>
      </c>
      <c r="C413" s="3" t="s">
        <v>4520</v>
      </c>
      <c r="D413" s="18">
        <v>30000</v>
      </c>
      <c r="E413" s="1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7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58" x14ac:dyDescent="0.35">
      <c r="A414">
        <v>412</v>
      </c>
      <c r="B414" s="3" t="s">
        <v>413</v>
      </c>
      <c r="C414" s="3" t="s">
        <v>4521</v>
      </c>
      <c r="D414" s="18">
        <v>2500</v>
      </c>
      <c r="E414" s="1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7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4522</v>
      </c>
      <c r="D415" s="18">
        <v>12800</v>
      </c>
      <c r="E415" s="1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7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4523</v>
      </c>
      <c r="D416" s="18">
        <v>18500</v>
      </c>
      <c r="E416" s="1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7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58" x14ac:dyDescent="0.35">
      <c r="A417">
        <v>415</v>
      </c>
      <c r="B417" s="3" t="s">
        <v>416</v>
      </c>
      <c r="C417" s="3" t="s">
        <v>4524</v>
      </c>
      <c r="D417" s="18">
        <v>1400</v>
      </c>
      <c r="E417" s="1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7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4525</v>
      </c>
      <c r="D418" s="18">
        <v>1000</v>
      </c>
      <c r="E418" s="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7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4526</v>
      </c>
      <c r="D419" s="18">
        <v>10500</v>
      </c>
      <c r="E419" s="1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7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4527</v>
      </c>
      <c r="D420" s="18">
        <v>22400</v>
      </c>
      <c r="E420" s="1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7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4528</v>
      </c>
      <c r="D421" s="18">
        <v>8000</v>
      </c>
      <c r="E421" s="1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7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4529</v>
      </c>
      <c r="D422" s="18">
        <v>3300</v>
      </c>
      <c r="E422" s="1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7">
        <f t="shared" si="36"/>
        <v>4.3939393939393936E-3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4530</v>
      </c>
      <c r="D423" s="18">
        <v>15000</v>
      </c>
      <c r="E423" s="1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7">
        <f t="shared" si="36"/>
        <v>2.0066666666666667E-2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4531</v>
      </c>
      <c r="D424" s="18">
        <v>40000</v>
      </c>
      <c r="E424" s="1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7">
        <f t="shared" si="36"/>
        <v>1.0749999999999999E-2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3.5" x14ac:dyDescent="0.35">
      <c r="A425">
        <v>423</v>
      </c>
      <c r="B425" s="3" t="s">
        <v>424</v>
      </c>
      <c r="C425" s="3" t="s">
        <v>4532</v>
      </c>
      <c r="D425" s="18">
        <v>20000</v>
      </c>
      <c r="E425" s="1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7">
        <f t="shared" si="36"/>
        <v>7.6499999999999997E-3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4533</v>
      </c>
      <c r="D426" s="18">
        <v>3000</v>
      </c>
      <c r="E426" s="1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7">
        <f t="shared" si="36"/>
        <v>6.7966666666666675E-2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4534</v>
      </c>
      <c r="D427" s="18">
        <v>50000</v>
      </c>
      <c r="E427" s="1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7">
        <f t="shared" si="36"/>
        <v>1.2E-4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4535</v>
      </c>
      <c r="D428" s="18">
        <v>10000</v>
      </c>
      <c r="E428" s="1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7">
        <f t="shared" si="36"/>
        <v>1.3299999999999999E-2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4536</v>
      </c>
      <c r="D429" s="18">
        <v>6500</v>
      </c>
      <c r="E429" s="1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7">
        <f t="shared" si="36"/>
        <v>0</v>
      </c>
      <c r="P429" s="8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4537</v>
      </c>
      <c r="D430" s="18">
        <v>12000</v>
      </c>
      <c r="E430" s="1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7">
        <f t="shared" si="36"/>
        <v>5.6333333333333332E-2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4538</v>
      </c>
      <c r="D431" s="18">
        <v>5000</v>
      </c>
      <c r="E431" s="1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7">
        <f t="shared" si="36"/>
        <v>0</v>
      </c>
      <c r="P431" s="8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4539</v>
      </c>
      <c r="D432" s="18">
        <v>1000</v>
      </c>
      <c r="E432" s="1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7">
        <f t="shared" si="36"/>
        <v>2.4E-2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4540</v>
      </c>
      <c r="D433" s="18">
        <v>3000</v>
      </c>
      <c r="E433" s="1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7">
        <f t="shared" si="36"/>
        <v>0.13833333333333334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58" x14ac:dyDescent="0.35">
      <c r="A434">
        <v>432</v>
      </c>
      <c r="B434" s="3" t="s">
        <v>433</v>
      </c>
      <c r="C434" s="3" t="s">
        <v>4541</v>
      </c>
      <c r="D434" s="18">
        <v>6000</v>
      </c>
      <c r="E434" s="1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7">
        <f t="shared" si="36"/>
        <v>9.5000000000000001E-2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4542</v>
      </c>
      <c r="D435" s="18">
        <v>3000</v>
      </c>
      <c r="E435" s="1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7">
        <f t="shared" si="36"/>
        <v>0</v>
      </c>
      <c r="P435" s="8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58" x14ac:dyDescent="0.35">
      <c r="A436">
        <v>434</v>
      </c>
      <c r="B436" s="3" t="s">
        <v>435</v>
      </c>
      <c r="C436" s="3" t="s">
        <v>4543</v>
      </c>
      <c r="D436" s="18">
        <v>2500</v>
      </c>
      <c r="E436" s="1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7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4544</v>
      </c>
      <c r="D437" s="18">
        <v>110000</v>
      </c>
      <c r="E437" s="1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7">
        <f t="shared" si="36"/>
        <v>2.7272727272727273E-5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4545</v>
      </c>
      <c r="D438" s="18">
        <v>1000</v>
      </c>
      <c r="E438" s="1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7">
        <f t="shared" si="36"/>
        <v>0</v>
      </c>
      <c r="P438" s="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4546</v>
      </c>
      <c r="D439" s="18">
        <v>7000</v>
      </c>
      <c r="E439" s="1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7">
        <f t="shared" si="36"/>
        <v>0</v>
      </c>
      <c r="P439" s="8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4547</v>
      </c>
      <c r="D440" s="18">
        <v>20000</v>
      </c>
      <c r="E440" s="1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7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4548</v>
      </c>
      <c r="D441" s="18">
        <v>450</v>
      </c>
      <c r="E441" s="1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7">
        <f t="shared" si="36"/>
        <v>0</v>
      </c>
      <c r="P441" s="8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3.5" x14ac:dyDescent="0.35">
      <c r="A442">
        <v>440</v>
      </c>
      <c r="B442" s="3" t="s">
        <v>441</v>
      </c>
      <c r="C442" s="3" t="s">
        <v>4549</v>
      </c>
      <c r="D442" s="18">
        <v>5000</v>
      </c>
      <c r="E442" s="1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7">
        <f t="shared" si="36"/>
        <v>1E-3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4550</v>
      </c>
      <c r="D443" s="18">
        <v>400</v>
      </c>
      <c r="E443" s="1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7">
        <f t="shared" si="36"/>
        <v>0</v>
      </c>
      <c r="P443" s="8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4551</v>
      </c>
      <c r="D444" s="18">
        <v>17000</v>
      </c>
      <c r="E444" s="1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7">
        <f t="shared" si="36"/>
        <v>0.39358823529411763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4552</v>
      </c>
      <c r="D445" s="18">
        <v>10000</v>
      </c>
      <c r="E445" s="1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7">
        <f t="shared" si="36"/>
        <v>1E-3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4553</v>
      </c>
      <c r="D446" s="18">
        <v>1000</v>
      </c>
      <c r="E446" s="1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7">
        <f t="shared" si="36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4554</v>
      </c>
      <c r="D447" s="18">
        <v>60000</v>
      </c>
      <c r="E447" s="1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7">
        <f t="shared" si="36"/>
        <v>3.3333333333333335E-5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4555</v>
      </c>
      <c r="D448" s="18">
        <v>10500</v>
      </c>
      <c r="E448" s="1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7">
        <f t="shared" si="36"/>
        <v>7.2952380952380949E-2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58" x14ac:dyDescent="0.35">
      <c r="A449">
        <v>447</v>
      </c>
      <c r="B449" s="3" t="s">
        <v>448</v>
      </c>
      <c r="C449" s="3" t="s">
        <v>4556</v>
      </c>
      <c r="D449" s="18">
        <v>30000</v>
      </c>
      <c r="E449" s="1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7">
        <f t="shared" si="36"/>
        <v>1.6666666666666666E-4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4557</v>
      </c>
      <c r="D450" s="18">
        <v>2500</v>
      </c>
      <c r="E450" s="1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7">
        <f t="shared" si="36"/>
        <v>3.2804E-2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3.5" x14ac:dyDescent="0.35">
      <c r="A451">
        <v>449</v>
      </c>
      <c r="B451" s="3" t="s">
        <v>450</v>
      </c>
      <c r="C451" s="3" t="s">
        <v>4558</v>
      </c>
      <c r="D451" s="18">
        <v>2000</v>
      </c>
      <c r="E451" s="1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7">
        <f t="shared" ref="O451:O514" si="42">E451/D451</f>
        <v>2.2499999999999999E-2</v>
      </c>
      <c r="P451" s="8">
        <f t="shared" ref="P451:P514" si="43">IF(L451=0,0,E451/L451)</f>
        <v>9</v>
      </c>
      <c r="Q451" t="str">
        <f t="shared" ref="Q451:Q514" si="44">LEFT(N451,FIND("/",N451,1)-1)</f>
        <v>film &amp; video</v>
      </c>
      <c r="R451" t="str">
        <f t="shared" ref="R451:R514" si="45">RIGHT(N451,LEN(N451)-FIND("/",N451,1))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4559</v>
      </c>
      <c r="D452" s="18">
        <v>50000</v>
      </c>
      <c r="E452" s="1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7">
        <f t="shared" si="42"/>
        <v>7.92E-3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4560</v>
      </c>
      <c r="D453" s="18">
        <v>20000</v>
      </c>
      <c r="E453" s="1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7">
        <f t="shared" si="42"/>
        <v>0</v>
      </c>
      <c r="P453" s="8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4561</v>
      </c>
      <c r="D454" s="18">
        <v>750</v>
      </c>
      <c r="E454" s="1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7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3.5" x14ac:dyDescent="0.35">
      <c r="A455">
        <v>453</v>
      </c>
      <c r="B455" s="3" t="s">
        <v>454</v>
      </c>
      <c r="C455" s="3" t="s">
        <v>4562</v>
      </c>
      <c r="D455" s="18">
        <v>94875</v>
      </c>
      <c r="E455" s="1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7">
        <f t="shared" si="42"/>
        <v>2.740447957839262E-4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4563</v>
      </c>
      <c r="D456" s="18">
        <v>10000</v>
      </c>
      <c r="E456" s="1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7">
        <f t="shared" si="42"/>
        <v>8.2000000000000007E-3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4564</v>
      </c>
      <c r="D457" s="18">
        <v>65000</v>
      </c>
      <c r="E457" s="1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7">
        <f t="shared" si="42"/>
        <v>6.9230769230769226E-4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4565</v>
      </c>
      <c r="D458" s="18">
        <v>8888</v>
      </c>
      <c r="E458" s="1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7">
        <f t="shared" si="42"/>
        <v>6.8631863186318634E-3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4566</v>
      </c>
      <c r="D459" s="18">
        <v>20000</v>
      </c>
      <c r="E459" s="1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7">
        <f t="shared" si="42"/>
        <v>0</v>
      </c>
      <c r="P459" s="8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4567</v>
      </c>
      <c r="D460" s="18">
        <v>10000</v>
      </c>
      <c r="E460" s="1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7">
        <f t="shared" si="42"/>
        <v>8.2100000000000006E-2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4568</v>
      </c>
      <c r="D461" s="18">
        <v>39000</v>
      </c>
      <c r="E461" s="1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7">
        <f t="shared" si="42"/>
        <v>6.4102564102564103E-4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4569</v>
      </c>
      <c r="D462" s="18">
        <v>8500</v>
      </c>
      <c r="E462" s="1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7">
        <f t="shared" si="42"/>
        <v>2.9411764705882353E-3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4570</v>
      </c>
      <c r="D463" s="18">
        <v>550</v>
      </c>
      <c r="E463" s="1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7">
        <f t="shared" si="42"/>
        <v>0</v>
      </c>
      <c r="P463" s="8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4571</v>
      </c>
      <c r="D464" s="18">
        <v>100000</v>
      </c>
      <c r="E464" s="1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7">
        <f t="shared" si="42"/>
        <v>0</v>
      </c>
      <c r="P464" s="8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3.5" x14ac:dyDescent="0.35">
      <c r="A465">
        <v>463</v>
      </c>
      <c r="B465" s="3" t="s">
        <v>464</v>
      </c>
      <c r="C465" s="3" t="s">
        <v>4572</v>
      </c>
      <c r="D465" s="18">
        <v>55000</v>
      </c>
      <c r="E465" s="1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7">
        <f t="shared" si="42"/>
        <v>2.2727272727272728E-2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4573</v>
      </c>
      <c r="D466" s="18">
        <v>1010</v>
      </c>
      <c r="E466" s="1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7">
        <f t="shared" si="42"/>
        <v>9.9009900990099011E-4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29" x14ac:dyDescent="0.35">
      <c r="A467">
        <v>465</v>
      </c>
      <c r="B467" s="3" t="s">
        <v>466</v>
      </c>
      <c r="C467" s="3" t="s">
        <v>4574</v>
      </c>
      <c r="D467" s="18">
        <v>512</v>
      </c>
      <c r="E467" s="1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7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4575</v>
      </c>
      <c r="D468" s="18">
        <v>10000</v>
      </c>
      <c r="E468" s="1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7">
        <f t="shared" si="42"/>
        <v>7.6E-3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4576</v>
      </c>
      <c r="D469" s="18">
        <v>20000</v>
      </c>
      <c r="E469" s="1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7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4577</v>
      </c>
      <c r="D470" s="18">
        <v>7500</v>
      </c>
      <c r="E470" s="1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7">
        <f t="shared" si="42"/>
        <v>0</v>
      </c>
      <c r="P470" s="8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4578</v>
      </c>
      <c r="D471" s="18">
        <v>6000</v>
      </c>
      <c r="E471" s="1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7">
        <f t="shared" si="42"/>
        <v>0</v>
      </c>
      <c r="P471" s="8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4579</v>
      </c>
      <c r="D472" s="18">
        <v>5000</v>
      </c>
      <c r="E472" s="1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7">
        <f t="shared" si="42"/>
        <v>1.0200000000000001E-2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4580</v>
      </c>
      <c r="D473" s="18">
        <v>55000</v>
      </c>
      <c r="E473" s="1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7">
        <f t="shared" si="42"/>
        <v>0.11892727272727273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4581</v>
      </c>
      <c r="D474" s="18">
        <v>800</v>
      </c>
      <c r="E474" s="1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7">
        <f t="shared" si="42"/>
        <v>0.17624999999999999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4582</v>
      </c>
      <c r="D475" s="18">
        <v>30000</v>
      </c>
      <c r="E475" s="1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7">
        <f t="shared" si="42"/>
        <v>2.87E-2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4583</v>
      </c>
      <c r="D476" s="18">
        <v>3300</v>
      </c>
      <c r="E476" s="1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7">
        <f t="shared" si="42"/>
        <v>3.0303030303030303E-4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4584</v>
      </c>
      <c r="D477" s="18">
        <v>2000</v>
      </c>
      <c r="E477" s="1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7">
        <f t="shared" si="42"/>
        <v>0</v>
      </c>
      <c r="P477" s="8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4585</v>
      </c>
      <c r="D478" s="18">
        <v>220000</v>
      </c>
      <c r="E478" s="1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7">
        <f t="shared" si="42"/>
        <v>2.2302681818181819E-2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4586</v>
      </c>
      <c r="D479" s="18">
        <v>1500</v>
      </c>
      <c r="E479" s="1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7">
        <f t="shared" si="42"/>
        <v>0</v>
      </c>
      <c r="P479" s="8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4587</v>
      </c>
      <c r="D480" s="18">
        <v>10000</v>
      </c>
      <c r="E480" s="1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7">
        <f t="shared" si="42"/>
        <v>0</v>
      </c>
      <c r="P480" s="8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4588</v>
      </c>
      <c r="D481" s="18">
        <v>15000</v>
      </c>
      <c r="E481" s="1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7">
        <f t="shared" si="42"/>
        <v>0.3256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4589</v>
      </c>
      <c r="D482" s="18">
        <v>40000</v>
      </c>
      <c r="E482" s="1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7">
        <f t="shared" si="42"/>
        <v>0.19409999999999999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3.5" x14ac:dyDescent="0.35">
      <c r="A483">
        <v>481</v>
      </c>
      <c r="B483" s="3" t="s">
        <v>482</v>
      </c>
      <c r="C483" s="3" t="s">
        <v>4590</v>
      </c>
      <c r="D483" s="18">
        <v>30000</v>
      </c>
      <c r="E483" s="1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7">
        <f t="shared" si="42"/>
        <v>6.0999999999999999E-2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4591</v>
      </c>
      <c r="D484" s="18">
        <v>10000</v>
      </c>
      <c r="E484" s="1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7">
        <f t="shared" si="42"/>
        <v>1E-3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4592</v>
      </c>
      <c r="D485" s="18">
        <v>15000</v>
      </c>
      <c r="E485" s="1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7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4593</v>
      </c>
      <c r="D486" s="18">
        <v>80000</v>
      </c>
      <c r="E486" s="1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7">
        <f t="shared" si="42"/>
        <v>1.8625E-3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4594</v>
      </c>
      <c r="D487" s="18">
        <v>37956</v>
      </c>
      <c r="E487" s="1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7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3.5" x14ac:dyDescent="0.35">
      <c r="A488">
        <v>486</v>
      </c>
      <c r="B488" s="3" t="s">
        <v>487</v>
      </c>
      <c r="C488" s="3" t="s">
        <v>4595</v>
      </c>
      <c r="D488" s="18">
        <v>550000</v>
      </c>
      <c r="E488" s="1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7">
        <f t="shared" si="42"/>
        <v>9.0909090909090904E-5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4596</v>
      </c>
      <c r="D489" s="18">
        <v>50000</v>
      </c>
      <c r="E489" s="1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7">
        <f t="shared" si="42"/>
        <v>0</v>
      </c>
      <c r="P489" s="8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4597</v>
      </c>
      <c r="D490" s="18">
        <v>12000</v>
      </c>
      <c r="E490" s="1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7">
        <f t="shared" si="42"/>
        <v>0</v>
      </c>
      <c r="P490" s="8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4598</v>
      </c>
      <c r="D491" s="18">
        <v>74997</v>
      </c>
      <c r="E491" s="1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7">
        <f t="shared" si="42"/>
        <v>2.8667813379201833E-3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4599</v>
      </c>
      <c r="D492" s="18">
        <v>1000</v>
      </c>
      <c r="E492" s="1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7">
        <f t="shared" si="42"/>
        <v>0</v>
      </c>
      <c r="P492" s="8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3.5" x14ac:dyDescent="0.35">
      <c r="A493">
        <v>491</v>
      </c>
      <c r="B493" s="3" t="s">
        <v>492</v>
      </c>
      <c r="C493" s="3" t="s">
        <v>4600</v>
      </c>
      <c r="D493" s="18">
        <v>10000</v>
      </c>
      <c r="E493" s="1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7">
        <f t="shared" si="42"/>
        <v>0</v>
      </c>
      <c r="P493" s="8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3.5" x14ac:dyDescent="0.35">
      <c r="A494">
        <v>492</v>
      </c>
      <c r="B494" s="3" t="s">
        <v>493</v>
      </c>
      <c r="C494" s="3" t="s">
        <v>4601</v>
      </c>
      <c r="D494" s="18">
        <v>10000000</v>
      </c>
      <c r="E494" s="1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7">
        <f t="shared" si="42"/>
        <v>0</v>
      </c>
      <c r="P494" s="8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4602</v>
      </c>
      <c r="D495" s="18">
        <v>30000</v>
      </c>
      <c r="E495" s="1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7">
        <f t="shared" si="42"/>
        <v>0</v>
      </c>
      <c r="P495" s="8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58" x14ac:dyDescent="0.35">
      <c r="A496">
        <v>494</v>
      </c>
      <c r="B496" s="3" t="s">
        <v>495</v>
      </c>
      <c r="C496" s="3" t="s">
        <v>4603</v>
      </c>
      <c r="D496" s="18">
        <v>20000</v>
      </c>
      <c r="E496" s="1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7">
        <f t="shared" si="42"/>
        <v>1.5499999999999999E-3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4604</v>
      </c>
      <c r="D497" s="18">
        <v>7000</v>
      </c>
      <c r="E497" s="1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7">
        <f t="shared" si="42"/>
        <v>0</v>
      </c>
      <c r="P497" s="8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4605</v>
      </c>
      <c r="D498" s="18">
        <v>60000</v>
      </c>
      <c r="E498" s="1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7">
        <f t="shared" si="42"/>
        <v>1.6666666666666667E-5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4606</v>
      </c>
      <c r="D499" s="18">
        <v>4480</v>
      </c>
      <c r="E499" s="1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7">
        <f t="shared" si="42"/>
        <v>6.6964285714285711E-3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4607</v>
      </c>
      <c r="D500" s="18">
        <v>65108</v>
      </c>
      <c r="E500" s="1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7">
        <f t="shared" si="42"/>
        <v>4.5985132395404561E-2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4608</v>
      </c>
      <c r="D501" s="18">
        <v>20000</v>
      </c>
      <c r="E501" s="1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7">
        <f t="shared" si="42"/>
        <v>9.5500000000000002E-2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4609</v>
      </c>
      <c r="D502" s="18">
        <v>6500</v>
      </c>
      <c r="E502" s="1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7">
        <f t="shared" si="42"/>
        <v>3.307692307692308E-2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4610</v>
      </c>
      <c r="D503" s="18">
        <v>10000</v>
      </c>
      <c r="E503" s="1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7">
        <f t="shared" si="42"/>
        <v>0</v>
      </c>
      <c r="P503" s="8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4611</v>
      </c>
      <c r="D504" s="18">
        <v>20000</v>
      </c>
      <c r="E504" s="1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7">
        <f t="shared" si="42"/>
        <v>1.15E-2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4612</v>
      </c>
      <c r="D505" s="18">
        <v>6500</v>
      </c>
      <c r="E505" s="1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7">
        <f t="shared" si="42"/>
        <v>1.7538461538461537E-2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4613</v>
      </c>
      <c r="D506" s="18">
        <v>24500</v>
      </c>
      <c r="E506" s="1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7">
        <f t="shared" si="42"/>
        <v>1.3673469387755101E-2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4614</v>
      </c>
      <c r="D507" s="18">
        <v>12000</v>
      </c>
      <c r="E507" s="1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7">
        <f t="shared" si="42"/>
        <v>4.3333333333333331E-3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4615</v>
      </c>
      <c r="D508" s="18">
        <v>200000</v>
      </c>
      <c r="E508" s="1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7">
        <f t="shared" si="42"/>
        <v>1.25E-3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4616</v>
      </c>
      <c r="D509" s="18">
        <v>20000</v>
      </c>
      <c r="E509" s="1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7">
        <f t="shared" si="42"/>
        <v>3.2000000000000001E-2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4617</v>
      </c>
      <c r="D510" s="18">
        <v>50000</v>
      </c>
      <c r="E510" s="1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7">
        <f t="shared" si="42"/>
        <v>8.0000000000000002E-3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4618</v>
      </c>
      <c r="D511" s="18">
        <v>5000</v>
      </c>
      <c r="E511" s="1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7">
        <f t="shared" si="42"/>
        <v>2E-3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4619</v>
      </c>
      <c r="D512" s="18">
        <v>14000</v>
      </c>
      <c r="E512" s="1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7">
        <f t="shared" si="42"/>
        <v>0</v>
      </c>
      <c r="P512" s="8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4620</v>
      </c>
      <c r="D513" s="18">
        <v>5000</v>
      </c>
      <c r="E513" s="1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7">
        <f t="shared" si="42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4621</v>
      </c>
      <c r="D514" s="18">
        <v>8000</v>
      </c>
      <c r="E514" s="1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7">
        <f t="shared" si="42"/>
        <v>1.3749999999999999E-3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29" x14ac:dyDescent="0.35">
      <c r="A515">
        <v>513</v>
      </c>
      <c r="B515" s="3" t="s">
        <v>514</v>
      </c>
      <c r="C515" s="3" t="s">
        <v>4622</v>
      </c>
      <c r="D515" s="18">
        <v>50000</v>
      </c>
      <c r="E515" s="1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7">
        <f t="shared" ref="O515:O578" si="48">E515/D515</f>
        <v>0.13924</v>
      </c>
      <c r="P515" s="8">
        <f t="shared" ref="P515:P578" si="49">IF(L515=0,0,E515/L515)</f>
        <v>102.38235294117646</v>
      </c>
      <c r="Q515" t="str">
        <f t="shared" ref="Q515:Q578" si="50">LEFT(N515,FIND("/",N515,1)-1)</f>
        <v>film &amp; video</v>
      </c>
      <c r="R515" t="str">
        <f t="shared" ref="R515:R578" si="51">RIGHT(N515,LEN(N515)-FIND("/",N515,1))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4623</v>
      </c>
      <c r="D516" s="18">
        <v>1500</v>
      </c>
      <c r="E516" s="1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7">
        <f t="shared" si="48"/>
        <v>3.3333333333333333E-2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4624</v>
      </c>
      <c r="D517" s="18">
        <v>97000</v>
      </c>
      <c r="E517" s="1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7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4625</v>
      </c>
      <c r="D518" s="18">
        <v>5000</v>
      </c>
      <c r="E518" s="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7">
        <f t="shared" si="48"/>
        <v>0</v>
      </c>
      <c r="P518" s="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4626</v>
      </c>
      <c r="D519" s="18">
        <v>15000</v>
      </c>
      <c r="E519" s="1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7">
        <f t="shared" si="48"/>
        <v>1.3666666666666667E-2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4627</v>
      </c>
      <c r="D520" s="18">
        <v>7175</v>
      </c>
      <c r="E520" s="1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7">
        <f t="shared" si="48"/>
        <v>0</v>
      </c>
      <c r="P520" s="8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4628</v>
      </c>
      <c r="D521" s="18">
        <v>12001</v>
      </c>
      <c r="E521" s="1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7">
        <f t="shared" si="48"/>
        <v>0.22881426547787684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3.5" x14ac:dyDescent="0.35">
      <c r="A522">
        <v>520</v>
      </c>
      <c r="B522" s="3" t="s">
        <v>521</v>
      </c>
      <c r="C522" s="3" t="s">
        <v>4629</v>
      </c>
      <c r="D522" s="18">
        <v>5000</v>
      </c>
      <c r="E522" s="1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7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58" x14ac:dyDescent="0.35">
      <c r="A523">
        <v>521</v>
      </c>
      <c r="B523" s="3" t="s">
        <v>522</v>
      </c>
      <c r="C523" s="3" t="s">
        <v>4630</v>
      </c>
      <c r="D523" s="18">
        <v>5000</v>
      </c>
      <c r="E523" s="1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7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4631</v>
      </c>
      <c r="D524" s="18">
        <v>3000</v>
      </c>
      <c r="E524" s="1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7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4632</v>
      </c>
      <c r="D525" s="18">
        <v>5000</v>
      </c>
      <c r="E525" s="1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7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3.5" x14ac:dyDescent="0.35">
      <c r="A526">
        <v>524</v>
      </c>
      <c r="B526" s="3" t="s">
        <v>525</v>
      </c>
      <c r="C526" s="3" t="s">
        <v>4633</v>
      </c>
      <c r="D526" s="18">
        <v>3500</v>
      </c>
      <c r="E526" s="1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7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58" x14ac:dyDescent="0.35">
      <c r="A527">
        <v>525</v>
      </c>
      <c r="B527" s="3" t="s">
        <v>526</v>
      </c>
      <c r="C527" s="3" t="s">
        <v>4634</v>
      </c>
      <c r="D527" s="18">
        <v>12000</v>
      </c>
      <c r="E527" s="1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7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4635</v>
      </c>
      <c r="D528" s="18">
        <v>1500</v>
      </c>
      <c r="E528" s="1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7">
        <f t="shared" si="48"/>
        <v>1.1399999999999999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58" x14ac:dyDescent="0.35">
      <c r="A529">
        <v>527</v>
      </c>
      <c r="B529" s="3" t="s">
        <v>528</v>
      </c>
      <c r="C529" s="3" t="s">
        <v>4636</v>
      </c>
      <c r="D529" s="18">
        <v>10000</v>
      </c>
      <c r="E529" s="1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7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29" x14ac:dyDescent="0.35">
      <c r="A530">
        <v>528</v>
      </c>
      <c r="B530" s="3" t="s">
        <v>529</v>
      </c>
      <c r="C530" s="3" t="s">
        <v>4637</v>
      </c>
      <c r="D530" s="18">
        <v>1150</v>
      </c>
      <c r="E530" s="1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7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4638</v>
      </c>
      <c r="D531" s="18">
        <v>1200</v>
      </c>
      <c r="E531" s="1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7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3.5" x14ac:dyDescent="0.35">
      <c r="A532">
        <v>530</v>
      </c>
      <c r="B532" s="3" t="s">
        <v>531</v>
      </c>
      <c r="C532" s="3" t="s">
        <v>4639</v>
      </c>
      <c r="D532" s="18">
        <v>3405</v>
      </c>
      <c r="E532" s="1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7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4640</v>
      </c>
      <c r="D533" s="18">
        <v>4000</v>
      </c>
      <c r="E533" s="1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7">
        <f t="shared" si="48"/>
        <v>1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4641</v>
      </c>
      <c r="D534" s="18">
        <v>10000</v>
      </c>
      <c r="E534" s="1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7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4642</v>
      </c>
      <c r="D535" s="18">
        <v>2000</v>
      </c>
      <c r="E535" s="1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7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3.5" x14ac:dyDescent="0.35">
      <c r="A536">
        <v>534</v>
      </c>
      <c r="B536" s="3" t="s">
        <v>535</v>
      </c>
      <c r="C536" s="3" t="s">
        <v>4643</v>
      </c>
      <c r="D536" s="18">
        <v>15000</v>
      </c>
      <c r="E536" s="1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7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3.5" x14ac:dyDescent="0.35">
      <c r="A537">
        <v>535</v>
      </c>
      <c r="B537" s="3" t="s">
        <v>536</v>
      </c>
      <c r="C537" s="3" t="s">
        <v>4644</v>
      </c>
      <c r="D537" s="18">
        <v>2000</v>
      </c>
      <c r="E537" s="1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7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58" x14ac:dyDescent="0.35">
      <c r="A538">
        <v>536</v>
      </c>
      <c r="B538" s="3" t="s">
        <v>537</v>
      </c>
      <c r="C538" s="3" t="s">
        <v>4645</v>
      </c>
      <c r="D538" s="18">
        <v>3300</v>
      </c>
      <c r="E538" s="1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7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3.5" x14ac:dyDescent="0.35">
      <c r="A539">
        <v>537</v>
      </c>
      <c r="B539" s="3" t="s">
        <v>538</v>
      </c>
      <c r="C539" s="3" t="s">
        <v>4646</v>
      </c>
      <c r="D539" s="18">
        <v>2000</v>
      </c>
      <c r="E539" s="1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7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4647</v>
      </c>
      <c r="D540" s="18">
        <v>5000</v>
      </c>
      <c r="E540" s="1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7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4648</v>
      </c>
      <c r="D541" s="18">
        <v>500</v>
      </c>
      <c r="E541" s="1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7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4649</v>
      </c>
      <c r="D542" s="18">
        <v>15000</v>
      </c>
      <c r="E542" s="1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7">
        <f t="shared" si="48"/>
        <v>6.666666666666667E-5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4650</v>
      </c>
      <c r="D543" s="18">
        <v>4500</v>
      </c>
      <c r="E543" s="1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7">
        <f t="shared" si="48"/>
        <v>5.5555555555555558E-3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4651</v>
      </c>
      <c r="D544" s="18">
        <v>250000</v>
      </c>
      <c r="E544" s="1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7">
        <f t="shared" si="48"/>
        <v>3.9999999999999998E-6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4652</v>
      </c>
      <c r="D545" s="18">
        <v>22000</v>
      </c>
      <c r="E545" s="1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7">
        <f t="shared" si="48"/>
        <v>3.1818181818181819E-3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58" x14ac:dyDescent="0.35">
      <c r="A546">
        <v>544</v>
      </c>
      <c r="B546" s="3" t="s">
        <v>545</v>
      </c>
      <c r="C546" s="3" t="s">
        <v>4653</v>
      </c>
      <c r="D546" s="18">
        <v>500</v>
      </c>
      <c r="E546" s="1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7">
        <f t="shared" si="48"/>
        <v>1.2E-2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58" x14ac:dyDescent="0.35">
      <c r="A547">
        <v>545</v>
      </c>
      <c r="B547" s="3" t="s">
        <v>546</v>
      </c>
      <c r="C547" s="3" t="s">
        <v>4654</v>
      </c>
      <c r="D547" s="18">
        <v>50000</v>
      </c>
      <c r="E547" s="1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7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4655</v>
      </c>
      <c r="D548" s="18">
        <v>60000</v>
      </c>
      <c r="E548" s="1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7">
        <f t="shared" si="48"/>
        <v>8.6666666666666663E-4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58" x14ac:dyDescent="0.35">
      <c r="A549">
        <v>547</v>
      </c>
      <c r="B549" s="3" t="s">
        <v>548</v>
      </c>
      <c r="C549" s="3" t="s">
        <v>4656</v>
      </c>
      <c r="D549" s="18">
        <v>7500</v>
      </c>
      <c r="E549" s="1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7">
        <f t="shared" si="48"/>
        <v>0</v>
      </c>
      <c r="P549" s="8">
        <f t="shared" si="49"/>
        <v>0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4657</v>
      </c>
      <c r="D550" s="18">
        <v>10000</v>
      </c>
      <c r="E550" s="1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7">
        <f t="shared" si="48"/>
        <v>8.9999999999999998E-4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4658</v>
      </c>
      <c r="D551" s="18">
        <v>2500</v>
      </c>
      <c r="E551" s="1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7">
        <f t="shared" si="48"/>
        <v>2.7199999999999998E-2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4659</v>
      </c>
      <c r="D552" s="18">
        <v>5000</v>
      </c>
      <c r="E552" s="1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7">
        <f t="shared" si="48"/>
        <v>7.0000000000000001E-3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4660</v>
      </c>
      <c r="D553" s="18">
        <v>75000</v>
      </c>
      <c r="E553" s="1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7">
        <f t="shared" si="48"/>
        <v>5.0413333333333331E-2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4661</v>
      </c>
      <c r="D554" s="18">
        <v>45000</v>
      </c>
      <c r="E554" s="1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7">
        <f t="shared" si="48"/>
        <v>0</v>
      </c>
      <c r="P554" s="8">
        <f t="shared" si="49"/>
        <v>0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4662</v>
      </c>
      <c r="D555" s="18">
        <v>25000</v>
      </c>
      <c r="E555" s="1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7">
        <f t="shared" si="48"/>
        <v>4.9199999999999999E-3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4663</v>
      </c>
      <c r="D556" s="18">
        <v>3870</v>
      </c>
      <c r="E556" s="1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7">
        <f t="shared" si="48"/>
        <v>0.36589147286821705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4664</v>
      </c>
      <c r="D557" s="18">
        <v>7500</v>
      </c>
      <c r="E557" s="1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7">
        <f t="shared" si="48"/>
        <v>0</v>
      </c>
      <c r="P557" s="8">
        <f t="shared" si="49"/>
        <v>0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4665</v>
      </c>
      <c r="D558" s="18">
        <v>8000</v>
      </c>
      <c r="E558" s="1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7">
        <f t="shared" si="48"/>
        <v>2.5000000000000001E-2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4666</v>
      </c>
      <c r="D559" s="18">
        <v>150000</v>
      </c>
      <c r="E559" s="1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7">
        <f t="shared" si="48"/>
        <v>9.1066666666666674E-3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4667</v>
      </c>
      <c r="D560" s="18">
        <v>750</v>
      </c>
      <c r="E560" s="1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7">
        <f t="shared" si="48"/>
        <v>0</v>
      </c>
      <c r="P560" s="8">
        <f t="shared" si="49"/>
        <v>0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4668</v>
      </c>
      <c r="D561" s="18">
        <v>240000</v>
      </c>
      <c r="E561" s="1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7">
        <f t="shared" si="48"/>
        <v>2.0833333333333335E-4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4669</v>
      </c>
      <c r="D562" s="18">
        <v>100000</v>
      </c>
      <c r="E562" s="1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7">
        <f t="shared" si="48"/>
        <v>1.2E-4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4670</v>
      </c>
      <c r="D563" s="18">
        <v>15000</v>
      </c>
      <c r="E563" s="1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7">
        <f t="shared" si="48"/>
        <v>3.6666666666666666E-3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4671</v>
      </c>
      <c r="D564" s="18">
        <v>50000</v>
      </c>
      <c r="E564" s="1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7">
        <f t="shared" si="48"/>
        <v>0</v>
      </c>
      <c r="P564" s="8">
        <f t="shared" si="49"/>
        <v>0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3.5" x14ac:dyDescent="0.35">
      <c r="A565">
        <v>563</v>
      </c>
      <c r="B565" s="3" t="s">
        <v>564</v>
      </c>
      <c r="C565" s="3" t="s">
        <v>4672</v>
      </c>
      <c r="D565" s="18">
        <v>75000</v>
      </c>
      <c r="E565" s="1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7">
        <f t="shared" si="48"/>
        <v>9.0666666666666662E-4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4673</v>
      </c>
      <c r="D566" s="18">
        <v>18000</v>
      </c>
      <c r="E566" s="1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7">
        <f t="shared" si="48"/>
        <v>5.5555555555555558E-5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4674</v>
      </c>
      <c r="D567" s="18">
        <v>25000</v>
      </c>
      <c r="E567" s="1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7">
        <f t="shared" si="48"/>
        <v>0</v>
      </c>
      <c r="P567" s="8">
        <f t="shared" si="49"/>
        <v>0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4675</v>
      </c>
      <c r="D568" s="18">
        <v>5000</v>
      </c>
      <c r="E568" s="1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7">
        <f t="shared" si="48"/>
        <v>2.0000000000000001E-4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4676</v>
      </c>
      <c r="D569" s="18">
        <v>10000</v>
      </c>
      <c r="E569" s="1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7">
        <f t="shared" si="48"/>
        <v>0</v>
      </c>
      <c r="P569" s="8">
        <f t="shared" si="49"/>
        <v>0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4677</v>
      </c>
      <c r="D570" s="18">
        <v>24500</v>
      </c>
      <c r="E570" s="1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7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4678</v>
      </c>
      <c r="D571" s="18">
        <v>2500</v>
      </c>
      <c r="E571" s="1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7">
        <f t="shared" si="48"/>
        <v>8.0000000000000002E-3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4679</v>
      </c>
      <c r="D572" s="18">
        <v>85000</v>
      </c>
      <c r="E572" s="1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7">
        <f t="shared" si="48"/>
        <v>1.6705882352941177E-3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4680</v>
      </c>
      <c r="D573" s="18">
        <v>25000</v>
      </c>
      <c r="E573" s="1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7">
        <f t="shared" si="48"/>
        <v>4.2399999999999998E-3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4681</v>
      </c>
      <c r="D574" s="18">
        <v>2500</v>
      </c>
      <c r="E574" s="1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7">
        <f t="shared" si="48"/>
        <v>0</v>
      </c>
      <c r="P574" s="8">
        <f t="shared" si="49"/>
        <v>0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4682</v>
      </c>
      <c r="D575" s="18">
        <v>88888</v>
      </c>
      <c r="E575" s="1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7">
        <f t="shared" si="48"/>
        <v>3.892538925389254E-3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58" x14ac:dyDescent="0.35">
      <c r="A576">
        <v>574</v>
      </c>
      <c r="B576" s="3" t="s">
        <v>575</v>
      </c>
      <c r="C576" s="3" t="s">
        <v>4683</v>
      </c>
      <c r="D576" s="18">
        <v>11180</v>
      </c>
      <c r="E576" s="1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7">
        <f t="shared" si="48"/>
        <v>7.1556350626118068E-3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4684</v>
      </c>
      <c r="D577" s="18">
        <v>60000</v>
      </c>
      <c r="E577" s="1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7">
        <f t="shared" si="48"/>
        <v>4.3166666666666666E-3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4685</v>
      </c>
      <c r="D578" s="18">
        <v>80000</v>
      </c>
      <c r="E578" s="1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7">
        <f t="shared" si="48"/>
        <v>1.2500000000000001E-5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3.5" x14ac:dyDescent="0.35">
      <c r="A579">
        <v>577</v>
      </c>
      <c r="B579" s="3" t="s">
        <v>578</v>
      </c>
      <c r="C579" s="3" t="s">
        <v>4686</v>
      </c>
      <c r="D579" s="18">
        <v>5000</v>
      </c>
      <c r="E579" s="1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7">
        <f t="shared" ref="O579:O642" si="54">E579/D579</f>
        <v>2E-3</v>
      </c>
      <c r="P579" s="8">
        <f t="shared" ref="P579:P642" si="55">IF(L579=0,0,E579/L579)</f>
        <v>10</v>
      </c>
      <c r="Q579" t="str">
        <f t="shared" ref="Q579:Q642" si="56">LEFT(N579,FIND("/",N579,1)-1)</f>
        <v>technology</v>
      </c>
      <c r="R579" t="str">
        <f t="shared" ref="R579:R642" si="57">RIGHT(N579,LEN(N579)-FIND("/",N579,1))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4687</v>
      </c>
      <c r="D580" s="18">
        <v>125000</v>
      </c>
      <c r="E580" s="1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7">
        <f t="shared" si="54"/>
        <v>1.12E-4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4688</v>
      </c>
      <c r="D581" s="18">
        <v>12000</v>
      </c>
      <c r="E581" s="1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7">
        <f t="shared" si="54"/>
        <v>1.4583333333333334E-2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4689</v>
      </c>
      <c r="D582" s="18">
        <v>3000</v>
      </c>
      <c r="E582" s="1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7">
        <f t="shared" si="54"/>
        <v>3.3333333333333332E-4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4690</v>
      </c>
      <c r="D583" s="18">
        <v>400</v>
      </c>
      <c r="E583" s="1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7">
        <f t="shared" si="54"/>
        <v>0</v>
      </c>
      <c r="P583" s="8">
        <f t="shared" si="55"/>
        <v>0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4691</v>
      </c>
      <c r="D584" s="18">
        <v>100000</v>
      </c>
      <c r="E584" s="1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7">
        <f t="shared" si="54"/>
        <v>0</v>
      </c>
      <c r="P584" s="8">
        <f t="shared" si="55"/>
        <v>0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4692</v>
      </c>
      <c r="D585" s="18">
        <v>9000</v>
      </c>
      <c r="E585" s="1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7">
        <f t="shared" si="54"/>
        <v>1.1111111111111112E-4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4693</v>
      </c>
      <c r="D586" s="18">
        <v>1000</v>
      </c>
      <c r="E586" s="1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7">
        <f t="shared" si="54"/>
        <v>0.01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4694</v>
      </c>
      <c r="D587" s="18">
        <v>9000</v>
      </c>
      <c r="E587" s="1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7">
        <f t="shared" si="54"/>
        <v>0</v>
      </c>
      <c r="P587" s="8">
        <f t="shared" si="55"/>
        <v>0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4695</v>
      </c>
      <c r="D588" s="18">
        <v>10000</v>
      </c>
      <c r="E588" s="1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7">
        <f t="shared" si="54"/>
        <v>5.5999999999999999E-3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4696</v>
      </c>
      <c r="D589" s="18">
        <v>30000</v>
      </c>
      <c r="E589" s="1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7">
        <f t="shared" si="54"/>
        <v>9.0833333333333335E-2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4697</v>
      </c>
      <c r="D590" s="18">
        <v>9000</v>
      </c>
      <c r="E590" s="1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7">
        <f t="shared" si="54"/>
        <v>3.3444444444444443E-2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4698</v>
      </c>
      <c r="D591" s="18">
        <v>7500</v>
      </c>
      <c r="E591" s="1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7">
        <f t="shared" si="54"/>
        <v>1.3333333333333334E-4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58" x14ac:dyDescent="0.35">
      <c r="A592">
        <v>590</v>
      </c>
      <c r="B592" s="3" t="s">
        <v>591</v>
      </c>
      <c r="C592" s="3" t="s">
        <v>4699</v>
      </c>
      <c r="D592" s="18">
        <v>5000</v>
      </c>
      <c r="E592" s="1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7">
        <f t="shared" si="54"/>
        <v>4.4600000000000001E-2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4700</v>
      </c>
      <c r="D593" s="18">
        <v>100000</v>
      </c>
      <c r="E593" s="1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7">
        <f t="shared" si="54"/>
        <v>6.0999999999999997E-4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4701</v>
      </c>
      <c r="D594" s="18">
        <v>7500</v>
      </c>
      <c r="E594" s="1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7">
        <f t="shared" si="54"/>
        <v>3.3333333333333333E-2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58" x14ac:dyDescent="0.35">
      <c r="A595">
        <v>593</v>
      </c>
      <c r="B595" s="3" t="s">
        <v>594</v>
      </c>
      <c r="C595" s="3" t="s">
        <v>4702</v>
      </c>
      <c r="D595" s="18">
        <v>500</v>
      </c>
      <c r="E595" s="1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7">
        <f t="shared" si="54"/>
        <v>0.23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4703</v>
      </c>
      <c r="D596" s="18">
        <v>25000</v>
      </c>
      <c r="E596" s="1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7">
        <f t="shared" si="54"/>
        <v>1.0399999999999999E-3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4704</v>
      </c>
      <c r="D597" s="18">
        <v>100000</v>
      </c>
      <c r="E597" s="1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7">
        <f t="shared" si="54"/>
        <v>4.2599999999999999E-3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4705</v>
      </c>
      <c r="D598" s="18">
        <v>20000</v>
      </c>
      <c r="E598" s="1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7">
        <f t="shared" si="54"/>
        <v>2.9999999999999997E-4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4706</v>
      </c>
      <c r="D599" s="18">
        <v>7500</v>
      </c>
      <c r="E599" s="1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7">
        <f t="shared" si="54"/>
        <v>2.6666666666666666E-3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4707</v>
      </c>
      <c r="D600" s="18">
        <v>2500</v>
      </c>
      <c r="E600" s="1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7">
        <f t="shared" si="54"/>
        <v>0.34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4708</v>
      </c>
      <c r="D601" s="18">
        <v>50000</v>
      </c>
      <c r="E601" s="1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7">
        <f t="shared" si="54"/>
        <v>6.2E-4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29" x14ac:dyDescent="0.35">
      <c r="A602">
        <v>600</v>
      </c>
      <c r="B602" s="3" t="s">
        <v>601</v>
      </c>
      <c r="C602" s="3" t="s">
        <v>4709</v>
      </c>
      <c r="D602" s="18">
        <v>5000</v>
      </c>
      <c r="E602" s="1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7">
        <f t="shared" si="54"/>
        <v>0.02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4710</v>
      </c>
      <c r="D603" s="18">
        <v>10000</v>
      </c>
      <c r="E603" s="1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7">
        <f t="shared" si="54"/>
        <v>1.4E-2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4711</v>
      </c>
      <c r="D604" s="18">
        <v>70000</v>
      </c>
      <c r="E604" s="1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7">
        <f t="shared" si="54"/>
        <v>0</v>
      </c>
      <c r="P604" s="8">
        <f t="shared" si="55"/>
        <v>0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3.5" x14ac:dyDescent="0.35">
      <c r="A605">
        <v>603</v>
      </c>
      <c r="B605" s="3" t="s">
        <v>604</v>
      </c>
      <c r="C605" s="3" t="s">
        <v>4712</v>
      </c>
      <c r="D605" s="18">
        <v>15000</v>
      </c>
      <c r="E605" s="1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7">
        <f t="shared" si="54"/>
        <v>3.9334666666666664E-2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4713</v>
      </c>
      <c r="D606" s="18">
        <v>1500</v>
      </c>
      <c r="E606" s="1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7">
        <f t="shared" si="54"/>
        <v>0</v>
      </c>
      <c r="P606" s="8">
        <f t="shared" si="55"/>
        <v>0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29" x14ac:dyDescent="0.35">
      <c r="A607">
        <v>605</v>
      </c>
      <c r="B607" s="3" t="s">
        <v>606</v>
      </c>
      <c r="C607" s="3" t="s">
        <v>4714</v>
      </c>
      <c r="D607" s="18">
        <v>5000</v>
      </c>
      <c r="E607" s="1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7">
        <f t="shared" si="54"/>
        <v>2.6200000000000001E-2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58" x14ac:dyDescent="0.35">
      <c r="A608">
        <v>606</v>
      </c>
      <c r="B608" s="3" t="s">
        <v>607</v>
      </c>
      <c r="C608" s="3" t="s">
        <v>4715</v>
      </c>
      <c r="D608" s="18">
        <v>5000</v>
      </c>
      <c r="E608" s="1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7">
        <f t="shared" si="54"/>
        <v>2E-3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3.5" x14ac:dyDescent="0.35">
      <c r="A609">
        <v>607</v>
      </c>
      <c r="B609" s="3" t="s">
        <v>608</v>
      </c>
      <c r="C609" s="3" t="s">
        <v>4716</v>
      </c>
      <c r="D609" s="18">
        <v>250</v>
      </c>
      <c r="E609" s="1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7">
        <f t="shared" si="54"/>
        <v>0</v>
      </c>
      <c r="P609" s="8">
        <f t="shared" si="55"/>
        <v>0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4717</v>
      </c>
      <c r="D610" s="18">
        <v>150000</v>
      </c>
      <c r="E610" s="1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7">
        <f t="shared" si="54"/>
        <v>9.7400000000000004E-3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4718</v>
      </c>
      <c r="D611" s="18">
        <v>780</v>
      </c>
      <c r="E611" s="1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7">
        <f t="shared" si="54"/>
        <v>6.41025641025641E-3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3.5" x14ac:dyDescent="0.35">
      <c r="A612">
        <v>610</v>
      </c>
      <c r="B612" s="3" t="s">
        <v>611</v>
      </c>
      <c r="C612" s="3" t="s">
        <v>4719</v>
      </c>
      <c r="D612" s="18">
        <v>13803</v>
      </c>
      <c r="E612" s="1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7">
        <f t="shared" si="54"/>
        <v>0</v>
      </c>
      <c r="P612" s="8">
        <f t="shared" si="55"/>
        <v>0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3.5" x14ac:dyDescent="0.35">
      <c r="A613">
        <v>611</v>
      </c>
      <c r="B613" s="3" t="s">
        <v>612</v>
      </c>
      <c r="C613" s="3" t="s">
        <v>4720</v>
      </c>
      <c r="D613" s="18">
        <v>80000</v>
      </c>
      <c r="E613" s="1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7">
        <f t="shared" si="54"/>
        <v>0</v>
      </c>
      <c r="P613" s="8">
        <f t="shared" si="55"/>
        <v>0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29" x14ac:dyDescent="0.35">
      <c r="A614">
        <v>612</v>
      </c>
      <c r="B614" s="3" t="s">
        <v>613</v>
      </c>
      <c r="C614" s="3" t="s">
        <v>4721</v>
      </c>
      <c r="D614" s="18">
        <v>10000</v>
      </c>
      <c r="E614" s="1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7">
        <f t="shared" si="54"/>
        <v>0</v>
      </c>
      <c r="P614" s="8">
        <f t="shared" si="55"/>
        <v>0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4722</v>
      </c>
      <c r="D615" s="18">
        <v>60000</v>
      </c>
      <c r="E615" s="1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7">
        <f t="shared" si="54"/>
        <v>0.21363333333333334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4723</v>
      </c>
      <c r="D616" s="18">
        <v>10000</v>
      </c>
      <c r="E616" s="1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7">
        <f t="shared" si="54"/>
        <v>0</v>
      </c>
      <c r="P616" s="8">
        <f t="shared" si="55"/>
        <v>0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4724</v>
      </c>
      <c r="D617" s="18">
        <v>515</v>
      </c>
      <c r="E617" s="1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7">
        <f t="shared" si="54"/>
        <v>0</v>
      </c>
      <c r="P617" s="8">
        <f t="shared" si="55"/>
        <v>0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4725</v>
      </c>
      <c r="D618" s="18">
        <v>5000</v>
      </c>
      <c r="E618" s="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7">
        <f t="shared" si="54"/>
        <v>0</v>
      </c>
      <c r="P618" s="8">
        <f t="shared" si="55"/>
        <v>0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58" x14ac:dyDescent="0.35">
      <c r="A619">
        <v>617</v>
      </c>
      <c r="B619" s="3" t="s">
        <v>618</v>
      </c>
      <c r="C619" s="3" t="s">
        <v>4726</v>
      </c>
      <c r="D619" s="18">
        <v>2000</v>
      </c>
      <c r="E619" s="1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7">
        <f t="shared" si="54"/>
        <v>0.03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4727</v>
      </c>
      <c r="D620" s="18">
        <v>400</v>
      </c>
      <c r="E620" s="1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7">
        <f t="shared" si="54"/>
        <v>0</v>
      </c>
      <c r="P620" s="8">
        <f t="shared" si="55"/>
        <v>0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29" x14ac:dyDescent="0.35">
      <c r="A621">
        <v>619</v>
      </c>
      <c r="B621" s="3" t="s">
        <v>620</v>
      </c>
      <c r="C621" s="3" t="s">
        <v>4728</v>
      </c>
      <c r="D621" s="18">
        <v>2500000</v>
      </c>
      <c r="E621" s="1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7">
        <f t="shared" si="54"/>
        <v>3.9999999999999998E-7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3.5" x14ac:dyDescent="0.35">
      <c r="A622">
        <v>620</v>
      </c>
      <c r="B622" s="3" t="s">
        <v>621</v>
      </c>
      <c r="C622" s="3" t="s">
        <v>4729</v>
      </c>
      <c r="D622" s="18">
        <v>30000</v>
      </c>
      <c r="E622" s="1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7">
        <f t="shared" si="54"/>
        <v>0.01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58" x14ac:dyDescent="0.35">
      <c r="A623">
        <v>621</v>
      </c>
      <c r="B623" s="3" t="s">
        <v>622</v>
      </c>
      <c r="C623" s="3" t="s">
        <v>4730</v>
      </c>
      <c r="D623" s="18">
        <v>25000</v>
      </c>
      <c r="E623" s="1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7">
        <f t="shared" si="54"/>
        <v>1.044E-2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58" x14ac:dyDescent="0.35">
      <c r="A624">
        <v>622</v>
      </c>
      <c r="B624" s="3" t="s">
        <v>623</v>
      </c>
      <c r="C624" s="3" t="s">
        <v>4731</v>
      </c>
      <c r="D624" s="18">
        <v>6000</v>
      </c>
      <c r="E624" s="1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7">
        <f t="shared" si="54"/>
        <v>5.6833333333333333E-2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58" x14ac:dyDescent="0.35">
      <c r="A625">
        <v>623</v>
      </c>
      <c r="B625" s="3" t="s">
        <v>624</v>
      </c>
      <c r="C625" s="3" t="s">
        <v>4732</v>
      </c>
      <c r="D625" s="18">
        <v>75000</v>
      </c>
      <c r="E625" s="1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7">
        <f t="shared" si="54"/>
        <v>0</v>
      </c>
      <c r="P625" s="8">
        <f t="shared" si="55"/>
        <v>0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4733</v>
      </c>
      <c r="D626" s="18">
        <v>5000</v>
      </c>
      <c r="E626" s="1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7">
        <f t="shared" si="54"/>
        <v>0</v>
      </c>
      <c r="P626" s="8">
        <f t="shared" si="55"/>
        <v>0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4734</v>
      </c>
      <c r="D627" s="18">
        <v>25000</v>
      </c>
      <c r="E627" s="1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7">
        <f t="shared" si="54"/>
        <v>0</v>
      </c>
      <c r="P627" s="8">
        <f t="shared" si="55"/>
        <v>0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4735</v>
      </c>
      <c r="D628" s="18">
        <v>25000</v>
      </c>
      <c r="E628" s="1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7">
        <f t="shared" si="54"/>
        <v>0.17380000000000001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4736</v>
      </c>
      <c r="D629" s="18">
        <v>450000</v>
      </c>
      <c r="E629" s="1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7">
        <f t="shared" si="54"/>
        <v>2.0000000000000001E-4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4737</v>
      </c>
      <c r="D630" s="18">
        <v>5000</v>
      </c>
      <c r="E630" s="1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7">
        <f t="shared" si="54"/>
        <v>0</v>
      </c>
      <c r="P630" s="8">
        <f t="shared" si="55"/>
        <v>0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4738</v>
      </c>
      <c r="D631" s="18">
        <v>200000</v>
      </c>
      <c r="E631" s="1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7">
        <f t="shared" si="54"/>
        <v>1.75E-3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58" x14ac:dyDescent="0.35">
      <c r="A632">
        <v>630</v>
      </c>
      <c r="B632" s="3" t="s">
        <v>631</v>
      </c>
      <c r="C632" s="3" t="s">
        <v>4739</v>
      </c>
      <c r="D632" s="18">
        <v>11999</v>
      </c>
      <c r="E632" s="1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7">
        <f t="shared" si="54"/>
        <v>8.3340278356529708E-4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29" x14ac:dyDescent="0.35">
      <c r="A633">
        <v>631</v>
      </c>
      <c r="B633" s="3" t="s">
        <v>632</v>
      </c>
      <c r="C633" s="3" t="s">
        <v>4740</v>
      </c>
      <c r="D633" s="18">
        <v>50000</v>
      </c>
      <c r="E633" s="1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7">
        <f t="shared" si="54"/>
        <v>1.38E-2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4741</v>
      </c>
      <c r="D634" s="18">
        <v>20000</v>
      </c>
      <c r="E634" s="1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7">
        <f t="shared" si="54"/>
        <v>0</v>
      </c>
      <c r="P634" s="8">
        <f t="shared" si="55"/>
        <v>0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4742</v>
      </c>
      <c r="D635" s="18">
        <v>10000</v>
      </c>
      <c r="E635" s="1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7">
        <f t="shared" si="54"/>
        <v>0.1245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29" x14ac:dyDescent="0.35">
      <c r="A636">
        <v>634</v>
      </c>
      <c r="B636" s="3" t="s">
        <v>635</v>
      </c>
      <c r="C636" s="3" t="s">
        <v>4743</v>
      </c>
      <c r="D636" s="18">
        <v>5000</v>
      </c>
      <c r="E636" s="1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7">
        <f t="shared" si="54"/>
        <v>2.0000000000000001E-4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29" x14ac:dyDescent="0.35">
      <c r="A637">
        <v>635</v>
      </c>
      <c r="B637" s="3" t="s">
        <v>636</v>
      </c>
      <c r="C637" s="3" t="s">
        <v>4744</v>
      </c>
      <c r="D637" s="18">
        <v>25000</v>
      </c>
      <c r="E637" s="1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7">
        <f t="shared" si="54"/>
        <v>8.0000000000000007E-5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4745</v>
      </c>
      <c r="D638" s="18">
        <v>2000</v>
      </c>
      <c r="E638" s="1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7">
        <f t="shared" si="54"/>
        <v>2E-3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3.5" x14ac:dyDescent="0.35">
      <c r="A639">
        <v>637</v>
      </c>
      <c r="B639" s="3" t="s">
        <v>638</v>
      </c>
      <c r="C639" s="3" t="s">
        <v>4746</v>
      </c>
      <c r="D639" s="18">
        <v>100000</v>
      </c>
      <c r="E639" s="1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7">
        <f t="shared" si="54"/>
        <v>0</v>
      </c>
      <c r="P639" s="8">
        <f t="shared" si="55"/>
        <v>0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x14ac:dyDescent="0.35">
      <c r="A640">
        <v>638</v>
      </c>
      <c r="B640" s="3" t="s">
        <v>639</v>
      </c>
      <c r="C640" s="3" t="s">
        <v>4747</v>
      </c>
      <c r="D640" s="18">
        <v>200000</v>
      </c>
      <c r="E640" s="1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7">
        <f t="shared" si="54"/>
        <v>9.0000000000000006E-5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29" x14ac:dyDescent="0.35">
      <c r="A641">
        <v>639</v>
      </c>
      <c r="B641" s="3" t="s">
        <v>640</v>
      </c>
      <c r="C641" s="3" t="s">
        <v>4748</v>
      </c>
      <c r="D641" s="18">
        <v>1000000</v>
      </c>
      <c r="E641" s="1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7">
        <f t="shared" si="54"/>
        <v>9.9999999999999995E-7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3.5" x14ac:dyDescent="0.35">
      <c r="A642">
        <v>640</v>
      </c>
      <c r="B642" s="3" t="s">
        <v>641</v>
      </c>
      <c r="C642" s="3" t="s">
        <v>4749</v>
      </c>
      <c r="D642" s="18">
        <v>70</v>
      </c>
      <c r="E642" s="1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7">
        <f t="shared" si="54"/>
        <v>1.4428571428571428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4750</v>
      </c>
      <c r="D643" s="18">
        <v>40000</v>
      </c>
      <c r="E643" s="1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7">
        <f t="shared" ref="O643:O706" si="60">E643/D643</f>
        <v>1.1916249999999999</v>
      </c>
      <c r="P643" s="8">
        <f t="shared" ref="P643:P706" si="61">IF(L643=0,0,E643/L643)</f>
        <v>151.31746031746033</v>
      </c>
      <c r="Q643" t="str">
        <f t="shared" ref="Q643:Q706" si="62">LEFT(N643,FIND("/",N643,1)-1)</f>
        <v>technology</v>
      </c>
      <c r="R643" t="str">
        <f t="shared" ref="R643:R706" si="63">RIGHT(N643,LEN(N643)-FIND("/",N643,1))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4751</v>
      </c>
      <c r="D644" s="18">
        <v>20000</v>
      </c>
      <c r="E644" s="1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7">
        <f t="shared" si="60"/>
        <v>14.604850000000001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3.5" x14ac:dyDescent="0.35">
      <c r="A645">
        <v>643</v>
      </c>
      <c r="B645" s="3" t="s">
        <v>644</v>
      </c>
      <c r="C645" s="3" t="s">
        <v>4752</v>
      </c>
      <c r="D645" s="18">
        <v>25000</v>
      </c>
      <c r="E645" s="1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7">
        <f t="shared" si="60"/>
        <v>1.0580799999999999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4753</v>
      </c>
      <c r="D646" s="18">
        <v>25000</v>
      </c>
      <c r="E646" s="1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7">
        <f t="shared" si="60"/>
        <v>3.0011791999999997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29" x14ac:dyDescent="0.35">
      <c r="A647">
        <v>645</v>
      </c>
      <c r="B647" s="3" t="s">
        <v>646</v>
      </c>
      <c r="C647" s="3" t="s">
        <v>4754</v>
      </c>
      <c r="D647" s="18">
        <v>2000</v>
      </c>
      <c r="E647" s="1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7">
        <f t="shared" si="60"/>
        <v>2.7869999999999999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4755</v>
      </c>
      <c r="D648" s="18">
        <v>800</v>
      </c>
      <c r="E648" s="1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7">
        <f t="shared" si="60"/>
        <v>1.3187625000000001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58" x14ac:dyDescent="0.35">
      <c r="A649">
        <v>647</v>
      </c>
      <c r="B649" s="3" t="s">
        <v>648</v>
      </c>
      <c r="C649" s="3" t="s">
        <v>4756</v>
      </c>
      <c r="D649" s="18">
        <v>2000</v>
      </c>
      <c r="E649" s="1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7">
        <f t="shared" si="60"/>
        <v>1.0705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29" x14ac:dyDescent="0.35">
      <c r="A650">
        <v>648</v>
      </c>
      <c r="B650" s="3" t="s">
        <v>649</v>
      </c>
      <c r="C650" s="3" t="s">
        <v>4757</v>
      </c>
      <c r="D650" s="18">
        <v>35000</v>
      </c>
      <c r="E650" s="1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7">
        <f t="shared" si="60"/>
        <v>1.2682285714285715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4758</v>
      </c>
      <c r="D651" s="18">
        <v>2500</v>
      </c>
      <c r="E651" s="1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7">
        <f t="shared" si="60"/>
        <v>1.3996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3.5" x14ac:dyDescent="0.35">
      <c r="A652">
        <v>650</v>
      </c>
      <c r="B652" s="3" t="s">
        <v>651</v>
      </c>
      <c r="C652" s="3" t="s">
        <v>4759</v>
      </c>
      <c r="D652" s="18">
        <v>1500</v>
      </c>
      <c r="E652" s="1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7">
        <f t="shared" si="60"/>
        <v>1.1240000000000001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4760</v>
      </c>
      <c r="D653" s="18">
        <v>25000</v>
      </c>
      <c r="E653" s="1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7">
        <f t="shared" si="60"/>
        <v>1.00528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58" x14ac:dyDescent="0.35">
      <c r="A654">
        <v>652</v>
      </c>
      <c r="B654" s="3" t="s">
        <v>653</v>
      </c>
      <c r="C654" s="3" t="s">
        <v>4761</v>
      </c>
      <c r="D654" s="18">
        <v>3000</v>
      </c>
      <c r="E654" s="1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7">
        <f t="shared" si="60"/>
        <v>1.0046666666666666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58" x14ac:dyDescent="0.35">
      <c r="A655">
        <v>653</v>
      </c>
      <c r="B655" s="3" t="s">
        <v>654</v>
      </c>
      <c r="C655" s="3" t="s">
        <v>4762</v>
      </c>
      <c r="D655" s="18">
        <v>75000</v>
      </c>
      <c r="E655" s="1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7">
        <f t="shared" si="60"/>
        <v>1.4144600000000001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4763</v>
      </c>
      <c r="D656" s="18">
        <v>12000</v>
      </c>
      <c r="E656" s="1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7">
        <f t="shared" si="60"/>
        <v>2.6729166666666666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4764</v>
      </c>
      <c r="D657" s="18">
        <v>8000</v>
      </c>
      <c r="E657" s="1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7">
        <f t="shared" si="60"/>
        <v>1.4688749999999999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4765</v>
      </c>
      <c r="D658" s="18">
        <v>5000</v>
      </c>
      <c r="E658" s="1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7">
        <f t="shared" si="60"/>
        <v>2.1356000000000002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3.5" x14ac:dyDescent="0.35">
      <c r="A659">
        <v>657</v>
      </c>
      <c r="B659" s="3" t="s">
        <v>658</v>
      </c>
      <c r="C659" s="3" t="s">
        <v>4766</v>
      </c>
      <c r="D659" s="18">
        <v>15000</v>
      </c>
      <c r="E659" s="1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7">
        <f t="shared" si="60"/>
        <v>1.2569999999999999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58" x14ac:dyDescent="0.35">
      <c r="A660">
        <v>658</v>
      </c>
      <c r="B660" s="3" t="s">
        <v>659</v>
      </c>
      <c r="C660" s="3" t="s">
        <v>4767</v>
      </c>
      <c r="D660" s="18">
        <v>28888</v>
      </c>
      <c r="E660" s="1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7">
        <f t="shared" si="60"/>
        <v>1.0446206037108834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x14ac:dyDescent="0.35">
      <c r="A661">
        <v>659</v>
      </c>
      <c r="B661" s="3" t="s">
        <v>660</v>
      </c>
      <c r="C661" s="3" t="s">
        <v>4768</v>
      </c>
      <c r="D661" s="18">
        <v>3000</v>
      </c>
      <c r="E661" s="1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7">
        <f t="shared" si="60"/>
        <v>1.0056666666666667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58" x14ac:dyDescent="0.35">
      <c r="A662">
        <v>660</v>
      </c>
      <c r="B662" s="3" t="s">
        <v>661</v>
      </c>
      <c r="C662" s="3" t="s">
        <v>4769</v>
      </c>
      <c r="D662" s="18">
        <v>50000</v>
      </c>
      <c r="E662" s="1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7">
        <f t="shared" si="60"/>
        <v>3.058E-2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3.5" x14ac:dyDescent="0.35">
      <c r="A663">
        <v>661</v>
      </c>
      <c r="B663" s="3" t="s">
        <v>662</v>
      </c>
      <c r="C663" s="3" t="s">
        <v>4770</v>
      </c>
      <c r="D663" s="18">
        <v>10000</v>
      </c>
      <c r="E663" s="1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7">
        <f t="shared" si="60"/>
        <v>9.4999999999999998E-3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4771</v>
      </c>
      <c r="D664" s="18">
        <v>39000</v>
      </c>
      <c r="E664" s="1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7">
        <f t="shared" si="60"/>
        <v>4.0000000000000001E-3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58" x14ac:dyDescent="0.35">
      <c r="A665">
        <v>663</v>
      </c>
      <c r="B665" s="3" t="s">
        <v>664</v>
      </c>
      <c r="C665" s="3" t="s">
        <v>4772</v>
      </c>
      <c r="D665" s="18">
        <v>200000</v>
      </c>
      <c r="E665" s="1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7">
        <f t="shared" si="60"/>
        <v>3.5000000000000001E-3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4773</v>
      </c>
      <c r="D666" s="18">
        <v>12000</v>
      </c>
      <c r="E666" s="1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7">
        <f t="shared" si="60"/>
        <v>7.5333333333333335E-2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4774</v>
      </c>
      <c r="D667" s="18">
        <v>10000</v>
      </c>
      <c r="E667" s="1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7">
        <f t="shared" si="60"/>
        <v>0.18640000000000001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4775</v>
      </c>
      <c r="D668" s="18">
        <v>200000</v>
      </c>
      <c r="E668" s="1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7">
        <f t="shared" si="60"/>
        <v>4.0000000000000003E-5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58" x14ac:dyDescent="0.35">
      <c r="A669">
        <v>667</v>
      </c>
      <c r="B669" s="3" t="s">
        <v>668</v>
      </c>
      <c r="C669" s="3" t="s">
        <v>4776</v>
      </c>
      <c r="D669" s="18">
        <v>50000</v>
      </c>
      <c r="E669" s="1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7">
        <f t="shared" si="60"/>
        <v>0.1002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4777</v>
      </c>
      <c r="D670" s="18">
        <v>15000</v>
      </c>
      <c r="E670" s="1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7">
        <f t="shared" si="60"/>
        <v>4.5600000000000002E-2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4778</v>
      </c>
      <c r="D671" s="18">
        <v>200000</v>
      </c>
      <c r="E671" s="1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7">
        <f t="shared" si="60"/>
        <v>0.21507499999999999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58" x14ac:dyDescent="0.35">
      <c r="A672">
        <v>670</v>
      </c>
      <c r="B672" s="3" t="s">
        <v>671</v>
      </c>
      <c r="C672" s="3" t="s">
        <v>4779</v>
      </c>
      <c r="D672" s="18">
        <v>90000</v>
      </c>
      <c r="E672" s="1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7">
        <f t="shared" si="60"/>
        <v>0.29276666666666668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4780</v>
      </c>
      <c r="D673" s="18">
        <v>30000</v>
      </c>
      <c r="E673" s="1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7">
        <f t="shared" si="60"/>
        <v>0.39426666666666665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4781</v>
      </c>
      <c r="D674" s="18">
        <v>50000</v>
      </c>
      <c r="E674" s="1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7">
        <f t="shared" si="60"/>
        <v>0.21628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4782</v>
      </c>
      <c r="D675" s="18">
        <v>100000</v>
      </c>
      <c r="E675" s="1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7">
        <f t="shared" si="60"/>
        <v>2.0500000000000002E-3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4783</v>
      </c>
      <c r="D676" s="18">
        <v>50000</v>
      </c>
      <c r="E676" s="1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7">
        <f t="shared" si="60"/>
        <v>2.9999999999999997E-4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4784</v>
      </c>
      <c r="D677" s="18">
        <v>6000</v>
      </c>
      <c r="E677" s="1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7">
        <f t="shared" si="60"/>
        <v>0.14849999999999999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4785</v>
      </c>
      <c r="D678" s="18">
        <v>100000</v>
      </c>
      <c r="E678" s="1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7">
        <f t="shared" si="60"/>
        <v>1.4710000000000001E-2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72.5" x14ac:dyDescent="0.35">
      <c r="A679">
        <v>677</v>
      </c>
      <c r="B679" s="3" t="s">
        <v>678</v>
      </c>
      <c r="C679" s="3" t="s">
        <v>4786</v>
      </c>
      <c r="D679" s="18">
        <v>50000</v>
      </c>
      <c r="E679" s="1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7">
        <f t="shared" si="60"/>
        <v>0.25584000000000001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4787</v>
      </c>
      <c r="D680" s="18">
        <v>29000</v>
      </c>
      <c r="E680" s="1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7">
        <f t="shared" si="60"/>
        <v>3.8206896551724136E-2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4788</v>
      </c>
      <c r="D681" s="18">
        <v>57000</v>
      </c>
      <c r="E681" s="1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7">
        <f t="shared" si="60"/>
        <v>0.15485964912280703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4789</v>
      </c>
      <c r="D682" s="18">
        <v>75000</v>
      </c>
      <c r="E682" s="1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7">
        <f t="shared" si="60"/>
        <v>0.25912000000000002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4790</v>
      </c>
      <c r="D683" s="18">
        <v>2500</v>
      </c>
      <c r="E683" s="1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7">
        <f t="shared" si="60"/>
        <v>4.0000000000000002E-4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4791</v>
      </c>
      <c r="D684" s="18">
        <v>50000</v>
      </c>
      <c r="E684" s="1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7">
        <f t="shared" si="60"/>
        <v>1.06E-3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3.5" x14ac:dyDescent="0.35">
      <c r="A685">
        <v>683</v>
      </c>
      <c r="B685" s="3" t="s">
        <v>684</v>
      </c>
      <c r="C685" s="3" t="s">
        <v>4792</v>
      </c>
      <c r="D685" s="18">
        <v>35000</v>
      </c>
      <c r="E685" s="1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7">
        <f t="shared" si="60"/>
        <v>8.5142857142857138E-3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4793</v>
      </c>
      <c r="D686" s="18">
        <v>320000</v>
      </c>
      <c r="E686" s="1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7">
        <f t="shared" si="60"/>
        <v>7.4837500000000001E-2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4794</v>
      </c>
      <c r="D687" s="18">
        <v>2000</v>
      </c>
      <c r="E687" s="1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7">
        <f t="shared" si="60"/>
        <v>0.27650000000000002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4795</v>
      </c>
      <c r="D688" s="18">
        <v>500000</v>
      </c>
      <c r="E688" s="1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7">
        <f t="shared" si="60"/>
        <v>0</v>
      </c>
      <c r="P688" s="8">
        <f t="shared" si="61"/>
        <v>0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4796</v>
      </c>
      <c r="D689" s="18">
        <v>100000</v>
      </c>
      <c r="E689" s="1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7">
        <f t="shared" si="60"/>
        <v>3.5499999999999997E-2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4797</v>
      </c>
      <c r="D690" s="18">
        <v>20000</v>
      </c>
      <c r="E690" s="1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7">
        <f t="shared" si="60"/>
        <v>0.72989999999999999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4798</v>
      </c>
      <c r="D691" s="18">
        <v>200000</v>
      </c>
      <c r="E691" s="1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7">
        <f t="shared" si="60"/>
        <v>0.57648750000000004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4799</v>
      </c>
      <c r="D692" s="18">
        <v>20000</v>
      </c>
      <c r="E692" s="1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7">
        <f t="shared" si="60"/>
        <v>0.1234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4800</v>
      </c>
      <c r="D693" s="18">
        <v>50000</v>
      </c>
      <c r="E693" s="1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7">
        <f t="shared" si="60"/>
        <v>5.1999999999999998E-3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4801</v>
      </c>
      <c r="D694" s="18">
        <v>20000</v>
      </c>
      <c r="E694" s="1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7">
        <f t="shared" si="60"/>
        <v>6.5299999999999997E-2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4802</v>
      </c>
      <c r="D695" s="18">
        <v>100000</v>
      </c>
      <c r="E695" s="1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7">
        <f t="shared" si="60"/>
        <v>0.35338000000000003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4803</v>
      </c>
      <c r="D696" s="18">
        <v>150000</v>
      </c>
      <c r="E696" s="1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7">
        <f t="shared" si="60"/>
        <v>3.933333333333333E-3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4804</v>
      </c>
      <c r="D697" s="18">
        <v>60000</v>
      </c>
      <c r="E697" s="1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7">
        <f t="shared" si="60"/>
        <v>1.06E-2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4805</v>
      </c>
      <c r="D698" s="18">
        <v>175000</v>
      </c>
      <c r="E698" s="1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7">
        <f t="shared" si="60"/>
        <v>5.7142857142857145E-6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4806</v>
      </c>
      <c r="D699" s="18">
        <v>5000</v>
      </c>
      <c r="E699" s="1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7">
        <f t="shared" si="60"/>
        <v>0.46379999999999999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4807</v>
      </c>
      <c r="D700" s="18">
        <v>100000</v>
      </c>
      <c r="E700" s="1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7">
        <f t="shared" si="60"/>
        <v>0.15390000000000001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4808</v>
      </c>
      <c r="D701" s="18">
        <v>130000</v>
      </c>
      <c r="E701" s="1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7">
        <f t="shared" si="60"/>
        <v>0.824221076923077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58" x14ac:dyDescent="0.35">
      <c r="A702">
        <v>700</v>
      </c>
      <c r="B702" s="3" t="s">
        <v>701</v>
      </c>
      <c r="C702" s="3" t="s">
        <v>4809</v>
      </c>
      <c r="D702" s="18">
        <v>15000</v>
      </c>
      <c r="E702" s="1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7">
        <f t="shared" si="60"/>
        <v>2.6866666666666667E-2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4810</v>
      </c>
      <c r="D703" s="18">
        <v>23000</v>
      </c>
      <c r="E703" s="1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7">
        <f t="shared" si="60"/>
        <v>0.26600000000000001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4811</v>
      </c>
      <c r="D704" s="18">
        <v>15000</v>
      </c>
      <c r="E704" s="1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7">
        <f t="shared" si="60"/>
        <v>0.30813400000000002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3.5" x14ac:dyDescent="0.35">
      <c r="A705">
        <v>703</v>
      </c>
      <c r="B705" s="3" t="s">
        <v>704</v>
      </c>
      <c r="C705" s="3" t="s">
        <v>4812</v>
      </c>
      <c r="D705" s="18">
        <v>15000</v>
      </c>
      <c r="E705" s="1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7">
        <f t="shared" si="60"/>
        <v>5.5800000000000002E-2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4813</v>
      </c>
      <c r="D706" s="18">
        <v>55000</v>
      </c>
      <c r="E706" s="1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7">
        <f t="shared" si="60"/>
        <v>8.7454545454545458E-3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29" x14ac:dyDescent="0.35">
      <c r="A707">
        <v>705</v>
      </c>
      <c r="B707" s="3" t="s">
        <v>706</v>
      </c>
      <c r="C707" s="3" t="s">
        <v>4814</v>
      </c>
      <c r="D707" s="18">
        <v>100000</v>
      </c>
      <c r="E707" s="1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7">
        <f t="shared" ref="O707:O770" si="66">E707/D707</f>
        <v>9.7699999999999992E-3</v>
      </c>
      <c r="P707" s="8">
        <f t="shared" ref="P707:P770" si="67">IF(L707=0,0,E707/L707)</f>
        <v>195.4</v>
      </c>
      <c r="Q707" t="str">
        <f t="shared" ref="Q707:Q770" si="68">LEFT(N707,FIND("/",N707,1)-1)</f>
        <v>technology</v>
      </c>
      <c r="R707" t="str">
        <f t="shared" ref="R707:R770" si="69">RIGHT(N707,LEN(N707)-FIND("/",N707,1))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4815</v>
      </c>
      <c r="D708" s="18">
        <v>100000</v>
      </c>
      <c r="E708" s="1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7">
        <f t="shared" si="66"/>
        <v>0</v>
      </c>
      <c r="P708" s="8">
        <f t="shared" si="67"/>
        <v>0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3.5" x14ac:dyDescent="0.35">
      <c r="A709">
        <v>707</v>
      </c>
      <c r="B709" s="3" t="s">
        <v>708</v>
      </c>
      <c r="C709" s="3" t="s">
        <v>4816</v>
      </c>
      <c r="D709" s="18">
        <v>68000</v>
      </c>
      <c r="E709" s="1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7">
        <f t="shared" si="66"/>
        <v>0.78927352941176465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3.5" x14ac:dyDescent="0.35">
      <c r="A710">
        <v>708</v>
      </c>
      <c r="B710" s="3" t="s">
        <v>709</v>
      </c>
      <c r="C710" s="3" t="s">
        <v>4817</v>
      </c>
      <c r="D710" s="18">
        <v>40000</v>
      </c>
      <c r="E710" s="1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7">
        <f t="shared" si="66"/>
        <v>0.22092500000000001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4818</v>
      </c>
      <c r="D711" s="18">
        <v>15000</v>
      </c>
      <c r="E711" s="1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7">
        <f t="shared" si="66"/>
        <v>4.0666666666666663E-3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29" x14ac:dyDescent="0.35">
      <c r="A712">
        <v>710</v>
      </c>
      <c r="B712" s="3" t="s">
        <v>711</v>
      </c>
      <c r="C712" s="3" t="s">
        <v>4819</v>
      </c>
      <c r="D712" s="18">
        <v>1200</v>
      </c>
      <c r="E712" s="1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7">
        <f t="shared" si="66"/>
        <v>0</v>
      </c>
      <c r="P712" s="8">
        <f t="shared" si="67"/>
        <v>0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58" x14ac:dyDescent="0.35">
      <c r="A713">
        <v>711</v>
      </c>
      <c r="B713" s="3" t="s">
        <v>712</v>
      </c>
      <c r="C713" s="3" t="s">
        <v>4820</v>
      </c>
      <c r="D713" s="18">
        <v>100000</v>
      </c>
      <c r="E713" s="1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7">
        <f t="shared" si="66"/>
        <v>0.33790999999999999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58" x14ac:dyDescent="0.35">
      <c r="A714">
        <v>712</v>
      </c>
      <c r="B714" s="3" t="s">
        <v>713</v>
      </c>
      <c r="C714" s="3" t="s">
        <v>4821</v>
      </c>
      <c r="D714" s="18">
        <v>48500</v>
      </c>
      <c r="E714" s="1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7">
        <f t="shared" si="66"/>
        <v>2.1649484536082476E-3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3.5" x14ac:dyDescent="0.35">
      <c r="A715">
        <v>713</v>
      </c>
      <c r="B715" s="3" t="s">
        <v>714</v>
      </c>
      <c r="C715" s="3" t="s">
        <v>4822</v>
      </c>
      <c r="D715" s="18">
        <v>25000</v>
      </c>
      <c r="E715" s="1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7">
        <f t="shared" si="66"/>
        <v>7.9600000000000001E-3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4823</v>
      </c>
      <c r="D716" s="18">
        <v>15000</v>
      </c>
      <c r="E716" s="1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7">
        <f t="shared" si="66"/>
        <v>0.14993333333333334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58" x14ac:dyDescent="0.35">
      <c r="A717">
        <v>715</v>
      </c>
      <c r="B717" s="3" t="s">
        <v>716</v>
      </c>
      <c r="C717" s="3" t="s">
        <v>4824</v>
      </c>
      <c r="D717" s="18">
        <v>27500</v>
      </c>
      <c r="E717" s="1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7">
        <f t="shared" si="66"/>
        <v>5.0509090909090906E-2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4825</v>
      </c>
      <c r="D718" s="18">
        <v>7000</v>
      </c>
      <c r="E718" s="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7">
        <f t="shared" si="66"/>
        <v>0.10214285714285715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4826</v>
      </c>
      <c r="D719" s="18">
        <v>100000</v>
      </c>
      <c r="E719" s="1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7">
        <f t="shared" si="66"/>
        <v>3.0500000000000002E-3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3.5" x14ac:dyDescent="0.35">
      <c r="A720">
        <v>718</v>
      </c>
      <c r="B720" s="3" t="s">
        <v>719</v>
      </c>
      <c r="C720" s="3" t="s">
        <v>4827</v>
      </c>
      <c r="D720" s="18">
        <v>12000</v>
      </c>
      <c r="E720" s="1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7">
        <f t="shared" si="66"/>
        <v>7.4999999999999997E-3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4828</v>
      </c>
      <c r="D721" s="18">
        <v>15000</v>
      </c>
      <c r="E721" s="1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7">
        <f t="shared" si="66"/>
        <v>1.2933333333333333E-2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3.5" x14ac:dyDescent="0.35">
      <c r="A722">
        <v>720</v>
      </c>
      <c r="B722" s="3" t="s">
        <v>721</v>
      </c>
      <c r="C722" s="3" t="s">
        <v>4829</v>
      </c>
      <c r="D722" s="18">
        <v>1900</v>
      </c>
      <c r="E722" s="1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7">
        <f t="shared" si="66"/>
        <v>1.4394736842105262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58" x14ac:dyDescent="0.35">
      <c r="A723">
        <v>721</v>
      </c>
      <c r="B723" s="3" t="s">
        <v>722</v>
      </c>
      <c r="C723" s="3" t="s">
        <v>4830</v>
      </c>
      <c r="D723" s="18">
        <v>8200</v>
      </c>
      <c r="E723" s="1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7">
        <f t="shared" si="66"/>
        <v>1.2210975609756098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3.5" x14ac:dyDescent="0.35">
      <c r="A724">
        <v>722</v>
      </c>
      <c r="B724" s="3" t="s">
        <v>723</v>
      </c>
      <c r="C724" s="3" t="s">
        <v>4831</v>
      </c>
      <c r="D724" s="18">
        <v>25000</v>
      </c>
      <c r="E724" s="1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7">
        <f t="shared" si="66"/>
        <v>1.3202400000000001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29" x14ac:dyDescent="0.35">
      <c r="A725">
        <v>723</v>
      </c>
      <c r="B725" s="3" t="s">
        <v>724</v>
      </c>
      <c r="C725" s="3" t="s">
        <v>4832</v>
      </c>
      <c r="D725" s="18">
        <v>5000</v>
      </c>
      <c r="E725" s="1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7">
        <f t="shared" si="66"/>
        <v>1.0938000000000001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58" x14ac:dyDescent="0.35">
      <c r="A726">
        <v>724</v>
      </c>
      <c r="B726" s="3" t="s">
        <v>725</v>
      </c>
      <c r="C726" s="3" t="s">
        <v>4833</v>
      </c>
      <c r="D726" s="18">
        <v>7000</v>
      </c>
      <c r="E726" s="1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7">
        <f t="shared" si="66"/>
        <v>1.0547157142857144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3.5" x14ac:dyDescent="0.35">
      <c r="A727">
        <v>725</v>
      </c>
      <c r="B727" s="3" t="s">
        <v>726</v>
      </c>
      <c r="C727" s="3" t="s">
        <v>4834</v>
      </c>
      <c r="D727" s="18">
        <v>20000</v>
      </c>
      <c r="E727" s="1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7">
        <f t="shared" si="66"/>
        <v>1.0035000000000001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3.5" x14ac:dyDescent="0.35">
      <c r="A728">
        <v>726</v>
      </c>
      <c r="B728" s="3" t="s">
        <v>727</v>
      </c>
      <c r="C728" s="3" t="s">
        <v>4835</v>
      </c>
      <c r="D728" s="18">
        <v>2500</v>
      </c>
      <c r="E728" s="1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7">
        <f t="shared" si="66"/>
        <v>1.014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58" x14ac:dyDescent="0.35">
      <c r="A729">
        <v>727</v>
      </c>
      <c r="B729" s="3" t="s">
        <v>728</v>
      </c>
      <c r="C729" s="3" t="s">
        <v>4836</v>
      </c>
      <c r="D729" s="18">
        <v>3500</v>
      </c>
      <c r="E729" s="1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7">
        <f t="shared" si="66"/>
        <v>1.5551428571428572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3.5" x14ac:dyDescent="0.35">
      <c r="A730">
        <v>728</v>
      </c>
      <c r="B730" s="3" t="s">
        <v>729</v>
      </c>
      <c r="C730" s="3" t="s">
        <v>4837</v>
      </c>
      <c r="D730" s="18">
        <v>7500</v>
      </c>
      <c r="E730" s="1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7">
        <f t="shared" si="66"/>
        <v>1.05566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3.5" x14ac:dyDescent="0.35">
      <c r="A731">
        <v>729</v>
      </c>
      <c r="B731" s="3" t="s">
        <v>730</v>
      </c>
      <c r="C731" s="3" t="s">
        <v>4838</v>
      </c>
      <c r="D731" s="18">
        <v>4000</v>
      </c>
      <c r="E731" s="1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7">
        <f t="shared" si="66"/>
        <v>1.3065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29" x14ac:dyDescent="0.35">
      <c r="A732">
        <v>730</v>
      </c>
      <c r="B732" s="3" t="s">
        <v>731</v>
      </c>
      <c r="C732" s="3" t="s">
        <v>4839</v>
      </c>
      <c r="D732" s="18">
        <v>20000</v>
      </c>
      <c r="E732" s="1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7">
        <f t="shared" si="66"/>
        <v>1.3219000000000001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3.5" x14ac:dyDescent="0.35">
      <c r="A733">
        <v>731</v>
      </c>
      <c r="B733" s="3" t="s">
        <v>732</v>
      </c>
      <c r="C733" s="3" t="s">
        <v>4840</v>
      </c>
      <c r="D733" s="18">
        <v>5000</v>
      </c>
      <c r="E733" s="1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7">
        <f t="shared" si="66"/>
        <v>1.26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3.5" x14ac:dyDescent="0.35">
      <c r="A734">
        <v>732</v>
      </c>
      <c r="B734" s="3" t="s">
        <v>733</v>
      </c>
      <c r="C734" s="3" t="s">
        <v>4841</v>
      </c>
      <c r="D734" s="18">
        <v>40</v>
      </c>
      <c r="E734" s="1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7">
        <f t="shared" si="66"/>
        <v>1.6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58" x14ac:dyDescent="0.35">
      <c r="A735">
        <v>733</v>
      </c>
      <c r="B735" s="3" t="s">
        <v>734</v>
      </c>
      <c r="C735" s="3" t="s">
        <v>4842</v>
      </c>
      <c r="D735" s="18">
        <v>2500</v>
      </c>
      <c r="E735" s="1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7">
        <f t="shared" si="66"/>
        <v>1.2048000000000001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3.5" x14ac:dyDescent="0.35">
      <c r="A736">
        <v>734</v>
      </c>
      <c r="B736" s="3" t="s">
        <v>735</v>
      </c>
      <c r="C736" s="3" t="s">
        <v>4843</v>
      </c>
      <c r="D736" s="18">
        <v>8500</v>
      </c>
      <c r="E736" s="1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7">
        <f t="shared" si="66"/>
        <v>1.2552941176470589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3.5" x14ac:dyDescent="0.35">
      <c r="A737">
        <v>735</v>
      </c>
      <c r="B737" s="3" t="s">
        <v>736</v>
      </c>
      <c r="C737" s="3" t="s">
        <v>4844</v>
      </c>
      <c r="D737" s="18">
        <v>47000</v>
      </c>
      <c r="E737" s="1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7">
        <f t="shared" si="66"/>
        <v>1.1440638297872341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3.5" x14ac:dyDescent="0.35">
      <c r="A738">
        <v>736</v>
      </c>
      <c r="B738" s="3" t="s">
        <v>737</v>
      </c>
      <c r="C738" s="3" t="s">
        <v>4845</v>
      </c>
      <c r="D738" s="18">
        <v>3600</v>
      </c>
      <c r="E738" s="1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7">
        <f t="shared" si="66"/>
        <v>3.151388888888889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3.5" x14ac:dyDescent="0.35">
      <c r="A739">
        <v>737</v>
      </c>
      <c r="B739" s="3" t="s">
        <v>738</v>
      </c>
      <c r="C739" s="3" t="s">
        <v>4846</v>
      </c>
      <c r="D739" s="18">
        <v>5000</v>
      </c>
      <c r="E739" s="1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7">
        <f t="shared" si="66"/>
        <v>1.224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29" x14ac:dyDescent="0.35">
      <c r="A740">
        <v>738</v>
      </c>
      <c r="B740" s="3" t="s">
        <v>739</v>
      </c>
      <c r="C740" s="3" t="s">
        <v>4847</v>
      </c>
      <c r="D740" s="18">
        <v>1500</v>
      </c>
      <c r="E740" s="1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7">
        <f t="shared" si="66"/>
        <v>1.0673333333333332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3.5" x14ac:dyDescent="0.35">
      <c r="A741">
        <v>739</v>
      </c>
      <c r="B741" s="3" t="s">
        <v>740</v>
      </c>
      <c r="C741" s="3" t="s">
        <v>4848</v>
      </c>
      <c r="D741" s="18">
        <v>6000</v>
      </c>
      <c r="E741" s="1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7">
        <f t="shared" si="66"/>
        <v>1.5833333333333333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58" x14ac:dyDescent="0.35">
      <c r="A742">
        <v>740</v>
      </c>
      <c r="B742" s="3" t="s">
        <v>741</v>
      </c>
      <c r="C742" s="3" t="s">
        <v>4849</v>
      </c>
      <c r="D742" s="18">
        <v>3000</v>
      </c>
      <c r="E742" s="1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7">
        <f t="shared" si="66"/>
        <v>1.0740000000000001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29" x14ac:dyDescent="0.35">
      <c r="A743">
        <v>741</v>
      </c>
      <c r="B743" s="3" t="s">
        <v>742</v>
      </c>
      <c r="C743" s="3" t="s">
        <v>4850</v>
      </c>
      <c r="D743" s="18">
        <v>13000</v>
      </c>
      <c r="E743" s="1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7">
        <f t="shared" si="66"/>
        <v>1.0226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58" x14ac:dyDescent="0.35">
      <c r="A744">
        <v>742</v>
      </c>
      <c r="B744" s="3" t="s">
        <v>743</v>
      </c>
      <c r="C744" s="3" t="s">
        <v>4851</v>
      </c>
      <c r="D744" s="18">
        <v>1400</v>
      </c>
      <c r="E744" s="1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7">
        <f t="shared" si="66"/>
        <v>1.1071428571428572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3.5" x14ac:dyDescent="0.35">
      <c r="A745">
        <v>743</v>
      </c>
      <c r="B745" s="3" t="s">
        <v>744</v>
      </c>
      <c r="C745" s="3" t="s">
        <v>4852</v>
      </c>
      <c r="D745" s="18">
        <v>550</v>
      </c>
      <c r="E745" s="1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7">
        <f t="shared" si="66"/>
        <v>1.48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3.5" x14ac:dyDescent="0.35">
      <c r="A746">
        <v>744</v>
      </c>
      <c r="B746" s="3" t="s">
        <v>745</v>
      </c>
      <c r="C746" s="3" t="s">
        <v>4853</v>
      </c>
      <c r="D746" s="18">
        <v>5000</v>
      </c>
      <c r="E746" s="1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7">
        <f t="shared" si="66"/>
        <v>1.0232000000000001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58" x14ac:dyDescent="0.35">
      <c r="A747">
        <v>745</v>
      </c>
      <c r="B747" s="3" t="s">
        <v>746</v>
      </c>
      <c r="C747" s="3" t="s">
        <v>4854</v>
      </c>
      <c r="D747" s="18">
        <v>2220</v>
      </c>
      <c r="E747" s="1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7">
        <f t="shared" si="66"/>
        <v>1.7909909909909909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29" x14ac:dyDescent="0.35">
      <c r="A748">
        <v>746</v>
      </c>
      <c r="B748" s="3" t="s">
        <v>747</v>
      </c>
      <c r="C748" s="3" t="s">
        <v>4855</v>
      </c>
      <c r="D748" s="18">
        <v>2987</v>
      </c>
      <c r="E748" s="1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7">
        <f t="shared" si="66"/>
        <v>1.1108135252761968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3.5" x14ac:dyDescent="0.35">
      <c r="A749">
        <v>747</v>
      </c>
      <c r="B749" s="3" t="s">
        <v>748</v>
      </c>
      <c r="C749" s="3" t="s">
        <v>4856</v>
      </c>
      <c r="D749" s="18">
        <v>7000</v>
      </c>
      <c r="E749" s="1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7">
        <f t="shared" si="66"/>
        <v>1.0004285714285714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3.5" x14ac:dyDescent="0.35">
      <c r="A750">
        <v>748</v>
      </c>
      <c r="B750" s="3" t="s">
        <v>749</v>
      </c>
      <c r="C750" s="3" t="s">
        <v>4857</v>
      </c>
      <c r="D750" s="18">
        <v>2000</v>
      </c>
      <c r="E750" s="1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7">
        <f t="shared" si="66"/>
        <v>1.0024999999999999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3.5" x14ac:dyDescent="0.35">
      <c r="A751">
        <v>749</v>
      </c>
      <c r="B751" s="3" t="s">
        <v>750</v>
      </c>
      <c r="C751" s="3" t="s">
        <v>4858</v>
      </c>
      <c r="D751" s="18">
        <v>10000</v>
      </c>
      <c r="E751" s="1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7">
        <f t="shared" si="66"/>
        <v>1.0556000000000001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3.5" x14ac:dyDescent="0.35">
      <c r="A752">
        <v>750</v>
      </c>
      <c r="B752" s="3" t="s">
        <v>751</v>
      </c>
      <c r="C752" s="3" t="s">
        <v>4859</v>
      </c>
      <c r="D752" s="18">
        <v>4444</v>
      </c>
      <c r="E752" s="1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7">
        <f t="shared" si="66"/>
        <v>1.0258775877587758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3.5" x14ac:dyDescent="0.35">
      <c r="A753">
        <v>751</v>
      </c>
      <c r="B753" s="3" t="s">
        <v>752</v>
      </c>
      <c r="C753" s="3" t="s">
        <v>4860</v>
      </c>
      <c r="D753" s="18">
        <v>3000</v>
      </c>
      <c r="E753" s="1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7">
        <f t="shared" si="66"/>
        <v>1.1850000000000001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58" x14ac:dyDescent="0.35">
      <c r="A754">
        <v>752</v>
      </c>
      <c r="B754" s="3" t="s">
        <v>753</v>
      </c>
      <c r="C754" s="3" t="s">
        <v>4861</v>
      </c>
      <c r="D754" s="18">
        <v>5000</v>
      </c>
      <c r="E754" s="1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7">
        <f t="shared" si="66"/>
        <v>1.117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3.5" x14ac:dyDescent="0.35">
      <c r="A755">
        <v>753</v>
      </c>
      <c r="B755" s="3" t="s">
        <v>754</v>
      </c>
      <c r="C755" s="3" t="s">
        <v>4862</v>
      </c>
      <c r="D755" s="18">
        <v>10000</v>
      </c>
      <c r="E755" s="1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7">
        <f t="shared" si="66"/>
        <v>1.28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58" x14ac:dyDescent="0.35">
      <c r="A756">
        <v>754</v>
      </c>
      <c r="B756" s="3" t="s">
        <v>755</v>
      </c>
      <c r="C756" s="3" t="s">
        <v>4863</v>
      </c>
      <c r="D756" s="18">
        <v>2000</v>
      </c>
      <c r="E756" s="1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7">
        <f t="shared" si="66"/>
        <v>1.0375000000000001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3.5" x14ac:dyDescent="0.35">
      <c r="A757">
        <v>755</v>
      </c>
      <c r="B757" s="3" t="s">
        <v>756</v>
      </c>
      <c r="C757" s="3" t="s">
        <v>4864</v>
      </c>
      <c r="D757" s="18">
        <v>2500</v>
      </c>
      <c r="E757" s="1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7">
        <f t="shared" si="66"/>
        <v>1.0190760000000001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3.5" x14ac:dyDescent="0.35">
      <c r="A758">
        <v>756</v>
      </c>
      <c r="B758" s="3" t="s">
        <v>757</v>
      </c>
      <c r="C758" s="3" t="s">
        <v>4865</v>
      </c>
      <c r="D758" s="18">
        <v>700</v>
      </c>
      <c r="E758" s="1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7">
        <f t="shared" si="66"/>
        <v>1.177142857142857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3.5" x14ac:dyDescent="0.35">
      <c r="A759">
        <v>757</v>
      </c>
      <c r="B759" s="3" t="s">
        <v>758</v>
      </c>
      <c r="C759" s="3" t="s">
        <v>4866</v>
      </c>
      <c r="D759" s="18">
        <v>250</v>
      </c>
      <c r="E759" s="1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7">
        <f t="shared" si="66"/>
        <v>2.38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29" x14ac:dyDescent="0.35">
      <c r="A760">
        <v>758</v>
      </c>
      <c r="B760" s="3" t="s">
        <v>759</v>
      </c>
      <c r="C760" s="3" t="s">
        <v>4867</v>
      </c>
      <c r="D760" s="18">
        <v>2500</v>
      </c>
      <c r="E760" s="1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7">
        <f t="shared" si="66"/>
        <v>1.02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3.5" x14ac:dyDescent="0.35">
      <c r="A761">
        <v>759</v>
      </c>
      <c r="B761" s="3" t="s">
        <v>760</v>
      </c>
      <c r="C761" s="3" t="s">
        <v>4868</v>
      </c>
      <c r="D761" s="18">
        <v>5000</v>
      </c>
      <c r="E761" s="1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7">
        <f t="shared" si="66"/>
        <v>1.0192000000000001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3.5" x14ac:dyDescent="0.35">
      <c r="A762">
        <v>760</v>
      </c>
      <c r="B762" s="3" t="s">
        <v>761</v>
      </c>
      <c r="C762" s="3" t="s">
        <v>4869</v>
      </c>
      <c r="D762" s="18">
        <v>2200</v>
      </c>
      <c r="E762" s="1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7">
        <f t="shared" si="66"/>
        <v>0</v>
      </c>
      <c r="P762" s="8">
        <f t="shared" si="67"/>
        <v>0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3.5" x14ac:dyDescent="0.35">
      <c r="A763">
        <v>761</v>
      </c>
      <c r="B763" s="3" t="s">
        <v>762</v>
      </c>
      <c r="C763" s="3" t="s">
        <v>4870</v>
      </c>
      <c r="D763" s="18">
        <v>5000</v>
      </c>
      <c r="E763" s="1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7">
        <f t="shared" si="66"/>
        <v>4.7E-2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3.5" x14ac:dyDescent="0.35">
      <c r="A764">
        <v>762</v>
      </c>
      <c r="B764" s="3" t="s">
        <v>763</v>
      </c>
      <c r="C764" s="3" t="s">
        <v>4871</v>
      </c>
      <c r="D764" s="18">
        <v>3500</v>
      </c>
      <c r="E764" s="1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7">
        <f t="shared" si="66"/>
        <v>0</v>
      </c>
      <c r="P764" s="8">
        <f t="shared" si="67"/>
        <v>0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3.5" x14ac:dyDescent="0.35">
      <c r="A765">
        <v>763</v>
      </c>
      <c r="B765" s="3" t="s">
        <v>764</v>
      </c>
      <c r="C765" s="3" t="s">
        <v>4872</v>
      </c>
      <c r="D765" s="18">
        <v>4290</v>
      </c>
      <c r="E765" s="1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7">
        <f t="shared" si="66"/>
        <v>1.1655011655011655E-3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3.5" x14ac:dyDescent="0.35">
      <c r="A766">
        <v>764</v>
      </c>
      <c r="B766" s="3" t="s">
        <v>765</v>
      </c>
      <c r="C766" s="3" t="s">
        <v>4873</v>
      </c>
      <c r="D766" s="18">
        <v>5000</v>
      </c>
      <c r="E766" s="1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7">
        <f t="shared" si="66"/>
        <v>0</v>
      </c>
      <c r="P766" s="8">
        <f t="shared" si="67"/>
        <v>0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4874</v>
      </c>
      <c r="D767" s="18">
        <v>7000</v>
      </c>
      <c r="E767" s="1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7">
        <f t="shared" si="66"/>
        <v>0.36014285714285715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3.5" x14ac:dyDescent="0.35">
      <c r="A768">
        <v>766</v>
      </c>
      <c r="B768" s="3" t="s">
        <v>767</v>
      </c>
      <c r="C768" s="3" t="s">
        <v>4875</v>
      </c>
      <c r="D768" s="18">
        <v>4000</v>
      </c>
      <c r="E768" s="1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7">
        <f t="shared" si="66"/>
        <v>0</v>
      </c>
      <c r="P768" s="8">
        <f t="shared" si="67"/>
        <v>0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72.5" x14ac:dyDescent="0.35">
      <c r="A769">
        <v>767</v>
      </c>
      <c r="B769" s="3" t="s">
        <v>768</v>
      </c>
      <c r="C769" s="3" t="s">
        <v>4876</v>
      </c>
      <c r="D769" s="18">
        <v>5000</v>
      </c>
      <c r="E769" s="1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7">
        <f t="shared" si="66"/>
        <v>3.5400000000000001E-2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4877</v>
      </c>
      <c r="D770" s="18">
        <v>2500</v>
      </c>
      <c r="E770" s="1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7">
        <f t="shared" si="66"/>
        <v>0</v>
      </c>
      <c r="P770" s="8">
        <f t="shared" si="67"/>
        <v>0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58" x14ac:dyDescent="0.35">
      <c r="A771">
        <v>769</v>
      </c>
      <c r="B771" s="3" t="s">
        <v>770</v>
      </c>
      <c r="C771" s="3" t="s">
        <v>4878</v>
      </c>
      <c r="D771" s="18">
        <v>4000</v>
      </c>
      <c r="E771" s="1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7">
        <f t="shared" ref="O771:O834" si="72">E771/D771</f>
        <v>0.41399999999999998</v>
      </c>
      <c r="P771" s="8">
        <f t="shared" ref="P771:P834" si="73">IF(L771=0,0,E771/L771)</f>
        <v>31.846153846153847</v>
      </c>
      <c r="Q771" t="str">
        <f t="shared" ref="Q771:Q834" si="74">LEFT(N771,FIND("/",N771,1)-1)</f>
        <v>publishing</v>
      </c>
      <c r="R771" t="str">
        <f t="shared" ref="R771:R834" si="75">RIGHT(N771,LEN(N771)-FIND("/",N771,1))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4879</v>
      </c>
      <c r="D772" s="18">
        <v>17500</v>
      </c>
      <c r="E772" s="1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7">
        <f t="shared" si="72"/>
        <v>0</v>
      </c>
      <c r="P772" s="8">
        <f t="shared" si="73"/>
        <v>0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3.5" x14ac:dyDescent="0.35">
      <c r="A773">
        <v>771</v>
      </c>
      <c r="B773" s="3" t="s">
        <v>772</v>
      </c>
      <c r="C773" s="3" t="s">
        <v>4880</v>
      </c>
      <c r="D773" s="18">
        <v>38000</v>
      </c>
      <c r="E773" s="1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7">
        <f t="shared" si="72"/>
        <v>2.631578947368421E-4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58" x14ac:dyDescent="0.35">
      <c r="A774">
        <v>772</v>
      </c>
      <c r="B774" s="3" t="s">
        <v>773</v>
      </c>
      <c r="C774" s="3" t="s">
        <v>4881</v>
      </c>
      <c r="D774" s="18">
        <v>1500</v>
      </c>
      <c r="E774" s="1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7">
        <f t="shared" si="72"/>
        <v>3.3333333333333333E-2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3.5" x14ac:dyDescent="0.35">
      <c r="A775">
        <v>773</v>
      </c>
      <c r="B775" s="3" t="s">
        <v>774</v>
      </c>
      <c r="C775" s="3" t="s">
        <v>4882</v>
      </c>
      <c r="D775" s="18">
        <v>3759</v>
      </c>
      <c r="E775" s="1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7">
        <f t="shared" si="72"/>
        <v>8.5129023676509714E-3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4883</v>
      </c>
      <c r="D776" s="18">
        <v>500</v>
      </c>
      <c r="E776" s="1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7">
        <f t="shared" si="72"/>
        <v>0.70199999999999996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4884</v>
      </c>
      <c r="D777" s="18">
        <v>10000</v>
      </c>
      <c r="E777" s="1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7">
        <f t="shared" si="72"/>
        <v>1.7000000000000001E-2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4885</v>
      </c>
      <c r="D778" s="18">
        <v>7000</v>
      </c>
      <c r="E778" s="1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7">
        <f t="shared" si="72"/>
        <v>0.51400000000000001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58" x14ac:dyDescent="0.35">
      <c r="A779">
        <v>777</v>
      </c>
      <c r="B779" s="3" t="s">
        <v>778</v>
      </c>
      <c r="C779" s="3" t="s">
        <v>4886</v>
      </c>
      <c r="D779" s="18">
        <v>3000</v>
      </c>
      <c r="E779" s="1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7">
        <f t="shared" si="72"/>
        <v>7.0000000000000001E-3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4887</v>
      </c>
      <c r="D780" s="18">
        <v>500</v>
      </c>
      <c r="E780" s="1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7">
        <f t="shared" si="72"/>
        <v>4.0000000000000001E-3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58" x14ac:dyDescent="0.35">
      <c r="A781">
        <v>779</v>
      </c>
      <c r="B781" s="3" t="s">
        <v>780</v>
      </c>
      <c r="C781" s="3" t="s">
        <v>4888</v>
      </c>
      <c r="D781" s="18">
        <v>15000</v>
      </c>
      <c r="E781" s="1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7">
        <f t="shared" si="72"/>
        <v>2.6666666666666668E-2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3.5" x14ac:dyDescent="0.35">
      <c r="A782">
        <v>780</v>
      </c>
      <c r="B782" s="3" t="s">
        <v>781</v>
      </c>
      <c r="C782" s="3" t="s">
        <v>4889</v>
      </c>
      <c r="D782" s="18">
        <v>1000</v>
      </c>
      <c r="E782" s="1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7">
        <f t="shared" si="72"/>
        <v>1.04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3.5" x14ac:dyDescent="0.35">
      <c r="A783">
        <v>781</v>
      </c>
      <c r="B783" s="3" t="s">
        <v>782</v>
      </c>
      <c r="C783" s="3" t="s">
        <v>4890</v>
      </c>
      <c r="D783" s="18">
        <v>800</v>
      </c>
      <c r="E783" s="1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7">
        <f t="shared" si="72"/>
        <v>1.3315375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3.5" x14ac:dyDescent="0.35">
      <c r="A784">
        <v>782</v>
      </c>
      <c r="B784" s="3" t="s">
        <v>783</v>
      </c>
      <c r="C784" s="3" t="s">
        <v>4891</v>
      </c>
      <c r="D784" s="18">
        <v>700</v>
      </c>
      <c r="E784" s="1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7">
        <f t="shared" si="72"/>
        <v>1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3.5" x14ac:dyDescent="0.35">
      <c r="A785">
        <v>783</v>
      </c>
      <c r="B785" s="3" t="s">
        <v>784</v>
      </c>
      <c r="C785" s="3" t="s">
        <v>4892</v>
      </c>
      <c r="D785" s="18">
        <v>1500</v>
      </c>
      <c r="E785" s="1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7">
        <f t="shared" si="72"/>
        <v>1.4813333333333334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3.5" x14ac:dyDescent="0.35">
      <c r="A786">
        <v>784</v>
      </c>
      <c r="B786" s="3" t="s">
        <v>785</v>
      </c>
      <c r="C786" s="3" t="s">
        <v>4893</v>
      </c>
      <c r="D786" s="18">
        <v>1000</v>
      </c>
      <c r="E786" s="1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7">
        <f t="shared" si="72"/>
        <v>1.0249999999999999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58" x14ac:dyDescent="0.35">
      <c r="A787">
        <v>785</v>
      </c>
      <c r="B787" s="3" t="s">
        <v>786</v>
      </c>
      <c r="C787" s="3" t="s">
        <v>4894</v>
      </c>
      <c r="D787" s="18">
        <v>500</v>
      </c>
      <c r="E787" s="1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7">
        <f t="shared" si="72"/>
        <v>1.8062799999999999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3.5" x14ac:dyDescent="0.35">
      <c r="A788">
        <v>786</v>
      </c>
      <c r="B788" s="3" t="s">
        <v>787</v>
      </c>
      <c r="C788" s="3" t="s">
        <v>4895</v>
      </c>
      <c r="D788" s="18">
        <v>5000</v>
      </c>
      <c r="E788" s="1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7">
        <f t="shared" si="72"/>
        <v>1.4279999999999999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3.5" x14ac:dyDescent="0.35">
      <c r="A789">
        <v>787</v>
      </c>
      <c r="B789" s="3" t="s">
        <v>788</v>
      </c>
      <c r="C789" s="3" t="s">
        <v>4896</v>
      </c>
      <c r="D789" s="18">
        <v>1200</v>
      </c>
      <c r="E789" s="1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7">
        <f t="shared" si="72"/>
        <v>1.1416666666666666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3.5" x14ac:dyDescent="0.35">
      <c r="A790">
        <v>788</v>
      </c>
      <c r="B790" s="3" t="s">
        <v>789</v>
      </c>
      <c r="C790" s="3" t="s">
        <v>4897</v>
      </c>
      <c r="D790" s="18">
        <v>1000</v>
      </c>
      <c r="E790" s="1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7">
        <f t="shared" si="72"/>
        <v>2.03505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3.5" x14ac:dyDescent="0.35">
      <c r="A791">
        <v>789</v>
      </c>
      <c r="B791" s="3" t="s">
        <v>790</v>
      </c>
      <c r="C791" s="3" t="s">
        <v>4898</v>
      </c>
      <c r="D791" s="18">
        <v>1700</v>
      </c>
      <c r="E791" s="1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7">
        <f t="shared" si="72"/>
        <v>1.0941176470588236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3.5" x14ac:dyDescent="0.35">
      <c r="A792">
        <v>790</v>
      </c>
      <c r="B792" s="3" t="s">
        <v>791</v>
      </c>
      <c r="C792" s="3" t="s">
        <v>4899</v>
      </c>
      <c r="D792" s="18">
        <v>10000</v>
      </c>
      <c r="E792" s="1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7">
        <f t="shared" si="72"/>
        <v>1.443746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3.5" x14ac:dyDescent="0.35">
      <c r="A793">
        <v>791</v>
      </c>
      <c r="B793" s="3" t="s">
        <v>792</v>
      </c>
      <c r="C793" s="3" t="s">
        <v>4900</v>
      </c>
      <c r="D793" s="18">
        <v>7500</v>
      </c>
      <c r="E793" s="1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7">
        <f t="shared" si="72"/>
        <v>1.0386666666666666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29" x14ac:dyDescent="0.35">
      <c r="A794">
        <v>792</v>
      </c>
      <c r="B794" s="3" t="s">
        <v>793</v>
      </c>
      <c r="C794" s="3" t="s">
        <v>4901</v>
      </c>
      <c r="D794" s="18">
        <v>2500</v>
      </c>
      <c r="E794" s="1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7">
        <f t="shared" si="72"/>
        <v>1.0044440000000001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3.5" x14ac:dyDescent="0.35">
      <c r="A795">
        <v>793</v>
      </c>
      <c r="B795" s="3" t="s">
        <v>794</v>
      </c>
      <c r="C795" s="3" t="s">
        <v>4902</v>
      </c>
      <c r="D795" s="18">
        <v>2750</v>
      </c>
      <c r="E795" s="1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7">
        <f t="shared" si="72"/>
        <v>1.0277927272727272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3.5" x14ac:dyDescent="0.35">
      <c r="A796">
        <v>794</v>
      </c>
      <c r="B796" s="3" t="s">
        <v>795</v>
      </c>
      <c r="C796" s="3" t="s">
        <v>4903</v>
      </c>
      <c r="D796" s="18">
        <v>8000</v>
      </c>
      <c r="E796" s="1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7">
        <f t="shared" si="72"/>
        <v>1.0531250000000001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3.5" x14ac:dyDescent="0.35">
      <c r="A797">
        <v>795</v>
      </c>
      <c r="B797" s="3" t="s">
        <v>796</v>
      </c>
      <c r="C797" s="3" t="s">
        <v>4904</v>
      </c>
      <c r="D797" s="18">
        <v>14000</v>
      </c>
      <c r="E797" s="1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7">
        <f t="shared" si="72"/>
        <v>1.1178571428571429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58" x14ac:dyDescent="0.35">
      <c r="A798">
        <v>796</v>
      </c>
      <c r="B798" s="3" t="s">
        <v>797</v>
      </c>
      <c r="C798" s="3" t="s">
        <v>4905</v>
      </c>
      <c r="D798" s="18">
        <v>10000</v>
      </c>
      <c r="E798" s="1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7">
        <f t="shared" si="72"/>
        <v>1.0135000000000001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3.5" x14ac:dyDescent="0.35">
      <c r="A799">
        <v>797</v>
      </c>
      <c r="B799" s="3" t="s">
        <v>798</v>
      </c>
      <c r="C799" s="3" t="s">
        <v>4906</v>
      </c>
      <c r="D799" s="18">
        <v>3000</v>
      </c>
      <c r="E799" s="1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7">
        <f t="shared" si="72"/>
        <v>1.0753333333333333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3.5" x14ac:dyDescent="0.35">
      <c r="A800">
        <v>798</v>
      </c>
      <c r="B800" s="3" t="s">
        <v>799</v>
      </c>
      <c r="C800" s="3" t="s">
        <v>4907</v>
      </c>
      <c r="D800" s="18">
        <v>3500</v>
      </c>
      <c r="E800" s="1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7">
        <f t="shared" si="72"/>
        <v>1.1488571428571428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58" x14ac:dyDescent="0.35">
      <c r="A801">
        <v>799</v>
      </c>
      <c r="B801" s="3" t="s">
        <v>800</v>
      </c>
      <c r="C801" s="3" t="s">
        <v>4908</v>
      </c>
      <c r="D801" s="18">
        <v>5000</v>
      </c>
      <c r="E801" s="1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7">
        <f t="shared" si="72"/>
        <v>1.0002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3.5" x14ac:dyDescent="0.35">
      <c r="A802">
        <v>800</v>
      </c>
      <c r="B802" s="3" t="s">
        <v>801</v>
      </c>
      <c r="C802" s="3" t="s">
        <v>4909</v>
      </c>
      <c r="D802" s="18">
        <v>1500</v>
      </c>
      <c r="E802" s="1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7">
        <f t="shared" si="72"/>
        <v>1.5213333333333334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3.5" x14ac:dyDescent="0.35">
      <c r="A803">
        <v>801</v>
      </c>
      <c r="B803" s="3" t="s">
        <v>802</v>
      </c>
      <c r="C803" s="3" t="s">
        <v>4910</v>
      </c>
      <c r="D803" s="18">
        <v>2000</v>
      </c>
      <c r="E803" s="1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7">
        <f t="shared" si="72"/>
        <v>1.1152149999999998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58" x14ac:dyDescent="0.35">
      <c r="A804">
        <v>802</v>
      </c>
      <c r="B804" s="3" t="s">
        <v>803</v>
      </c>
      <c r="C804" s="3" t="s">
        <v>4911</v>
      </c>
      <c r="D804" s="18">
        <v>6000</v>
      </c>
      <c r="E804" s="1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7">
        <f t="shared" si="72"/>
        <v>1.0133333333333334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3.5" x14ac:dyDescent="0.35">
      <c r="A805">
        <v>803</v>
      </c>
      <c r="B805" s="3" t="s">
        <v>804</v>
      </c>
      <c r="C805" s="3" t="s">
        <v>4912</v>
      </c>
      <c r="D805" s="18">
        <v>2300</v>
      </c>
      <c r="E805" s="1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7">
        <f t="shared" si="72"/>
        <v>1.232608695652174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3.5" x14ac:dyDescent="0.35">
      <c r="A806">
        <v>804</v>
      </c>
      <c r="B806" s="3" t="s">
        <v>805</v>
      </c>
      <c r="C806" s="3" t="s">
        <v>4913</v>
      </c>
      <c r="D806" s="18">
        <v>5500</v>
      </c>
      <c r="E806" s="1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7">
        <f t="shared" si="72"/>
        <v>1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3.5" x14ac:dyDescent="0.35">
      <c r="A807">
        <v>805</v>
      </c>
      <c r="B807" s="3" t="s">
        <v>806</v>
      </c>
      <c r="C807" s="3" t="s">
        <v>4914</v>
      </c>
      <c r="D807" s="18">
        <v>3000</v>
      </c>
      <c r="E807" s="1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7">
        <f t="shared" si="72"/>
        <v>1.05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x14ac:dyDescent="0.35">
      <c r="A808">
        <v>806</v>
      </c>
      <c r="B808" s="3" t="s">
        <v>807</v>
      </c>
      <c r="C808" s="3" t="s">
        <v>4915</v>
      </c>
      <c r="D808" s="18">
        <v>8000</v>
      </c>
      <c r="E808" s="1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7">
        <f t="shared" si="72"/>
        <v>1.0443750000000001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29" x14ac:dyDescent="0.35">
      <c r="A809">
        <v>807</v>
      </c>
      <c r="B809" s="3" t="s">
        <v>808</v>
      </c>
      <c r="C809" s="3" t="s">
        <v>4916</v>
      </c>
      <c r="D809" s="18">
        <v>4000</v>
      </c>
      <c r="E809" s="1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7">
        <f t="shared" si="72"/>
        <v>1.05125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3.5" x14ac:dyDescent="0.35">
      <c r="A810">
        <v>808</v>
      </c>
      <c r="B810" s="3" t="s">
        <v>809</v>
      </c>
      <c r="C810" s="3" t="s">
        <v>4917</v>
      </c>
      <c r="D810" s="18">
        <v>4500</v>
      </c>
      <c r="E810" s="1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7">
        <f t="shared" si="72"/>
        <v>1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3.5" x14ac:dyDescent="0.35">
      <c r="A811">
        <v>809</v>
      </c>
      <c r="B811" s="3" t="s">
        <v>810</v>
      </c>
      <c r="C811" s="3" t="s">
        <v>4918</v>
      </c>
      <c r="D811" s="18">
        <v>4000</v>
      </c>
      <c r="E811" s="1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7">
        <f t="shared" si="72"/>
        <v>1.03775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3.5" x14ac:dyDescent="0.35">
      <c r="A812">
        <v>810</v>
      </c>
      <c r="B812" s="3" t="s">
        <v>811</v>
      </c>
      <c r="C812" s="3" t="s">
        <v>4919</v>
      </c>
      <c r="D812" s="18">
        <v>1500</v>
      </c>
      <c r="E812" s="1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7">
        <f t="shared" si="72"/>
        <v>1.05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29" x14ac:dyDescent="0.35">
      <c r="A813">
        <v>811</v>
      </c>
      <c r="B813" s="3" t="s">
        <v>812</v>
      </c>
      <c r="C813" s="3" t="s">
        <v>4920</v>
      </c>
      <c r="D813" s="18">
        <v>1000</v>
      </c>
      <c r="E813" s="1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7">
        <f t="shared" si="72"/>
        <v>1.04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3.5" x14ac:dyDescent="0.35">
      <c r="A814">
        <v>812</v>
      </c>
      <c r="B814" s="3" t="s">
        <v>813</v>
      </c>
      <c r="C814" s="3" t="s">
        <v>4921</v>
      </c>
      <c r="D814" s="18">
        <v>600</v>
      </c>
      <c r="E814" s="1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7">
        <f t="shared" si="72"/>
        <v>1.5183333333333333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29" x14ac:dyDescent="0.35">
      <c r="A815">
        <v>813</v>
      </c>
      <c r="B815" s="3" t="s">
        <v>814</v>
      </c>
      <c r="C815" s="3" t="s">
        <v>4922</v>
      </c>
      <c r="D815" s="18">
        <v>1500</v>
      </c>
      <c r="E815" s="1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7">
        <f t="shared" si="72"/>
        <v>1.59996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3.5" x14ac:dyDescent="0.35">
      <c r="A816">
        <v>814</v>
      </c>
      <c r="B816" s="3" t="s">
        <v>815</v>
      </c>
      <c r="C816" s="3" t="s">
        <v>4923</v>
      </c>
      <c r="D816" s="18">
        <v>1000</v>
      </c>
      <c r="E816" s="1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7">
        <f t="shared" si="72"/>
        <v>1.2729999999999999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29" x14ac:dyDescent="0.35">
      <c r="A817">
        <v>815</v>
      </c>
      <c r="B817" s="3" t="s">
        <v>816</v>
      </c>
      <c r="C817" s="3" t="s">
        <v>4924</v>
      </c>
      <c r="D817" s="18">
        <v>4000</v>
      </c>
      <c r="E817" s="1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7">
        <f t="shared" si="72"/>
        <v>1.07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29" x14ac:dyDescent="0.35">
      <c r="A818">
        <v>816</v>
      </c>
      <c r="B818" s="3" t="s">
        <v>817</v>
      </c>
      <c r="C818" s="3" t="s">
        <v>4925</v>
      </c>
      <c r="D818" s="18">
        <v>7000</v>
      </c>
      <c r="E818" s="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7">
        <f t="shared" si="72"/>
        <v>1.1512214285714286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3.5" x14ac:dyDescent="0.35">
      <c r="A819">
        <v>817</v>
      </c>
      <c r="B819" s="3" t="s">
        <v>818</v>
      </c>
      <c r="C819" s="3" t="s">
        <v>4926</v>
      </c>
      <c r="D819" s="18">
        <v>1500</v>
      </c>
      <c r="E819" s="1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7">
        <f t="shared" si="72"/>
        <v>1.3711066666666665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3.5" x14ac:dyDescent="0.35">
      <c r="A820">
        <v>818</v>
      </c>
      <c r="B820" s="3" t="s">
        <v>819</v>
      </c>
      <c r="C820" s="3" t="s">
        <v>4927</v>
      </c>
      <c r="D820" s="18">
        <v>350</v>
      </c>
      <c r="E820" s="1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7">
        <f t="shared" si="72"/>
        <v>1.5571428571428572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29" x14ac:dyDescent="0.35">
      <c r="A821">
        <v>819</v>
      </c>
      <c r="B821" s="3" t="s">
        <v>820</v>
      </c>
      <c r="C821" s="3" t="s">
        <v>4928</v>
      </c>
      <c r="D821" s="18">
        <v>400</v>
      </c>
      <c r="E821" s="1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7">
        <f t="shared" si="72"/>
        <v>1.0874999999999999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3.5" x14ac:dyDescent="0.35">
      <c r="A822">
        <v>820</v>
      </c>
      <c r="B822" s="3" t="s">
        <v>821</v>
      </c>
      <c r="C822" s="3" t="s">
        <v>4929</v>
      </c>
      <c r="D822" s="18">
        <v>2000</v>
      </c>
      <c r="E822" s="1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7">
        <f t="shared" si="72"/>
        <v>1.3405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3.5" x14ac:dyDescent="0.35">
      <c r="A823">
        <v>821</v>
      </c>
      <c r="B823" s="3" t="s">
        <v>822</v>
      </c>
      <c r="C823" s="3" t="s">
        <v>4930</v>
      </c>
      <c r="D823" s="18">
        <v>17482</v>
      </c>
      <c r="E823" s="1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7">
        <f t="shared" si="72"/>
        <v>1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3.5" x14ac:dyDescent="0.35">
      <c r="A824">
        <v>822</v>
      </c>
      <c r="B824" s="3" t="s">
        <v>823</v>
      </c>
      <c r="C824" s="3" t="s">
        <v>4931</v>
      </c>
      <c r="D824" s="18">
        <v>3000</v>
      </c>
      <c r="E824" s="1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7">
        <f t="shared" si="72"/>
        <v>1.1916666666666667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3.5" x14ac:dyDescent="0.35">
      <c r="A825">
        <v>823</v>
      </c>
      <c r="B825" s="3" t="s">
        <v>824</v>
      </c>
      <c r="C825" s="3" t="s">
        <v>4932</v>
      </c>
      <c r="D825" s="18">
        <v>800</v>
      </c>
      <c r="E825" s="1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7">
        <f t="shared" si="72"/>
        <v>1.7949999999999999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58" x14ac:dyDescent="0.35">
      <c r="A826">
        <v>824</v>
      </c>
      <c r="B826" s="3" t="s">
        <v>825</v>
      </c>
      <c r="C826" s="3" t="s">
        <v>4933</v>
      </c>
      <c r="D826" s="18">
        <v>1600</v>
      </c>
      <c r="E826" s="1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7">
        <f t="shared" si="72"/>
        <v>1.3438124999999999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29" x14ac:dyDescent="0.35">
      <c r="A827">
        <v>825</v>
      </c>
      <c r="B827" s="3" t="s">
        <v>826</v>
      </c>
      <c r="C827" s="3" t="s">
        <v>4934</v>
      </c>
      <c r="D827" s="18">
        <v>12500</v>
      </c>
      <c r="E827" s="1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7">
        <f t="shared" si="72"/>
        <v>1.0043200000000001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3.5" x14ac:dyDescent="0.35">
      <c r="A828">
        <v>826</v>
      </c>
      <c r="B828" s="3" t="s">
        <v>827</v>
      </c>
      <c r="C828" s="3" t="s">
        <v>4935</v>
      </c>
      <c r="D828" s="18">
        <v>5500</v>
      </c>
      <c r="E828" s="1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7">
        <f t="shared" si="72"/>
        <v>1.0145454545454546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58" x14ac:dyDescent="0.35">
      <c r="A829">
        <v>827</v>
      </c>
      <c r="B829" s="3" t="s">
        <v>828</v>
      </c>
      <c r="C829" s="3" t="s">
        <v>4936</v>
      </c>
      <c r="D829" s="18">
        <v>300</v>
      </c>
      <c r="E829" s="1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7">
        <f t="shared" si="72"/>
        <v>1.0333333333333334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58" x14ac:dyDescent="0.35">
      <c r="A830">
        <v>828</v>
      </c>
      <c r="B830" s="3" t="s">
        <v>829</v>
      </c>
      <c r="C830" s="3" t="s">
        <v>4937</v>
      </c>
      <c r="D830" s="18">
        <v>1300</v>
      </c>
      <c r="E830" s="1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7">
        <f t="shared" si="72"/>
        <v>1.07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58" x14ac:dyDescent="0.35">
      <c r="A831">
        <v>829</v>
      </c>
      <c r="B831" s="3" t="s">
        <v>830</v>
      </c>
      <c r="C831" s="3" t="s">
        <v>4938</v>
      </c>
      <c r="D831" s="18">
        <v>500</v>
      </c>
      <c r="E831" s="1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7">
        <f t="shared" si="72"/>
        <v>1.04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3.5" x14ac:dyDescent="0.35">
      <c r="A832">
        <v>830</v>
      </c>
      <c r="B832" s="3" t="s">
        <v>831</v>
      </c>
      <c r="C832" s="3" t="s">
        <v>4939</v>
      </c>
      <c r="D832" s="18">
        <v>1800</v>
      </c>
      <c r="E832" s="1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7">
        <f t="shared" si="72"/>
        <v>1.0783333333333334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43.5" x14ac:dyDescent="0.35">
      <c r="A833">
        <v>831</v>
      </c>
      <c r="B833" s="3" t="s">
        <v>832</v>
      </c>
      <c r="C833" s="3" t="s">
        <v>4940</v>
      </c>
      <c r="D833" s="18">
        <v>1500</v>
      </c>
      <c r="E833" s="1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7">
        <f t="shared" si="72"/>
        <v>2.3333333333333335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3.5" x14ac:dyDescent="0.35">
      <c r="A834">
        <v>832</v>
      </c>
      <c r="B834" s="3" t="s">
        <v>833</v>
      </c>
      <c r="C834" s="3" t="s">
        <v>4941</v>
      </c>
      <c r="D834" s="18">
        <v>15000</v>
      </c>
      <c r="E834" s="1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7">
        <f t="shared" si="72"/>
        <v>1.0060706666666666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x14ac:dyDescent="0.35">
      <c r="A835">
        <v>833</v>
      </c>
      <c r="B835" s="3" t="s">
        <v>834</v>
      </c>
      <c r="C835" s="3" t="s">
        <v>4942</v>
      </c>
      <c r="D835" s="18">
        <v>6000</v>
      </c>
      <c r="E835" s="1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7">
        <f t="shared" ref="O835:O898" si="78">E835/D835</f>
        <v>1.0166666666666666</v>
      </c>
      <c r="P835" s="8">
        <f t="shared" ref="P835:P898" si="79">IF(L835=0,0,E835/L835)</f>
        <v>148.78048780487805</v>
      </c>
      <c r="Q835" t="str">
        <f t="shared" ref="Q835:Q898" si="80">LEFT(N835,FIND("/",N835,1)-1)</f>
        <v>music</v>
      </c>
      <c r="R835" t="str">
        <f t="shared" ref="R835:R898" si="81">RIGHT(N835,LEN(N835)-FIND("/",N835,1))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4943</v>
      </c>
      <c r="D836" s="18">
        <v>5500</v>
      </c>
      <c r="E836" s="1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7">
        <f t="shared" si="78"/>
        <v>1.3101818181818181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4944</v>
      </c>
      <c r="D837" s="18">
        <v>2000</v>
      </c>
      <c r="E837" s="1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7">
        <f t="shared" si="78"/>
        <v>1.1725000000000001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x14ac:dyDescent="0.35">
      <c r="A838">
        <v>836</v>
      </c>
      <c r="B838" s="3" t="s">
        <v>837</v>
      </c>
      <c r="C838" s="3" t="s">
        <v>4945</v>
      </c>
      <c r="D838" s="18">
        <v>5000</v>
      </c>
      <c r="E838" s="1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7">
        <f t="shared" si="78"/>
        <v>1.009304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3.5" x14ac:dyDescent="0.35">
      <c r="A839">
        <v>837</v>
      </c>
      <c r="B839" s="3" t="s">
        <v>838</v>
      </c>
      <c r="C839" s="3" t="s">
        <v>4946</v>
      </c>
      <c r="D839" s="18">
        <v>2500</v>
      </c>
      <c r="E839" s="1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7">
        <f t="shared" si="78"/>
        <v>1.218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4947</v>
      </c>
      <c r="D840" s="18">
        <v>2000</v>
      </c>
      <c r="E840" s="1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7">
        <f t="shared" si="78"/>
        <v>1.454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4948</v>
      </c>
      <c r="D841" s="18">
        <v>5000</v>
      </c>
      <c r="E841" s="1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7">
        <f t="shared" si="78"/>
        <v>1.166166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3.5" x14ac:dyDescent="0.35">
      <c r="A842">
        <v>840</v>
      </c>
      <c r="B842" s="3" t="s">
        <v>841</v>
      </c>
      <c r="C842" s="3" t="s">
        <v>4949</v>
      </c>
      <c r="D842" s="18">
        <v>10000</v>
      </c>
      <c r="E842" s="1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7">
        <f t="shared" si="78"/>
        <v>1.2041660000000001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58" x14ac:dyDescent="0.35">
      <c r="A843">
        <v>841</v>
      </c>
      <c r="B843" s="3" t="s">
        <v>842</v>
      </c>
      <c r="C843" s="3" t="s">
        <v>4950</v>
      </c>
      <c r="D843" s="18">
        <v>5000</v>
      </c>
      <c r="E843" s="1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7">
        <f t="shared" si="78"/>
        <v>1.0132000000000001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3.5" x14ac:dyDescent="0.35">
      <c r="A844">
        <v>842</v>
      </c>
      <c r="B844" s="3" t="s">
        <v>843</v>
      </c>
      <c r="C844" s="3" t="s">
        <v>4951</v>
      </c>
      <c r="D844" s="18">
        <v>2500</v>
      </c>
      <c r="E844" s="1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7">
        <f t="shared" si="78"/>
        <v>1.0431999999999999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3.5" x14ac:dyDescent="0.35">
      <c r="A845">
        <v>843</v>
      </c>
      <c r="B845" s="3" t="s">
        <v>844</v>
      </c>
      <c r="C845" s="3" t="s">
        <v>4952</v>
      </c>
      <c r="D845" s="18">
        <v>3000</v>
      </c>
      <c r="E845" s="1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7">
        <f t="shared" si="78"/>
        <v>2.6713333333333331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58" x14ac:dyDescent="0.35">
      <c r="A846">
        <v>844</v>
      </c>
      <c r="B846" s="3" t="s">
        <v>845</v>
      </c>
      <c r="C846" s="3" t="s">
        <v>4953</v>
      </c>
      <c r="D846" s="18">
        <v>3000</v>
      </c>
      <c r="E846" s="1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7">
        <f t="shared" si="78"/>
        <v>1.9413333333333334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3.5" x14ac:dyDescent="0.35">
      <c r="A847">
        <v>845</v>
      </c>
      <c r="B847" s="3" t="s">
        <v>846</v>
      </c>
      <c r="C847" s="3" t="s">
        <v>4954</v>
      </c>
      <c r="D847" s="18">
        <v>5000</v>
      </c>
      <c r="E847" s="1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7">
        <f t="shared" si="78"/>
        <v>1.203802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3.5" x14ac:dyDescent="0.35">
      <c r="A848">
        <v>846</v>
      </c>
      <c r="B848" s="3" t="s">
        <v>847</v>
      </c>
      <c r="C848" s="3" t="s">
        <v>4955</v>
      </c>
      <c r="D848" s="18">
        <v>1100</v>
      </c>
      <c r="E848" s="1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7">
        <f t="shared" si="78"/>
        <v>1.2200090909090908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29" x14ac:dyDescent="0.35">
      <c r="A849">
        <v>847</v>
      </c>
      <c r="B849" s="3" t="s">
        <v>848</v>
      </c>
      <c r="C849" s="3" t="s">
        <v>4956</v>
      </c>
      <c r="D849" s="18">
        <v>10</v>
      </c>
      <c r="E849" s="1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7">
        <f t="shared" si="78"/>
        <v>1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3.5" x14ac:dyDescent="0.35">
      <c r="A850">
        <v>848</v>
      </c>
      <c r="B850" s="3" t="s">
        <v>849</v>
      </c>
      <c r="C850" s="3" t="s">
        <v>4957</v>
      </c>
      <c r="D850" s="18">
        <v>300</v>
      </c>
      <c r="E850" s="1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7">
        <f t="shared" si="78"/>
        <v>1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58" x14ac:dyDescent="0.35">
      <c r="A851">
        <v>849</v>
      </c>
      <c r="B851" s="3" t="s">
        <v>850</v>
      </c>
      <c r="C851" s="3" t="s">
        <v>4958</v>
      </c>
      <c r="D851" s="18">
        <v>4000</v>
      </c>
      <c r="E851" s="1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7">
        <f t="shared" si="78"/>
        <v>1.1990000000000001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3.5" x14ac:dyDescent="0.35">
      <c r="A852">
        <v>850</v>
      </c>
      <c r="B852" s="3" t="s">
        <v>851</v>
      </c>
      <c r="C852" s="3" t="s">
        <v>4959</v>
      </c>
      <c r="D852" s="18">
        <v>4000</v>
      </c>
      <c r="E852" s="1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7">
        <f t="shared" si="78"/>
        <v>1.55175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3.5" x14ac:dyDescent="0.35">
      <c r="A853">
        <v>851</v>
      </c>
      <c r="B853" s="3" t="s">
        <v>852</v>
      </c>
      <c r="C853" s="3" t="s">
        <v>4960</v>
      </c>
      <c r="D853" s="18">
        <v>2000</v>
      </c>
      <c r="E853" s="1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7">
        <f t="shared" si="78"/>
        <v>1.3045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29" x14ac:dyDescent="0.35">
      <c r="A854">
        <v>852</v>
      </c>
      <c r="B854" s="3" t="s">
        <v>853</v>
      </c>
      <c r="C854" s="3" t="s">
        <v>4961</v>
      </c>
      <c r="D854" s="18">
        <v>3500</v>
      </c>
      <c r="E854" s="1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7">
        <f t="shared" si="78"/>
        <v>1.0497142857142858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3.5" x14ac:dyDescent="0.35">
      <c r="A855">
        <v>853</v>
      </c>
      <c r="B855" s="3" t="s">
        <v>854</v>
      </c>
      <c r="C855" s="3" t="s">
        <v>4962</v>
      </c>
      <c r="D855" s="18">
        <v>300</v>
      </c>
      <c r="E855" s="1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7">
        <f t="shared" si="78"/>
        <v>1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3.5" x14ac:dyDescent="0.35">
      <c r="A856">
        <v>854</v>
      </c>
      <c r="B856" s="3" t="s">
        <v>855</v>
      </c>
      <c r="C856" s="3" t="s">
        <v>4963</v>
      </c>
      <c r="D856" s="18">
        <v>27800</v>
      </c>
      <c r="E856" s="1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7">
        <f t="shared" si="78"/>
        <v>1.1822050359712231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29" x14ac:dyDescent="0.35">
      <c r="A857">
        <v>855</v>
      </c>
      <c r="B857" s="3" t="s">
        <v>856</v>
      </c>
      <c r="C857" s="3" t="s">
        <v>4964</v>
      </c>
      <c r="D857" s="18">
        <v>1450</v>
      </c>
      <c r="E857" s="1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7">
        <f t="shared" si="78"/>
        <v>1.0344827586206897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58" x14ac:dyDescent="0.35">
      <c r="A858">
        <v>856</v>
      </c>
      <c r="B858" s="3" t="s">
        <v>857</v>
      </c>
      <c r="C858" s="3" t="s">
        <v>4965</v>
      </c>
      <c r="D858" s="18">
        <v>250</v>
      </c>
      <c r="E858" s="1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7">
        <f t="shared" si="78"/>
        <v>2.1800000000000002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3.5" x14ac:dyDescent="0.35">
      <c r="A859">
        <v>857</v>
      </c>
      <c r="B859" s="3" t="s">
        <v>858</v>
      </c>
      <c r="C859" s="3" t="s">
        <v>4966</v>
      </c>
      <c r="D859" s="18">
        <v>1200</v>
      </c>
      <c r="E859" s="1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7">
        <f t="shared" si="78"/>
        <v>1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3.5" x14ac:dyDescent="0.35">
      <c r="A860">
        <v>858</v>
      </c>
      <c r="B860" s="3" t="s">
        <v>859</v>
      </c>
      <c r="C860" s="3" t="s">
        <v>4967</v>
      </c>
      <c r="D860" s="18">
        <v>1200</v>
      </c>
      <c r="E860" s="1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7">
        <f t="shared" si="78"/>
        <v>1.4400583333333332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3.5" x14ac:dyDescent="0.35">
      <c r="A861">
        <v>859</v>
      </c>
      <c r="B861" s="3" t="s">
        <v>860</v>
      </c>
      <c r="C861" s="3" t="s">
        <v>4968</v>
      </c>
      <c r="D861" s="18">
        <v>4000</v>
      </c>
      <c r="E861" s="1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7">
        <f t="shared" si="78"/>
        <v>1.0467500000000001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3.5" x14ac:dyDescent="0.35">
      <c r="A862">
        <v>860</v>
      </c>
      <c r="B862" s="3" t="s">
        <v>861</v>
      </c>
      <c r="C862" s="3" t="s">
        <v>4969</v>
      </c>
      <c r="D862" s="18">
        <v>14000</v>
      </c>
      <c r="E862" s="1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7">
        <f t="shared" si="78"/>
        <v>0.18142857142857144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4970</v>
      </c>
      <c r="D863" s="18">
        <v>4500</v>
      </c>
      <c r="E863" s="1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7">
        <f t="shared" si="78"/>
        <v>2.2444444444444444E-2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4971</v>
      </c>
      <c r="D864" s="18">
        <v>50000</v>
      </c>
      <c r="E864" s="1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7">
        <f t="shared" si="78"/>
        <v>3.3999999999999998E-3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4972</v>
      </c>
      <c r="D865" s="18">
        <v>2000</v>
      </c>
      <c r="E865" s="1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7">
        <f t="shared" si="78"/>
        <v>4.4999999999999998E-2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4973</v>
      </c>
      <c r="D866" s="18">
        <v>6500</v>
      </c>
      <c r="E866" s="1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7">
        <f t="shared" si="78"/>
        <v>0.41538461538461541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4974</v>
      </c>
      <c r="D867" s="18">
        <v>2200</v>
      </c>
      <c r="E867" s="1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7">
        <f t="shared" si="78"/>
        <v>2.0454545454545454E-2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3.5" x14ac:dyDescent="0.35">
      <c r="A868">
        <v>866</v>
      </c>
      <c r="B868" s="3" t="s">
        <v>867</v>
      </c>
      <c r="C868" s="3" t="s">
        <v>4975</v>
      </c>
      <c r="D868" s="18">
        <v>3500</v>
      </c>
      <c r="E868" s="1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7">
        <f t="shared" si="78"/>
        <v>0.18285714285714286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58" x14ac:dyDescent="0.35">
      <c r="A869">
        <v>867</v>
      </c>
      <c r="B869" s="3" t="s">
        <v>868</v>
      </c>
      <c r="C869" s="3" t="s">
        <v>4976</v>
      </c>
      <c r="D869" s="18">
        <v>5000</v>
      </c>
      <c r="E869" s="1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7">
        <f t="shared" si="78"/>
        <v>0.2402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58" x14ac:dyDescent="0.35">
      <c r="A870">
        <v>868</v>
      </c>
      <c r="B870" s="3" t="s">
        <v>869</v>
      </c>
      <c r="C870" s="3" t="s">
        <v>4977</v>
      </c>
      <c r="D870" s="18">
        <v>45000</v>
      </c>
      <c r="E870" s="1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7">
        <f t="shared" si="78"/>
        <v>1.1111111111111111E-3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58" x14ac:dyDescent="0.35">
      <c r="A871">
        <v>869</v>
      </c>
      <c r="B871" s="3" t="s">
        <v>870</v>
      </c>
      <c r="C871" s="3" t="s">
        <v>4978</v>
      </c>
      <c r="D871" s="18">
        <v>8800</v>
      </c>
      <c r="E871" s="1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7">
        <f t="shared" si="78"/>
        <v>0.11818181818181818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3.5" x14ac:dyDescent="0.35">
      <c r="A872">
        <v>870</v>
      </c>
      <c r="B872" s="3" t="s">
        <v>871</v>
      </c>
      <c r="C872" s="3" t="s">
        <v>4979</v>
      </c>
      <c r="D872" s="18">
        <v>20000</v>
      </c>
      <c r="E872" s="1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7">
        <f t="shared" si="78"/>
        <v>3.0999999999999999E-3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58" x14ac:dyDescent="0.35">
      <c r="A873">
        <v>871</v>
      </c>
      <c r="B873" s="3" t="s">
        <v>872</v>
      </c>
      <c r="C873" s="3" t="s">
        <v>4980</v>
      </c>
      <c r="D873" s="18">
        <v>6000</v>
      </c>
      <c r="E873" s="1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7">
        <f t="shared" si="78"/>
        <v>5.4166666666666669E-2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3.5" x14ac:dyDescent="0.35">
      <c r="A874">
        <v>872</v>
      </c>
      <c r="B874" s="3" t="s">
        <v>873</v>
      </c>
      <c r="C874" s="3" t="s">
        <v>4981</v>
      </c>
      <c r="D874" s="18">
        <v>8000</v>
      </c>
      <c r="E874" s="1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7">
        <f t="shared" si="78"/>
        <v>8.1250000000000003E-3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4982</v>
      </c>
      <c r="D875" s="18">
        <v>3500</v>
      </c>
      <c r="E875" s="1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7">
        <f t="shared" si="78"/>
        <v>1.2857142857142857E-2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58" x14ac:dyDescent="0.35">
      <c r="A876">
        <v>874</v>
      </c>
      <c r="B876" s="3" t="s">
        <v>875</v>
      </c>
      <c r="C876" s="3" t="s">
        <v>4983</v>
      </c>
      <c r="D876" s="18">
        <v>3000</v>
      </c>
      <c r="E876" s="1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7">
        <f t="shared" si="78"/>
        <v>0.24333333333333335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58" x14ac:dyDescent="0.35">
      <c r="A877">
        <v>875</v>
      </c>
      <c r="B877" s="3" t="s">
        <v>876</v>
      </c>
      <c r="C877" s="3" t="s">
        <v>4984</v>
      </c>
      <c r="D877" s="18">
        <v>5000</v>
      </c>
      <c r="E877" s="1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7">
        <f t="shared" si="78"/>
        <v>0</v>
      </c>
      <c r="P877" s="8">
        <f t="shared" si="79"/>
        <v>0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29" x14ac:dyDescent="0.35">
      <c r="A878">
        <v>876</v>
      </c>
      <c r="B878" s="3" t="s">
        <v>877</v>
      </c>
      <c r="C878" s="3" t="s">
        <v>4985</v>
      </c>
      <c r="D878" s="18">
        <v>3152</v>
      </c>
      <c r="E878" s="1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7">
        <f t="shared" si="78"/>
        <v>0.40799492385786801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58" x14ac:dyDescent="0.35">
      <c r="A879">
        <v>877</v>
      </c>
      <c r="B879" s="3" t="s">
        <v>878</v>
      </c>
      <c r="C879" s="3" t="s">
        <v>4986</v>
      </c>
      <c r="D879" s="18">
        <v>2000</v>
      </c>
      <c r="E879" s="1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7">
        <f t="shared" si="78"/>
        <v>0.67549999999999999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3.5" x14ac:dyDescent="0.35">
      <c r="A880">
        <v>878</v>
      </c>
      <c r="B880" s="3" t="s">
        <v>879</v>
      </c>
      <c r="C880" s="3" t="s">
        <v>4987</v>
      </c>
      <c r="D880" s="18">
        <v>5000</v>
      </c>
      <c r="E880" s="1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7">
        <f t="shared" si="78"/>
        <v>1.2999999999999999E-2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4988</v>
      </c>
      <c r="D881" s="18">
        <v>2100</v>
      </c>
      <c r="E881" s="1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7">
        <f t="shared" si="78"/>
        <v>0.30666666666666664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4989</v>
      </c>
      <c r="D882" s="18">
        <v>3780</v>
      </c>
      <c r="E882" s="1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7">
        <f t="shared" si="78"/>
        <v>2.9894179894179893E-2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3.5" x14ac:dyDescent="0.35">
      <c r="A883">
        <v>881</v>
      </c>
      <c r="B883" s="3" t="s">
        <v>882</v>
      </c>
      <c r="C883" s="3" t="s">
        <v>4990</v>
      </c>
      <c r="D883" s="18">
        <v>3750</v>
      </c>
      <c r="E883" s="1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7">
        <f t="shared" si="78"/>
        <v>8.0000000000000002E-3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4991</v>
      </c>
      <c r="D884" s="18">
        <v>1500</v>
      </c>
      <c r="E884" s="1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7">
        <f t="shared" si="78"/>
        <v>0.20133333333333334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58" x14ac:dyDescent="0.35">
      <c r="A885">
        <v>883</v>
      </c>
      <c r="B885" s="3" t="s">
        <v>884</v>
      </c>
      <c r="C885" s="3" t="s">
        <v>4992</v>
      </c>
      <c r="D885" s="18">
        <v>5000</v>
      </c>
      <c r="E885" s="1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7">
        <f t="shared" si="78"/>
        <v>0.4002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4993</v>
      </c>
      <c r="D886" s="18">
        <v>2000</v>
      </c>
      <c r="E886" s="1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7">
        <f t="shared" si="78"/>
        <v>0.01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4994</v>
      </c>
      <c r="D887" s="18">
        <v>1000</v>
      </c>
      <c r="E887" s="1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7">
        <f t="shared" si="78"/>
        <v>0.75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58" x14ac:dyDescent="0.35">
      <c r="A888">
        <v>886</v>
      </c>
      <c r="B888" s="3" t="s">
        <v>887</v>
      </c>
      <c r="C888" s="3" t="s">
        <v>4995</v>
      </c>
      <c r="D888" s="18">
        <v>500</v>
      </c>
      <c r="E888" s="1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7">
        <f t="shared" si="78"/>
        <v>0.41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4996</v>
      </c>
      <c r="D889" s="18">
        <v>1000</v>
      </c>
      <c r="E889" s="1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7">
        <f t="shared" si="78"/>
        <v>0</v>
      </c>
      <c r="P889" s="8">
        <f t="shared" si="79"/>
        <v>0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58" x14ac:dyDescent="0.35">
      <c r="A890">
        <v>888</v>
      </c>
      <c r="B890" s="3" t="s">
        <v>889</v>
      </c>
      <c r="C890" s="3" t="s">
        <v>4997</v>
      </c>
      <c r="D890" s="18">
        <v>1000</v>
      </c>
      <c r="E890" s="1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7">
        <f t="shared" si="78"/>
        <v>7.1999999999999995E-2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4998</v>
      </c>
      <c r="D891" s="18">
        <v>25000</v>
      </c>
      <c r="E891" s="1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7">
        <f t="shared" si="78"/>
        <v>9.4412800000000005E-2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58" x14ac:dyDescent="0.35">
      <c r="A892">
        <v>890</v>
      </c>
      <c r="B892" s="3" t="s">
        <v>891</v>
      </c>
      <c r="C892" s="3" t="s">
        <v>4999</v>
      </c>
      <c r="D892" s="18">
        <v>3000</v>
      </c>
      <c r="E892" s="1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7">
        <f t="shared" si="78"/>
        <v>4.1666666666666664E-2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5000</v>
      </c>
      <c r="D893" s="18">
        <v>8000</v>
      </c>
      <c r="E893" s="1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7">
        <f t="shared" si="78"/>
        <v>3.2500000000000001E-2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5001</v>
      </c>
      <c r="D894" s="18">
        <v>6000</v>
      </c>
      <c r="E894" s="1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7">
        <f t="shared" si="78"/>
        <v>0.40749999999999997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5002</v>
      </c>
      <c r="D895" s="18">
        <v>2000</v>
      </c>
      <c r="E895" s="1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7">
        <f t="shared" si="78"/>
        <v>0.1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5003</v>
      </c>
      <c r="D896" s="18">
        <v>20000</v>
      </c>
      <c r="E896" s="1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7">
        <f t="shared" si="78"/>
        <v>0.39169999999999999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58" x14ac:dyDescent="0.35">
      <c r="A897">
        <v>895</v>
      </c>
      <c r="B897" s="3" t="s">
        <v>896</v>
      </c>
      <c r="C897" s="3" t="s">
        <v>5004</v>
      </c>
      <c r="D897" s="18">
        <v>8000</v>
      </c>
      <c r="E897" s="1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7">
        <f t="shared" si="78"/>
        <v>2.4375000000000001E-2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58" x14ac:dyDescent="0.35">
      <c r="A898">
        <v>896</v>
      </c>
      <c r="B898" s="3" t="s">
        <v>897</v>
      </c>
      <c r="C898" s="3" t="s">
        <v>5005</v>
      </c>
      <c r="D898" s="18">
        <v>8000</v>
      </c>
      <c r="E898" s="1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7">
        <f t="shared" si="78"/>
        <v>0.4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58" x14ac:dyDescent="0.35">
      <c r="A899">
        <v>897</v>
      </c>
      <c r="B899" s="3" t="s">
        <v>898</v>
      </c>
      <c r="C899" s="3" t="s">
        <v>5006</v>
      </c>
      <c r="D899" s="18">
        <v>3000</v>
      </c>
      <c r="E899" s="1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7">
        <f t="shared" ref="O899:O962" si="84">E899/D899</f>
        <v>0</v>
      </c>
      <c r="P899" s="8">
        <f t="shared" ref="P899:P962" si="85">IF(L899=0,0,E899/L899)</f>
        <v>0</v>
      </c>
      <c r="Q899" t="str">
        <f t="shared" ref="Q899:Q962" si="86">LEFT(N899,FIND("/",N899,1)-1)</f>
        <v>music</v>
      </c>
      <c r="R899" t="str">
        <f t="shared" ref="R899:R962" si="87">RIGHT(N899,LEN(N899)-FIND("/",N899,1))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5007</v>
      </c>
      <c r="D900" s="18">
        <v>2500</v>
      </c>
      <c r="E900" s="1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7">
        <f t="shared" si="84"/>
        <v>2.8000000000000001E-2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5008</v>
      </c>
      <c r="D901" s="18">
        <v>750</v>
      </c>
      <c r="E901" s="1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7">
        <f t="shared" si="84"/>
        <v>0.37333333333333335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5009</v>
      </c>
      <c r="D902" s="18">
        <v>5000</v>
      </c>
      <c r="E902" s="1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7">
        <f t="shared" si="84"/>
        <v>4.1999999999999997E-3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58" x14ac:dyDescent="0.35">
      <c r="A903">
        <v>901</v>
      </c>
      <c r="B903" s="3" t="s">
        <v>902</v>
      </c>
      <c r="C903" s="3" t="s">
        <v>5010</v>
      </c>
      <c r="D903" s="18">
        <v>6500</v>
      </c>
      <c r="E903" s="1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7">
        <f t="shared" si="84"/>
        <v>0</v>
      </c>
      <c r="P903" s="8">
        <f t="shared" si="85"/>
        <v>0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58" x14ac:dyDescent="0.35">
      <c r="A904">
        <v>902</v>
      </c>
      <c r="B904" s="3" t="s">
        <v>903</v>
      </c>
      <c r="C904" s="3" t="s">
        <v>5011</v>
      </c>
      <c r="D904" s="18">
        <v>30000</v>
      </c>
      <c r="E904" s="1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7">
        <f t="shared" si="84"/>
        <v>3.0000000000000001E-3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5012</v>
      </c>
      <c r="D905" s="18">
        <v>5000</v>
      </c>
      <c r="E905" s="1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7">
        <f t="shared" si="84"/>
        <v>3.2000000000000001E-2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5013</v>
      </c>
      <c r="D906" s="18">
        <v>50000</v>
      </c>
      <c r="E906" s="1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7">
        <f t="shared" si="84"/>
        <v>3.0200000000000001E-3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5014</v>
      </c>
      <c r="D907" s="18">
        <v>6500</v>
      </c>
      <c r="E907" s="1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7">
        <f t="shared" si="84"/>
        <v>3.0153846153846153E-2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5015</v>
      </c>
      <c r="D908" s="18">
        <v>15000</v>
      </c>
      <c r="E908" s="1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7">
        <f t="shared" si="84"/>
        <v>0</v>
      </c>
      <c r="P908" s="8">
        <f t="shared" si="85"/>
        <v>0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5016</v>
      </c>
      <c r="D909" s="18">
        <v>2900</v>
      </c>
      <c r="E909" s="1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7">
        <f t="shared" si="84"/>
        <v>0</v>
      </c>
      <c r="P909" s="8">
        <f t="shared" si="85"/>
        <v>0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5017</v>
      </c>
      <c r="D910" s="18">
        <v>2500</v>
      </c>
      <c r="E910" s="1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7">
        <f t="shared" si="84"/>
        <v>0</v>
      </c>
      <c r="P910" s="8">
        <f t="shared" si="85"/>
        <v>0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58" x14ac:dyDescent="0.35">
      <c r="A911">
        <v>909</v>
      </c>
      <c r="B911" s="3" t="s">
        <v>910</v>
      </c>
      <c r="C911" s="3" t="s">
        <v>5018</v>
      </c>
      <c r="D911" s="18">
        <v>16000</v>
      </c>
      <c r="E911" s="1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7">
        <f t="shared" si="84"/>
        <v>3.2500000000000001E-2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3.5" x14ac:dyDescent="0.35">
      <c r="A912">
        <v>910</v>
      </c>
      <c r="B912" s="3" t="s">
        <v>911</v>
      </c>
      <c r="C912" s="3" t="s">
        <v>5019</v>
      </c>
      <c r="D912" s="18">
        <v>550</v>
      </c>
      <c r="E912" s="1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7">
        <f t="shared" si="84"/>
        <v>0.22363636363636363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5020</v>
      </c>
      <c r="D913" s="18">
        <v>100000</v>
      </c>
      <c r="E913" s="1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7">
        <f t="shared" si="84"/>
        <v>0</v>
      </c>
      <c r="P913" s="8">
        <f t="shared" si="85"/>
        <v>0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5021</v>
      </c>
      <c r="D914" s="18">
        <v>3500</v>
      </c>
      <c r="E914" s="1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7">
        <f t="shared" si="84"/>
        <v>8.5714285714285719E-3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5022</v>
      </c>
      <c r="D915" s="18">
        <v>30000</v>
      </c>
      <c r="E915" s="1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7">
        <f t="shared" si="84"/>
        <v>6.6066666666666662E-2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5023</v>
      </c>
      <c r="D916" s="18">
        <v>1500</v>
      </c>
      <c r="E916" s="1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7">
        <f t="shared" si="84"/>
        <v>0</v>
      </c>
      <c r="P916" s="8">
        <f t="shared" si="85"/>
        <v>0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5024</v>
      </c>
      <c r="D917" s="18">
        <v>6500</v>
      </c>
      <c r="E917" s="1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7">
        <f t="shared" si="84"/>
        <v>5.7692307692307696E-2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5025</v>
      </c>
      <c r="D918" s="18">
        <v>3300</v>
      </c>
      <c r="E918" s="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7">
        <f t="shared" si="84"/>
        <v>0</v>
      </c>
      <c r="P918" s="8">
        <f t="shared" si="85"/>
        <v>0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58" x14ac:dyDescent="0.35">
      <c r="A919">
        <v>917</v>
      </c>
      <c r="B919" s="3" t="s">
        <v>918</v>
      </c>
      <c r="C919" s="3" t="s">
        <v>5026</v>
      </c>
      <c r="D919" s="18">
        <v>5000</v>
      </c>
      <c r="E919" s="1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7">
        <f t="shared" si="84"/>
        <v>6.0000000000000001E-3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58" x14ac:dyDescent="0.35">
      <c r="A920">
        <v>918</v>
      </c>
      <c r="B920" s="3" t="s">
        <v>919</v>
      </c>
      <c r="C920" s="3" t="s">
        <v>5027</v>
      </c>
      <c r="D920" s="18">
        <v>3900</v>
      </c>
      <c r="E920" s="1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7">
        <f t="shared" si="84"/>
        <v>5.0256410256410255E-2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5028</v>
      </c>
      <c r="D921" s="18">
        <v>20000</v>
      </c>
      <c r="E921" s="1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7">
        <f t="shared" si="84"/>
        <v>5.0000000000000001E-3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5029</v>
      </c>
      <c r="D922" s="18">
        <v>5500</v>
      </c>
      <c r="E922" s="1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7">
        <f t="shared" si="84"/>
        <v>0</v>
      </c>
      <c r="P922" s="8">
        <f t="shared" si="85"/>
        <v>0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58" x14ac:dyDescent="0.35">
      <c r="A923">
        <v>921</v>
      </c>
      <c r="B923" s="3" t="s">
        <v>922</v>
      </c>
      <c r="C923" s="3" t="s">
        <v>5030</v>
      </c>
      <c r="D923" s="18">
        <v>15000</v>
      </c>
      <c r="E923" s="1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7">
        <f t="shared" si="84"/>
        <v>0.309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5031</v>
      </c>
      <c r="D924" s="18">
        <v>27000</v>
      </c>
      <c r="E924" s="1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7">
        <f t="shared" si="84"/>
        <v>0.21037037037037037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5032</v>
      </c>
      <c r="D925" s="18">
        <v>15000</v>
      </c>
      <c r="E925" s="1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7">
        <f t="shared" si="84"/>
        <v>2.1999999999999999E-2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58" x14ac:dyDescent="0.35">
      <c r="A926">
        <v>924</v>
      </c>
      <c r="B926" s="3" t="s">
        <v>925</v>
      </c>
      <c r="C926" s="3" t="s">
        <v>5033</v>
      </c>
      <c r="D926" s="18">
        <v>3000</v>
      </c>
      <c r="E926" s="1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7">
        <f t="shared" si="84"/>
        <v>0.109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5034</v>
      </c>
      <c r="D927" s="18">
        <v>6000</v>
      </c>
      <c r="E927" s="1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7">
        <f t="shared" si="84"/>
        <v>2.6666666666666668E-2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58" x14ac:dyDescent="0.35">
      <c r="A928">
        <v>926</v>
      </c>
      <c r="B928" s="3" t="s">
        <v>927</v>
      </c>
      <c r="C928" s="3" t="s">
        <v>5035</v>
      </c>
      <c r="D928" s="18">
        <v>7000</v>
      </c>
      <c r="E928" s="1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7">
        <f t="shared" si="84"/>
        <v>0</v>
      </c>
      <c r="P928" s="8">
        <f t="shared" si="85"/>
        <v>0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5036</v>
      </c>
      <c r="D929" s="18">
        <v>20000</v>
      </c>
      <c r="E929" s="1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7">
        <f t="shared" si="84"/>
        <v>0</v>
      </c>
      <c r="P929" s="8">
        <f t="shared" si="85"/>
        <v>0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5037</v>
      </c>
      <c r="D930" s="18">
        <v>14500</v>
      </c>
      <c r="E930" s="1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7">
        <f t="shared" si="84"/>
        <v>0.10862068965517241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5038</v>
      </c>
      <c r="D931" s="18">
        <v>500</v>
      </c>
      <c r="E931" s="1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7">
        <f t="shared" si="84"/>
        <v>0</v>
      </c>
      <c r="P931" s="8">
        <f t="shared" si="85"/>
        <v>0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58" x14ac:dyDescent="0.35">
      <c r="A932">
        <v>930</v>
      </c>
      <c r="B932" s="3" t="s">
        <v>931</v>
      </c>
      <c r="C932" s="3" t="s">
        <v>5039</v>
      </c>
      <c r="D932" s="18">
        <v>900</v>
      </c>
      <c r="E932" s="1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7">
        <f t="shared" si="84"/>
        <v>0.38333333333333336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5040</v>
      </c>
      <c r="D933" s="18">
        <v>2000</v>
      </c>
      <c r="E933" s="1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7">
        <f t="shared" si="84"/>
        <v>6.5500000000000003E-2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5041</v>
      </c>
      <c r="D934" s="18">
        <v>9500</v>
      </c>
      <c r="E934" s="1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7">
        <f t="shared" si="84"/>
        <v>0.14536842105263159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5042</v>
      </c>
      <c r="D935" s="18">
        <v>2000</v>
      </c>
      <c r="E935" s="1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7">
        <f t="shared" si="84"/>
        <v>0.06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5043</v>
      </c>
      <c r="D936" s="18">
        <v>5000</v>
      </c>
      <c r="E936" s="1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7">
        <f t="shared" si="84"/>
        <v>0.30399999999999999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5044</v>
      </c>
      <c r="D937" s="18">
        <v>3500</v>
      </c>
      <c r="E937" s="1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7">
        <f t="shared" si="84"/>
        <v>1.4285714285714285E-2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5045</v>
      </c>
      <c r="D938" s="18">
        <v>1400</v>
      </c>
      <c r="E938" s="1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7">
        <f t="shared" si="84"/>
        <v>0</v>
      </c>
      <c r="P938" s="8">
        <f t="shared" si="85"/>
        <v>0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5046</v>
      </c>
      <c r="D939" s="18">
        <v>3500</v>
      </c>
      <c r="E939" s="1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7">
        <f t="shared" si="84"/>
        <v>1.1428571428571429E-2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5047</v>
      </c>
      <c r="D940" s="18">
        <v>7000</v>
      </c>
      <c r="E940" s="1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7">
        <f t="shared" si="84"/>
        <v>3.5714285714285713E-3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5048</v>
      </c>
      <c r="D941" s="18">
        <v>2750</v>
      </c>
      <c r="E941" s="1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7">
        <f t="shared" si="84"/>
        <v>1.4545454545454545E-2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5049</v>
      </c>
      <c r="D942" s="18">
        <v>9000</v>
      </c>
      <c r="E942" s="1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7">
        <f t="shared" si="84"/>
        <v>0.17155555555555554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58" x14ac:dyDescent="0.35">
      <c r="A943">
        <v>941</v>
      </c>
      <c r="B943" s="3" t="s">
        <v>942</v>
      </c>
      <c r="C943" s="3" t="s">
        <v>5050</v>
      </c>
      <c r="D943" s="18">
        <v>50000</v>
      </c>
      <c r="E943" s="1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7">
        <f t="shared" si="84"/>
        <v>2.3220000000000001E-2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58" x14ac:dyDescent="0.35">
      <c r="A944">
        <v>942</v>
      </c>
      <c r="B944" s="3" t="s">
        <v>943</v>
      </c>
      <c r="C944" s="3" t="s">
        <v>5051</v>
      </c>
      <c r="D944" s="18">
        <v>7500</v>
      </c>
      <c r="E944" s="1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7">
        <f t="shared" si="84"/>
        <v>8.9066666666666669E-2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29" x14ac:dyDescent="0.35">
      <c r="A945">
        <v>943</v>
      </c>
      <c r="B945" s="3" t="s">
        <v>944</v>
      </c>
      <c r="C945" s="3" t="s">
        <v>5052</v>
      </c>
      <c r="D945" s="18">
        <v>3000</v>
      </c>
      <c r="E945" s="1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7">
        <f t="shared" si="84"/>
        <v>9.633333333333334E-2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5053</v>
      </c>
      <c r="D946" s="18">
        <v>50000</v>
      </c>
      <c r="E946" s="1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7">
        <f t="shared" si="84"/>
        <v>0.13325999999999999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5054</v>
      </c>
      <c r="D947" s="18">
        <v>100000</v>
      </c>
      <c r="E947" s="1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7">
        <f t="shared" si="84"/>
        <v>2.4840000000000001E-2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5055</v>
      </c>
      <c r="D948" s="18">
        <v>15000</v>
      </c>
      <c r="E948" s="1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7">
        <f t="shared" si="84"/>
        <v>1.9066666666666666E-2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58" x14ac:dyDescent="0.35">
      <c r="A949">
        <v>947</v>
      </c>
      <c r="B949" s="3" t="s">
        <v>948</v>
      </c>
      <c r="C949" s="3" t="s">
        <v>5056</v>
      </c>
      <c r="D949" s="18">
        <v>850</v>
      </c>
      <c r="E949" s="1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7">
        <f t="shared" si="84"/>
        <v>0</v>
      </c>
      <c r="P949" s="8">
        <f t="shared" si="85"/>
        <v>0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58" x14ac:dyDescent="0.35">
      <c r="A950">
        <v>948</v>
      </c>
      <c r="B950" s="3" t="s">
        <v>949</v>
      </c>
      <c r="C950" s="3" t="s">
        <v>5057</v>
      </c>
      <c r="D950" s="18">
        <v>4000</v>
      </c>
      <c r="E950" s="1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7">
        <f t="shared" si="84"/>
        <v>0.12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5058</v>
      </c>
      <c r="D951" s="18">
        <v>20000</v>
      </c>
      <c r="E951" s="1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7">
        <f t="shared" si="84"/>
        <v>1.3650000000000001E-2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3.5" x14ac:dyDescent="0.35">
      <c r="A952">
        <v>950</v>
      </c>
      <c r="B952" s="3" t="s">
        <v>951</v>
      </c>
      <c r="C952" s="3" t="s">
        <v>5059</v>
      </c>
      <c r="D952" s="18">
        <v>5000</v>
      </c>
      <c r="E952" s="1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7">
        <f t="shared" si="84"/>
        <v>0.28039999999999998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5060</v>
      </c>
      <c r="D953" s="18">
        <v>50000</v>
      </c>
      <c r="E953" s="1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7">
        <f t="shared" si="84"/>
        <v>0.38390000000000002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29" x14ac:dyDescent="0.35">
      <c r="A954">
        <v>952</v>
      </c>
      <c r="B954" s="3" t="s">
        <v>953</v>
      </c>
      <c r="C954" s="3" t="s">
        <v>5061</v>
      </c>
      <c r="D954" s="18">
        <v>49000</v>
      </c>
      <c r="E954" s="1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7">
        <f t="shared" si="84"/>
        <v>0.39942857142857141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5062</v>
      </c>
      <c r="D955" s="18">
        <v>15000</v>
      </c>
      <c r="E955" s="1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7">
        <f t="shared" si="84"/>
        <v>8.3999999999999995E-3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5063</v>
      </c>
      <c r="D956" s="18">
        <v>15000</v>
      </c>
      <c r="E956" s="1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7">
        <f t="shared" si="84"/>
        <v>0.43406666666666666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5064</v>
      </c>
      <c r="D957" s="18">
        <v>300000</v>
      </c>
      <c r="E957" s="1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7">
        <f t="shared" si="84"/>
        <v>5.6613333333333335E-2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58" x14ac:dyDescent="0.35">
      <c r="A958">
        <v>956</v>
      </c>
      <c r="B958" s="3" t="s">
        <v>957</v>
      </c>
      <c r="C958" s="3" t="s">
        <v>5065</v>
      </c>
      <c r="D958" s="18">
        <v>50000</v>
      </c>
      <c r="E958" s="1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7">
        <f t="shared" si="84"/>
        <v>1.7219999999999999E-2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5066</v>
      </c>
      <c r="D959" s="18">
        <v>12000</v>
      </c>
      <c r="E959" s="1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7">
        <f t="shared" si="84"/>
        <v>1.9416666666666665E-2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58" x14ac:dyDescent="0.35">
      <c r="A960">
        <v>958</v>
      </c>
      <c r="B960" s="3" t="s">
        <v>959</v>
      </c>
      <c r="C960" s="3" t="s">
        <v>5067</v>
      </c>
      <c r="D960" s="18">
        <v>7777</v>
      </c>
      <c r="E960" s="1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7">
        <f t="shared" si="84"/>
        <v>0.11328275684711328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5068</v>
      </c>
      <c r="D961" s="18">
        <v>50000</v>
      </c>
      <c r="E961" s="1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7">
        <f t="shared" si="84"/>
        <v>0.3886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5069</v>
      </c>
      <c r="D962" s="18">
        <v>55650</v>
      </c>
      <c r="E962" s="1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7">
        <f t="shared" si="84"/>
        <v>0.46100628930817611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5070</v>
      </c>
      <c r="D963" s="18">
        <v>95000</v>
      </c>
      <c r="E963" s="1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7">
        <f t="shared" ref="O963:O1026" si="90">E963/D963</f>
        <v>0.42188421052631581</v>
      </c>
      <c r="P963" s="8">
        <f t="shared" ref="P963:P1026" si="91">IF(L963=0,0,E963/L963)</f>
        <v>364.35454545454547</v>
      </c>
      <c r="Q963" t="str">
        <f t="shared" ref="Q963:Q1026" si="92">LEFT(N963,FIND("/",N963,1)-1)</f>
        <v>technology</v>
      </c>
      <c r="R963" t="str">
        <f t="shared" ref="R963:R1026" si="93">RIGHT(N963,LEN(N963)-FIND("/",N963,1))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5071</v>
      </c>
      <c r="D964" s="18">
        <v>2500</v>
      </c>
      <c r="E964" s="1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7">
        <f t="shared" si="90"/>
        <v>0.2848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5072</v>
      </c>
      <c r="D965" s="18">
        <v>35000</v>
      </c>
      <c r="E965" s="1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7">
        <f t="shared" si="90"/>
        <v>1.0771428571428571E-2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58" x14ac:dyDescent="0.35">
      <c r="A966">
        <v>964</v>
      </c>
      <c r="B966" s="3" t="s">
        <v>965</v>
      </c>
      <c r="C966" s="3" t="s">
        <v>5073</v>
      </c>
      <c r="D966" s="18">
        <v>110000</v>
      </c>
      <c r="E966" s="1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7">
        <f t="shared" si="90"/>
        <v>7.9909090909090902E-3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5074</v>
      </c>
      <c r="D967" s="18">
        <v>25000</v>
      </c>
      <c r="E967" s="1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7">
        <f t="shared" si="90"/>
        <v>1.192E-2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5075</v>
      </c>
      <c r="D968" s="18">
        <v>12000</v>
      </c>
      <c r="E968" s="1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7">
        <f t="shared" si="90"/>
        <v>0.14799999999999999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5076</v>
      </c>
      <c r="D969" s="18">
        <v>20000</v>
      </c>
      <c r="E969" s="1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7">
        <f t="shared" si="90"/>
        <v>0.17810000000000001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5077</v>
      </c>
      <c r="D970" s="18">
        <v>8000</v>
      </c>
      <c r="E970" s="1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7">
        <f t="shared" si="90"/>
        <v>1.325E-2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5078</v>
      </c>
      <c r="D971" s="18">
        <v>30000</v>
      </c>
      <c r="E971" s="1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7">
        <f t="shared" si="90"/>
        <v>0.46666666666666667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58" x14ac:dyDescent="0.35">
      <c r="A972">
        <v>970</v>
      </c>
      <c r="B972" s="3" t="s">
        <v>971</v>
      </c>
      <c r="C972" s="3" t="s">
        <v>5079</v>
      </c>
      <c r="D972" s="18">
        <v>5000</v>
      </c>
      <c r="E972" s="1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7">
        <f t="shared" si="90"/>
        <v>0.4592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5080</v>
      </c>
      <c r="D973" s="18">
        <v>100000</v>
      </c>
      <c r="E973" s="1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7">
        <f t="shared" si="90"/>
        <v>2.2599999999999999E-3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5081</v>
      </c>
      <c r="D974" s="18">
        <v>20000</v>
      </c>
      <c r="E974" s="1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7">
        <f t="shared" si="90"/>
        <v>0.34625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58" x14ac:dyDescent="0.35">
      <c r="A975">
        <v>973</v>
      </c>
      <c r="B975" s="3" t="s">
        <v>974</v>
      </c>
      <c r="C975" s="3" t="s">
        <v>5082</v>
      </c>
      <c r="D975" s="18">
        <v>20000</v>
      </c>
      <c r="E975" s="1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7">
        <f t="shared" si="90"/>
        <v>2.0549999999999999E-2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5083</v>
      </c>
      <c r="D976" s="18">
        <v>50000</v>
      </c>
      <c r="E976" s="1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7">
        <f t="shared" si="90"/>
        <v>5.5999999999999999E-3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5084</v>
      </c>
      <c r="D977" s="18">
        <v>100000</v>
      </c>
      <c r="E977" s="1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7">
        <f t="shared" si="90"/>
        <v>2.6069999999999999E-2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5085</v>
      </c>
      <c r="D978" s="18">
        <v>150000</v>
      </c>
      <c r="E978" s="1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7">
        <f t="shared" si="90"/>
        <v>1.9259999999999999E-2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5086</v>
      </c>
      <c r="D979" s="18">
        <v>2700</v>
      </c>
      <c r="E979" s="1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7">
        <f t="shared" si="90"/>
        <v>0.33666666666666667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5087</v>
      </c>
      <c r="D980" s="18">
        <v>172889</v>
      </c>
      <c r="E980" s="1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7">
        <f t="shared" si="90"/>
        <v>0.5626326718299024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58" x14ac:dyDescent="0.35">
      <c r="A981">
        <v>979</v>
      </c>
      <c r="B981" s="3" t="s">
        <v>980</v>
      </c>
      <c r="C981" s="3" t="s">
        <v>5088</v>
      </c>
      <c r="D981" s="18">
        <v>35000</v>
      </c>
      <c r="E981" s="1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7">
        <f t="shared" si="90"/>
        <v>0.82817600000000002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58" x14ac:dyDescent="0.35">
      <c r="A982">
        <v>980</v>
      </c>
      <c r="B982" s="3" t="s">
        <v>981</v>
      </c>
      <c r="C982" s="3" t="s">
        <v>5089</v>
      </c>
      <c r="D982" s="18">
        <v>10000</v>
      </c>
      <c r="E982" s="1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7">
        <f t="shared" si="90"/>
        <v>0.14860000000000001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58" x14ac:dyDescent="0.35">
      <c r="A983">
        <v>981</v>
      </c>
      <c r="B983" s="3" t="s">
        <v>982</v>
      </c>
      <c r="C983" s="3" t="s">
        <v>5090</v>
      </c>
      <c r="D983" s="18">
        <v>88888</v>
      </c>
      <c r="E983" s="1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7">
        <f t="shared" si="90"/>
        <v>1.2375123751237513E-4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5091</v>
      </c>
      <c r="D984" s="18">
        <v>17500</v>
      </c>
      <c r="E984" s="1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7">
        <f t="shared" si="90"/>
        <v>1.7142857142857143E-4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58" x14ac:dyDescent="0.35">
      <c r="A985">
        <v>983</v>
      </c>
      <c r="B985" s="3" t="s">
        <v>984</v>
      </c>
      <c r="C985" s="3" t="s">
        <v>5092</v>
      </c>
      <c r="D985" s="18">
        <v>104219</v>
      </c>
      <c r="E985" s="1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7">
        <f t="shared" si="90"/>
        <v>0.2950613611721471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5093</v>
      </c>
      <c r="D986" s="18">
        <v>10000</v>
      </c>
      <c r="E986" s="1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7">
        <f t="shared" si="90"/>
        <v>1.06E-2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3.5" x14ac:dyDescent="0.35">
      <c r="A987">
        <v>985</v>
      </c>
      <c r="B987" s="3" t="s">
        <v>986</v>
      </c>
      <c r="C987" s="3" t="s">
        <v>5094</v>
      </c>
      <c r="D987" s="18">
        <v>30000</v>
      </c>
      <c r="E987" s="1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7">
        <f t="shared" si="90"/>
        <v>6.2933333333333327E-2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58" x14ac:dyDescent="0.35">
      <c r="A988">
        <v>986</v>
      </c>
      <c r="B988" s="3" t="s">
        <v>987</v>
      </c>
      <c r="C988" s="3" t="s">
        <v>5095</v>
      </c>
      <c r="D988" s="18">
        <v>20000</v>
      </c>
      <c r="E988" s="1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7">
        <f t="shared" si="90"/>
        <v>0.1275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5096</v>
      </c>
      <c r="D989" s="18">
        <v>50000</v>
      </c>
      <c r="E989" s="1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7">
        <f t="shared" si="90"/>
        <v>0.13220000000000001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58" x14ac:dyDescent="0.35">
      <c r="A990">
        <v>988</v>
      </c>
      <c r="B990" s="3" t="s">
        <v>989</v>
      </c>
      <c r="C990" s="3" t="s">
        <v>5097</v>
      </c>
      <c r="D990" s="18">
        <v>5000</v>
      </c>
      <c r="E990" s="1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7">
        <f t="shared" si="90"/>
        <v>0</v>
      </c>
      <c r="P990" s="8">
        <f t="shared" si="91"/>
        <v>0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29" x14ac:dyDescent="0.35">
      <c r="A991">
        <v>989</v>
      </c>
      <c r="B991" s="3" t="s">
        <v>990</v>
      </c>
      <c r="C991" s="3" t="s">
        <v>5098</v>
      </c>
      <c r="D991" s="18">
        <v>10000</v>
      </c>
      <c r="E991" s="1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7">
        <f t="shared" si="90"/>
        <v>0.16769999999999999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5099</v>
      </c>
      <c r="D992" s="18">
        <v>25000</v>
      </c>
      <c r="E992" s="1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7">
        <f t="shared" si="90"/>
        <v>1.0399999999999999E-3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5100</v>
      </c>
      <c r="D993" s="18">
        <v>5000</v>
      </c>
      <c r="E993" s="1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7">
        <f t="shared" si="90"/>
        <v>4.24E-2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5101</v>
      </c>
      <c r="D994" s="18">
        <v>100000</v>
      </c>
      <c r="E994" s="1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7">
        <f t="shared" si="90"/>
        <v>4.6699999999999997E-3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5102</v>
      </c>
      <c r="D995" s="18">
        <v>70000</v>
      </c>
      <c r="E995" s="1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7">
        <f t="shared" si="90"/>
        <v>0.25087142857142858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5103</v>
      </c>
      <c r="D996" s="18">
        <v>200000</v>
      </c>
      <c r="E996" s="1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7">
        <f t="shared" si="90"/>
        <v>2.3345000000000001E-2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5104</v>
      </c>
      <c r="D997" s="18">
        <v>10000</v>
      </c>
      <c r="E997" s="1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7">
        <f t="shared" si="90"/>
        <v>7.2599999999999998E-2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5105</v>
      </c>
      <c r="D998" s="18">
        <v>4000</v>
      </c>
      <c r="E998" s="1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7">
        <f t="shared" si="90"/>
        <v>1.6250000000000001E-2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5106</v>
      </c>
      <c r="D999" s="18">
        <v>5000</v>
      </c>
      <c r="E999" s="1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7">
        <f t="shared" si="90"/>
        <v>1.2999999999999999E-2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5107</v>
      </c>
      <c r="D1000" s="18">
        <v>60000</v>
      </c>
      <c r="E1000" s="1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7">
        <f t="shared" si="90"/>
        <v>0.58558333333333334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5108</v>
      </c>
      <c r="D1001" s="18">
        <v>150000</v>
      </c>
      <c r="E1001" s="1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7">
        <f t="shared" si="90"/>
        <v>7.7886666666666673E-2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5109</v>
      </c>
      <c r="D1002" s="18">
        <v>894700</v>
      </c>
      <c r="E1002" s="1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7">
        <f t="shared" si="90"/>
        <v>2.2157147647256063E-2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5110</v>
      </c>
      <c r="D1003" s="18">
        <v>5000</v>
      </c>
      <c r="E1003" s="1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7">
        <f t="shared" si="90"/>
        <v>1.04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5111</v>
      </c>
      <c r="D1004" s="18">
        <v>9999</v>
      </c>
      <c r="E1004" s="1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7">
        <f t="shared" si="90"/>
        <v>0.29602960296029601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5112</v>
      </c>
      <c r="D1005" s="18">
        <v>20000</v>
      </c>
      <c r="E1005" s="1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7">
        <f t="shared" si="90"/>
        <v>0.16055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5113</v>
      </c>
      <c r="D1006" s="18">
        <v>25000</v>
      </c>
      <c r="E1006" s="1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7">
        <f t="shared" si="90"/>
        <v>0.82208000000000003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5114</v>
      </c>
      <c r="D1007" s="18">
        <v>200000</v>
      </c>
      <c r="E1007" s="1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7">
        <f t="shared" si="90"/>
        <v>0.75051000000000001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5115</v>
      </c>
      <c r="D1008" s="18">
        <v>4000</v>
      </c>
      <c r="E1008" s="1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7">
        <f t="shared" si="90"/>
        <v>5.8500000000000003E-2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5116</v>
      </c>
      <c r="D1009" s="18">
        <v>30000</v>
      </c>
      <c r="E1009" s="1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7">
        <f t="shared" si="90"/>
        <v>0.44319999999999998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5117</v>
      </c>
      <c r="D1010" s="18">
        <v>93500</v>
      </c>
      <c r="E1010" s="1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7">
        <f t="shared" si="90"/>
        <v>2.6737967914438501E-3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5118</v>
      </c>
      <c r="D1011" s="18">
        <v>50000</v>
      </c>
      <c r="E1011" s="1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7">
        <f t="shared" si="90"/>
        <v>0.1313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5119</v>
      </c>
      <c r="D1012" s="18">
        <v>115250</v>
      </c>
      <c r="E1012" s="1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7">
        <f t="shared" si="90"/>
        <v>1.9088937093275488E-3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5120</v>
      </c>
      <c r="D1013" s="18">
        <v>20000</v>
      </c>
      <c r="E1013" s="1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7">
        <f t="shared" si="90"/>
        <v>3.7499999999999999E-3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5121</v>
      </c>
      <c r="D1014" s="18">
        <v>5000</v>
      </c>
      <c r="E1014" s="1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7">
        <f t="shared" si="90"/>
        <v>215.35021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5122</v>
      </c>
      <c r="D1015" s="18">
        <v>25000</v>
      </c>
      <c r="E1015" s="1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7">
        <f t="shared" si="90"/>
        <v>0.34527999999999998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5123</v>
      </c>
      <c r="D1016" s="18">
        <v>10000</v>
      </c>
      <c r="E1016" s="1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7">
        <f t="shared" si="90"/>
        <v>0.30599999999999999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5124</v>
      </c>
      <c r="D1017" s="18">
        <v>9000</v>
      </c>
      <c r="E1017" s="1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7">
        <f t="shared" si="90"/>
        <v>2.6666666666666668E-2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5125</v>
      </c>
      <c r="D1018" s="18">
        <v>100000</v>
      </c>
      <c r="E1018" s="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7">
        <f t="shared" si="90"/>
        <v>2.8420000000000001E-2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5126</v>
      </c>
      <c r="D1019" s="18">
        <v>250000</v>
      </c>
      <c r="E1019" s="1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7">
        <f t="shared" si="90"/>
        <v>0.22878799999999999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5127</v>
      </c>
      <c r="D1020" s="18">
        <v>20000</v>
      </c>
      <c r="E1020" s="1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7">
        <f t="shared" si="90"/>
        <v>3.1050000000000001E-2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5128</v>
      </c>
      <c r="D1021" s="18">
        <v>45000</v>
      </c>
      <c r="E1021" s="1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7">
        <f t="shared" si="90"/>
        <v>0.47333333333333333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5129</v>
      </c>
      <c r="D1022" s="18">
        <v>1550</v>
      </c>
      <c r="E1022" s="1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7">
        <f t="shared" si="90"/>
        <v>2.0554838709677421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5130</v>
      </c>
      <c r="D1023" s="18">
        <v>3000</v>
      </c>
      <c r="E1023" s="1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7">
        <f t="shared" si="90"/>
        <v>3.5180366666666667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5131</v>
      </c>
      <c r="D1024" s="18">
        <v>2000</v>
      </c>
      <c r="E1024" s="1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7">
        <f t="shared" si="90"/>
        <v>1.149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5132</v>
      </c>
      <c r="D1025" s="18">
        <v>2000</v>
      </c>
      <c r="E1025" s="1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7">
        <f t="shared" si="90"/>
        <v>2.3715000000000002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5133</v>
      </c>
      <c r="D1026" s="18">
        <v>20000</v>
      </c>
      <c r="E1026" s="1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7">
        <f t="shared" si="90"/>
        <v>1.1863774999999999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5134</v>
      </c>
      <c r="D1027" s="18">
        <v>70000</v>
      </c>
      <c r="E1027" s="1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7">
        <f t="shared" ref="O1027:O1090" si="96">E1027/D1027</f>
        <v>1.099283142857143</v>
      </c>
      <c r="P1027" s="8">
        <f t="shared" ref="P1027:P1090" si="97">IF(L1027=0,0,E1027/L1027)</f>
        <v>71.848571428571432</v>
      </c>
      <c r="Q1027" t="str">
        <f t="shared" ref="Q1027:Q1090" si="98">LEFT(N1027,FIND("/",N1027,1)-1)</f>
        <v>music</v>
      </c>
      <c r="R1027" t="str">
        <f t="shared" ref="R1027:R1090" si="99">RIGHT(N1027,LEN(N1027)-FIND("/",N1027,1))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5135</v>
      </c>
      <c r="D1028" s="18">
        <v>7000</v>
      </c>
      <c r="E1028" s="1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7">
        <f t="shared" si="96"/>
        <v>1.0000828571428571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5136</v>
      </c>
      <c r="D1029" s="18">
        <v>7501</v>
      </c>
      <c r="E1029" s="1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7">
        <f t="shared" si="96"/>
        <v>1.0309292094387414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5137</v>
      </c>
      <c r="D1030" s="18">
        <v>10000</v>
      </c>
      <c r="E1030" s="1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7">
        <f t="shared" si="96"/>
        <v>1.1727000000000001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5138</v>
      </c>
      <c r="D1031" s="18">
        <v>10000</v>
      </c>
      <c r="E1031" s="1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7">
        <f t="shared" si="96"/>
        <v>1.1175999999999999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5139</v>
      </c>
      <c r="D1032" s="18">
        <v>2000</v>
      </c>
      <c r="E1032" s="1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7">
        <f t="shared" si="96"/>
        <v>3.4209999999999998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5140</v>
      </c>
      <c r="D1033" s="18">
        <v>10000</v>
      </c>
      <c r="E1033" s="1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7">
        <f t="shared" si="96"/>
        <v>1.0740000000000001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x14ac:dyDescent="0.35">
      <c r="A1034">
        <v>1032</v>
      </c>
      <c r="B1034" s="3" t="s">
        <v>1033</v>
      </c>
      <c r="C1034" s="3" t="s">
        <v>5141</v>
      </c>
      <c r="D1034" s="18">
        <v>5400</v>
      </c>
      <c r="E1034" s="1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7">
        <f t="shared" si="96"/>
        <v>1.0849703703703704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5142</v>
      </c>
      <c r="D1035" s="18">
        <v>1328</v>
      </c>
      <c r="E1035" s="1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7">
        <f t="shared" si="96"/>
        <v>1.0286144578313252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5143</v>
      </c>
      <c r="D1036" s="18">
        <v>5000</v>
      </c>
      <c r="E1036" s="1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7">
        <f t="shared" si="96"/>
        <v>1.3000180000000001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5144</v>
      </c>
      <c r="D1037" s="18">
        <v>4600</v>
      </c>
      <c r="E1037" s="1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7">
        <f t="shared" si="96"/>
        <v>1.0765217391304347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5145</v>
      </c>
      <c r="D1038" s="18">
        <v>4500</v>
      </c>
      <c r="E1038" s="1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7">
        <f t="shared" si="96"/>
        <v>1.1236044444444444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5146</v>
      </c>
      <c r="D1039" s="18">
        <v>1000</v>
      </c>
      <c r="E1039" s="1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7">
        <f t="shared" si="96"/>
        <v>1.0209999999999999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5147</v>
      </c>
      <c r="D1040" s="18">
        <v>1500</v>
      </c>
      <c r="E1040" s="1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7">
        <f t="shared" si="96"/>
        <v>1.4533333333333334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5148</v>
      </c>
      <c r="D1041" s="18">
        <v>500</v>
      </c>
      <c r="E1041" s="1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7">
        <f t="shared" si="96"/>
        <v>1.282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5149</v>
      </c>
      <c r="D1042" s="18">
        <v>85000</v>
      </c>
      <c r="E1042" s="1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7">
        <f t="shared" si="96"/>
        <v>2.9411764705882353E-3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5150</v>
      </c>
      <c r="D1043" s="18">
        <v>50</v>
      </c>
      <c r="E1043" s="1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7">
        <f t="shared" si="96"/>
        <v>0</v>
      </c>
      <c r="P1043" s="8">
        <f t="shared" si="97"/>
        <v>0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5151</v>
      </c>
      <c r="D1044" s="18">
        <v>650</v>
      </c>
      <c r="E1044" s="1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7">
        <f t="shared" si="96"/>
        <v>1.5384615384615385E-2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5152</v>
      </c>
      <c r="D1045" s="18">
        <v>100000</v>
      </c>
      <c r="E1045" s="1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7">
        <f t="shared" si="96"/>
        <v>8.5370000000000001E-2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5153</v>
      </c>
      <c r="D1046" s="18">
        <v>7000</v>
      </c>
      <c r="E1046" s="1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7">
        <f t="shared" si="96"/>
        <v>8.571428571428571E-4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5154</v>
      </c>
      <c r="D1047" s="18">
        <v>10000</v>
      </c>
      <c r="E1047" s="1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7">
        <f t="shared" si="96"/>
        <v>2.6599999999999999E-2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5155</v>
      </c>
      <c r="D1048" s="18">
        <v>3000</v>
      </c>
      <c r="E1048" s="1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7">
        <f t="shared" si="96"/>
        <v>0</v>
      </c>
      <c r="P1048" s="8">
        <f t="shared" si="97"/>
        <v>0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5156</v>
      </c>
      <c r="D1049" s="18">
        <v>2000</v>
      </c>
      <c r="E1049" s="1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7">
        <f t="shared" si="96"/>
        <v>5.0000000000000001E-4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5157</v>
      </c>
      <c r="D1050" s="18">
        <v>15000</v>
      </c>
      <c r="E1050" s="1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7">
        <f t="shared" si="96"/>
        <v>1.4133333333333333E-2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x14ac:dyDescent="0.35">
      <c r="A1051">
        <v>1049</v>
      </c>
      <c r="B1051" s="3" t="s">
        <v>1050</v>
      </c>
      <c r="C1051" s="3" t="s">
        <v>5158</v>
      </c>
      <c r="D1051" s="18">
        <v>12000</v>
      </c>
      <c r="E1051" s="1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7">
        <f t="shared" si="96"/>
        <v>0</v>
      </c>
      <c r="P1051" s="8">
        <f t="shared" si="97"/>
        <v>0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5159</v>
      </c>
      <c r="D1052" s="18">
        <v>2500</v>
      </c>
      <c r="E1052" s="1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7">
        <f t="shared" si="96"/>
        <v>0</v>
      </c>
      <c r="P1052" s="8">
        <f t="shared" si="97"/>
        <v>0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5160</v>
      </c>
      <c r="D1053" s="18">
        <v>500</v>
      </c>
      <c r="E1053" s="1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7">
        <f t="shared" si="96"/>
        <v>0</v>
      </c>
      <c r="P1053" s="8">
        <f t="shared" si="97"/>
        <v>0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5161</v>
      </c>
      <c r="D1054" s="18">
        <v>4336</v>
      </c>
      <c r="E1054" s="1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7">
        <f t="shared" si="96"/>
        <v>0</v>
      </c>
      <c r="P1054" s="8">
        <f t="shared" si="97"/>
        <v>0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5162</v>
      </c>
      <c r="D1055" s="18">
        <v>1500</v>
      </c>
      <c r="E1055" s="1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7">
        <f t="shared" si="96"/>
        <v>0.01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5163</v>
      </c>
      <c r="D1056" s="18">
        <v>2500</v>
      </c>
      <c r="E1056" s="1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7">
        <f t="shared" si="96"/>
        <v>0</v>
      </c>
      <c r="P1056" s="8">
        <f t="shared" si="97"/>
        <v>0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5164</v>
      </c>
      <c r="D1057" s="18">
        <v>3500</v>
      </c>
      <c r="E1057" s="1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7">
        <f t="shared" si="96"/>
        <v>0</v>
      </c>
      <c r="P1057" s="8">
        <f t="shared" si="97"/>
        <v>0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5165</v>
      </c>
      <c r="D1058" s="18">
        <v>10000</v>
      </c>
      <c r="E1058" s="1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7">
        <f t="shared" si="96"/>
        <v>0</v>
      </c>
      <c r="P1058" s="8">
        <f t="shared" si="97"/>
        <v>0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5166</v>
      </c>
      <c r="D1059" s="18">
        <v>10000</v>
      </c>
      <c r="E1059" s="1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7">
        <f t="shared" si="96"/>
        <v>0</v>
      </c>
      <c r="P1059" s="8">
        <f t="shared" si="97"/>
        <v>0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5167</v>
      </c>
      <c r="D1060" s="18">
        <v>40000</v>
      </c>
      <c r="E1060" s="1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7">
        <f t="shared" si="96"/>
        <v>0</v>
      </c>
      <c r="P1060" s="8">
        <f t="shared" si="97"/>
        <v>0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x14ac:dyDescent="0.35">
      <c r="A1061">
        <v>1059</v>
      </c>
      <c r="B1061" s="3" t="s">
        <v>1060</v>
      </c>
      <c r="C1061" s="3" t="s">
        <v>5168</v>
      </c>
      <c r="D1061" s="18">
        <v>1100</v>
      </c>
      <c r="E1061" s="1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7">
        <f t="shared" si="96"/>
        <v>0</v>
      </c>
      <c r="P1061" s="8">
        <f t="shared" si="97"/>
        <v>0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5169</v>
      </c>
      <c r="D1062" s="18">
        <v>5000</v>
      </c>
      <c r="E1062" s="1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7">
        <f t="shared" si="96"/>
        <v>0.01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5170</v>
      </c>
      <c r="D1063" s="18">
        <v>4000</v>
      </c>
      <c r="E1063" s="1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7">
        <f t="shared" si="96"/>
        <v>0</v>
      </c>
      <c r="P1063" s="8">
        <f t="shared" si="97"/>
        <v>0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x14ac:dyDescent="0.35">
      <c r="A1064">
        <v>1062</v>
      </c>
      <c r="B1064" s="3" t="s">
        <v>1063</v>
      </c>
      <c r="C1064" s="3" t="s">
        <v>5171</v>
      </c>
      <c r="D1064" s="18">
        <v>199</v>
      </c>
      <c r="E1064" s="1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7">
        <f t="shared" si="96"/>
        <v>0.95477386934673369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5172</v>
      </c>
      <c r="D1065" s="18">
        <v>1000</v>
      </c>
      <c r="E1065" s="1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7">
        <f t="shared" si="96"/>
        <v>0</v>
      </c>
      <c r="P1065" s="8">
        <f t="shared" si="97"/>
        <v>0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5173</v>
      </c>
      <c r="D1066" s="18">
        <v>90000</v>
      </c>
      <c r="E1066" s="1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7">
        <f t="shared" si="96"/>
        <v>8.9744444444444446E-2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5174</v>
      </c>
      <c r="D1067" s="18">
        <v>3000</v>
      </c>
      <c r="E1067" s="1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7">
        <f t="shared" si="96"/>
        <v>2.7E-2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5175</v>
      </c>
      <c r="D1068" s="18">
        <v>150000</v>
      </c>
      <c r="E1068" s="1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7">
        <f t="shared" si="96"/>
        <v>3.3673333333333333E-2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5176</v>
      </c>
      <c r="D1069" s="18">
        <v>500</v>
      </c>
      <c r="E1069" s="1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7">
        <f t="shared" si="96"/>
        <v>0.26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5177</v>
      </c>
      <c r="D1070" s="18">
        <v>30000</v>
      </c>
      <c r="E1070" s="1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7">
        <f t="shared" si="96"/>
        <v>1.5E-3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5178</v>
      </c>
      <c r="D1071" s="18">
        <v>2200</v>
      </c>
      <c r="E1071" s="1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7">
        <f t="shared" si="96"/>
        <v>0.38636363636363635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5179</v>
      </c>
      <c r="D1072" s="18">
        <v>10000</v>
      </c>
      <c r="E1072" s="1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7">
        <f t="shared" si="96"/>
        <v>7.0000000000000001E-3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5180</v>
      </c>
      <c r="D1073" s="18">
        <v>100</v>
      </c>
      <c r="E1073" s="1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7">
        <f t="shared" si="96"/>
        <v>0</v>
      </c>
      <c r="P1073" s="8">
        <f t="shared" si="97"/>
        <v>0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5181</v>
      </c>
      <c r="D1074" s="18">
        <v>75000</v>
      </c>
      <c r="E1074" s="1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7">
        <f t="shared" si="96"/>
        <v>6.8000000000000005E-4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5182</v>
      </c>
      <c r="D1075" s="18">
        <v>750</v>
      </c>
      <c r="E1075" s="1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7">
        <f t="shared" si="96"/>
        <v>1.3333333333333334E-2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5183</v>
      </c>
      <c r="D1076" s="18">
        <v>54000</v>
      </c>
      <c r="E1076" s="1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7">
        <f t="shared" si="96"/>
        <v>6.3092592592592589E-2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5184</v>
      </c>
      <c r="D1077" s="18">
        <v>1000</v>
      </c>
      <c r="E1077" s="1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7">
        <f t="shared" si="96"/>
        <v>4.4999999999999998E-2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5185</v>
      </c>
      <c r="D1078" s="18">
        <v>75000</v>
      </c>
      <c r="E1078" s="1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7">
        <f t="shared" si="96"/>
        <v>0.62765333333333329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5186</v>
      </c>
      <c r="D1079" s="18">
        <v>25000</v>
      </c>
      <c r="E1079" s="1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7">
        <f t="shared" si="96"/>
        <v>0.29376000000000002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5187</v>
      </c>
      <c r="D1080" s="18">
        <v>600</v>
      </c>
      <c r="E1080" s="1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7">
        <f t="shared" si="96"/>
        <v>7.4999999999999997E-2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5188</v>
      </c>
      <c r="D1081" s="18">
        <v>26000</v>
      </c>
      <c r="E1081" s="1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7">
        <f t="shared" si="96"/>
        <v>2.6076923076923077E-2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5189</v>
      </c>
      <c r="D1082" s="18">
        <v>20000</v>
      </c>
      <c r="E1082" s="1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7">
        <f t="shared" si="96"/>
        <v>9.1050000000000006E-2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5190</v>
      </c>
      <c r="D1083" s="18">
        <v>68000</v>
      </c>
      <c r="E1083" s="1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7">
        <f t="shared" si="96"/>
        <v>1.7647058823529413E-4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5191</v>
      </c>
      <c r="D1084" s="18">
        <v>10000</v>
      </c>
      <c r="E1084" s="1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7">
        <f t="shared" si="96"/>
        <v>5.5999999999999999E-3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5192</v>
      </c>
      <c r="D1085" s="18">
        <v>50000</v>
      </c>
      <c r="E1085" s="1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7">
        <f t="shared" si="96"/>
        <v>8.2000000000000007E-3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5193</v>
      </c>
      <c r="D1086" s="18">
        <v>550</v>
      </c>
      <c r="E1086" s="1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7">
        <f t="shared" si="96"/>
        <v>0</v>
      </c>
      <c r="P1086" s="8">
        <f t="shared" si="97"/>
        <v>0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5194</v>
      </c>
      <c r="D1087" s="18">
        <v>30000</v>
      </c>
      <c r="E1087" s="1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7">
        <f t="shared" si="96"/>
        <v>3.4200000000000001E-2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5195</v>
      </c>
      <c r="D1088" s="18">
        <v>18000</v>
      </c>
      <c r="E1088" s="1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7">
        <f t="shared" si="96"/>
        <v>8.3333333333333339E-4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5196</v>
      </c>
      <c r="D1089" s="18">
        <v>1100</v>
      </c>
      <c r="E1089" s="1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7">
        <f t="shared" si="96"/>
        <v>0</v>
      </c>
      <c r="P1089" s="8">
        <f t="shared" si="97"/>
        <v>0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5197</v>
      </c>
      <c r="D1090" s="18">
        <v>45000</v>
      </c>
      <c r="E1090" s="1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7">
        <f t="shared" si="96"/>
        <v>0.14182977777777778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5198</v>
      </c>
      <c r="D1091" s="18">
        <v>15000</v>
      </c>
      <c r="E1091" s="1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7">
        <f t="shared" ref="O1091:O1154" si="102">E1091/D1091</f>
        <v>7.8266666666666665E-2</v>
      </c>
      <c r="P1091" s="8">
        <f t="shared" ref="P1091:P1154" si="103">IF(L1091=0,0,E1091/L1091)</f>
        <v>23.959183673469386</v>
      </c>
      <c r="Q1091" t="str">
        <f t="shared" ref="Q1091:Q1154" si="104">LEFT(N1091,FIND("/",N1091,1)-1)</f>
        <v>games</v>
      </c>
      <c r="R1091" t="str">
        <f t="shared" ref="R1091:R1154" si="105">RIGHT(N1091,LEN(N1091)-FIND("/",N1091,1))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5199</v>
      </c>
      <c r="D1092" s="18">
        <v>12999</v>
      </c>
      <c r="E1092" s="1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7">
        <f t="shared" si="102"/>
        <v>3.8464497269020693E-4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5200</v>
      </c>
      <c r="D1093" s="18">
        <v>200</v>
      </c>
      <c r="E1093" s="1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7">
        <f t="shared" si="102"/>
        <v>0.125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5201</v>
      </c>
      <c r="D1094" s="18">
        <v>2000</v>
      </c>
      <c r="E1094" s="1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7">
        <f t="shared" si="102"/>
        <v>1.0500000000000001E-2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5202</v>
      </c>
      <c r="D1095" s="18">
        <v>300</v>
      </c>
      <c r="E1095" s="1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7">
        <f t="shared" si="102"/>
        <v>0.14083333333333334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5203</v>
      </c>
      <c r="D1096" s="18">
        <v>18000</v>
      </c>
      <c r="E1096" s="1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7">
        <f t="shared" si="102"/>
        <v>0.18300055555555556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5204</v>
      </c>
      <c r="D1097" s="18">
        <v>500000</v>
      </c>
      <c r="E1097" s="1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7">
        <f t="shared" si="102"/>
        <v>5.0347999999999997E-2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5205</v>
      </c>
      <c r="D1098" s="18">
        <v>12000</v>
      </c>
      <c r="E1098" s="1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7">
        <f t="shared" si="102"/>
        <v>0.17933333333333334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5206</v>
      </c>
      <c r="D1099" s="18">
        <v>100000</v>
      </c>
      <c r="E1099" s="1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7">
        <f t="shared" si="102"/>
        <v>4.6999999999999999E-4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5207</v>
      </c>
      <c r="D1100" s="18">
        <v>25000</v>
      </c>
      <c r="E1100" s="1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7">
        <f t="shared" si="102"/>
        <v>7.2120000000000004E-2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5208</v>
      </c>
      <c r="D1101" s="18">
        <v>5000</v>
      </c>
      <c r="E1101" s="1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7">
        <f t="shared" si="102"/>
        <v>5.0000000000000001E-3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5209</v>
      </c>
      <c r="D1102" s="18">
        <v>4000</v>
      </c>
      <c r="E1102" s="1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7">
        <f t="shared" si="102"/>
        <v>2.5000000000000001E-2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5210</v>
      </c>
      <c r="D1103" s="18">
        <v>100000</v>
      </c>
      <c r="E1103" s="1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7">
        <f t="shared" si="102"/>
        <v>4.0999999999999999E-4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5211</v>
      </c>
      <c r="D1104" s="18">
        <v>8000</v>
      </c>
      <c r="E1104" s="1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7">
        <f t="shared" si="102"/>
        <v>5.3124999999999999E-2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5212</v>
      </c>
      <c r="D1105" s="18">
        <v>15000</v>
      </c>
      <c r="E1105" s="1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7">
        <f t="shared" si="102"/>
        <v>1.6199999999999999E-2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5213</v>
      </c>
      <c r="D1106" s="18">
        <v>60000</v>
      </c>
      <c r="E1106" s="1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7">
        <f t="shared" si="102"/>
        <v>4.9516666666666667E-2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5214</v>
      </c>
      <c r="D1107" s="18">
        <v>900000</v>
      </c>
      <c r="E1107" s="1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7">
        <f t="shared" si="102"/>
        <v>1.5900000000000001E-3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5215</v>
      </c>
      <c r="D1108" s="18">
        <v>400</v>
      </c>
      <c r="E1108" s="1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7">
        <f t="shared" si="102"/>
        <v>0.41249999999999998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5216</v>
      </c>
      <c r="D1109" s="18">
        <v>10000</v>
      </c>
      <c r="E1109" s="1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7">
        <f t="shared" si="102"/>
        <v>0</v>
      </c>
      <c r="P1109" s="8">
        <f t="shared" si="103"/>
        <v>0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5217</v>
      </c>
      <c r="D1110" s="18">
        <v>25000</v>
      </c>
      <c r="E1110" s="1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7">
        <f t="shared" si="102"/>
        <v>2.93E-2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5218</v>
      </c>
      <c r="D1111" s="18">
        <v>10000</v>
      </c>
      <c r="E1111" s="1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7">
        <f t="shared" si="102"/>
        <v>4.4999999999999997E-3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5219</v>
      </c>
      <c r="D1112" s="18">
        <v>50000</v>
      </c>
      <c r="E1112" s="1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7">
        <f t="shared" si="102"/>
        <v>5.1000000000000004E-3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5220</v>
      </c>
      <c r="D1113" s="18">
        <v>2500</v>
      </c>
      <c r="E1113" s="1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7">
        <f t="shared" si="102"/>
        <v>4.0000000000000002E-4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5221</v>
      </c>
      <c r="D1114" s="18">
        <v>88000</v>
      </c>
      <c r="E1114" s="1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7">
        <f t="shared" si="102"/>
        <v>0.35537409090909089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5222</v>
      </c>
      <c r="D1115" s="18">
        <v>1000</v>
      </c>
      <c r="E1115" s="1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7">
        <f t="shared" si="102"/>
        <v>5.0000000000000001E-3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5223</v>
      </c>
      <c r="D1116" s="18">
        <v>6000</v>
      </c>
      <c r="E1116" s="1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7">
        <f t="shared" si="102"/>
        <v>1.6666666666666668E-3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5224</v>
      </c>
      <c r="D1117" s="18">
        <v>40000</v>
      </c>
      <c r="E1117" s="1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7">
        <f t="shared" si="102"/>
        <v>1.325E-3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5225</v>
      </c>
      <c r="D1118" s="18">
        <v>500000</v>
      </c>
      <c r="E1118" s="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7">
        <f t="shared" si="102"/>
        <v>3.5704000000000004E-4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5226</v>
      </c>
      <c r="D1119" s="18">
        <v>1000</v>
      </c>
      <c r="E1119" s="1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7">
        <f t="shared" si="102"/>
        <v>8.3000000000000004E-2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5227</v>
      </c>
      <c r="D1120" s="18">
        <v>4500</v>
      </c>
      <c r="E1120" s="1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7">
        <f t="shared" si="102"/>
        <v>2.4222222222222221E-2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5228</v>
      </c>
      <c r="D1121" s="18">
        <v>2100</v>
      </c>
      <c r="E1121" s="1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7">
        <f t="shared" si="102"/>
        <v>2.3809523809523812E-3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5229</v>
      </c>
      <c r="D1122" s="18">
        <v>25000</v>
      </c>
      <c r="E1122" s="1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7">
        <f t="shared" si="102"/>
        <v>0</v>
      </c>
      <c r="P1122" s="8">
        <f t="shared" si="103"/>
        <v>0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5230</v>
      </c>
      <c r="D1123" s="18">
        <v>250000</v>
      </c>
      <c r="E1123" s="1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7">
        <f t="shared" si="102"/>
        <v>1.16E-4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5231</v>
      </c>
      <c r="D1124" s="18">
        <v>3200</v>
      </c>
      <c r="E1124" s="1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7">
        <f t="shared" si="102"/>
        <v>0</v>
      </c>
      <c r="P1124" s="8">
        <f t="shared" si="103"/>
        <v>0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5232</v>
      </c>
      <c r="D1125" s="18">
        <v>5000</v>
      </c>
      <c r="E1125" s="1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7">
        <f t="shared" si="102"/>
        <v>2.2000000000000001E-3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5233</v>
      </c>
      <c r="D1126" s="18">
        <v>90000</v>
      </c>
      <c r="E1126" s="1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7">
        <f t="shared" si="102"/>
        <v>4.7222222222222223E-3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5234</v>
      </c>
      <c r="D1127" s="18">
        <v>3000</v>
      </c>
      <c r="E1127" s="1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7">
        <f t="shared" si="102"/>
        <v>0</v>
      </c>
      <c r="P1127" s="8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5235</v>
      </c>
      <c r="D1128" s="18">
        <v>2000</v>
      </c>
      <c r="E1128" s="1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7">
        <f t="shared" si="102"/>
        <v>5.0000000000000001E-3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5236</v>
      </c>
      <c r="D1129" s="18">
        <v>35000</v>
      </c>
      <c r="E1129" s="1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7">
        <f t="shared" si="102"/>
        <v>1.6714285714285713E-2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x14ac:dyDescent="0.35">
      <c r="A1130">
        <v>1128</v>
      </c>
      <c r="B1130" s="3" t="s">
        <v>1129</v>
      </c>
      <c r="C1130" s="3" t="s">
        <v>5237</v>
      </c>
      <c r="D1130" s="18">
        <v>1000</v>
      </c>
      <c r="E1130" s="1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7">
        <f t="shared" si="102"/>
        <v>1E-3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5238</v>
      </c>
      <c r="D1131" s="18">
        <v>20000</v>
      </c>
      <c r="E1131" s="1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7">
        <f t="shared" si="102"/>
        <v>1.0499999999999999E-3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5239</v>
      </c>
      <c r="D1132" s="18">
        <v>5000</v>
      </c>
      <c r="E1132" s="1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7">
        <f t="shared" si="102"/>
        <v>2.2000000000000001E-3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5240</v>
      </c>
      <c r="D1133" s="18">
        <v>40000</v>
      </c>
      <c r="E1133" s="1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7">
        <f t="shared" si="102"/>
        <v>0</v>
      </c>
      <c r="P1133" s="8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5241</v>
      </c>
      <c r="D1134" s="18">
        <v>10000</v>
      </c>
      <c r="E1134" s="1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7">
        <f t="shared" si="102"/>
        <v>0.14380000000000001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5242</v>
      </c>
      <c r="D1135" s="18">
        <v>3000</v>
      </c>
      <c r="E1135" s="1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7">
        <f t="shared" si="102"/>
        <v>6.6666666666666671E-3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5243</v>
      </c>
      <c r="D1136" s="18">
        <v>25000</v>
      </c>
      <c r="E1136" s="1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7">
        <f t="shared" si="102"/>
        <v>4.0000000000000003E-5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5244</v>
      </c>
      <c r="D1137" s="18">
        <v>1000</v>
      </c>
      <c r="E1137" s="1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7">
        <f t="shared" si="102"/>
        <v>0.05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5245</v>
      </c>
      <c r="D1138" s="18">
        <v>4190</v>
      </c>
      <c r="E1138" s="1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7">
        <f t="shared" si="102"/>
        <v>6.4439140811455853E-2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5246</v>
      </c>
      <c r="D1139" s="18">
        <v>25000</v>
      </c>
      <c r="E1139" s="1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7">
        <f t="shared" si="102"/>
        <v>0.39500000000000002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5247</v>
      </c>
      <c r="D1140" s="18">
        <v>35000</v>
      </c>
      <c r="E1140" s="1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7">
        <f t="shared" si="102"/>
        <v>3.5714285714285713E-3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5248</v>
      </c>
      <c r="D1141" s="18">
        <v>8000</v>
      </c>
      <c r="E1141" s="1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7">
        <f t="shared" si="102"/>
        <v>6.2500000000000001E-4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5249</v>
      </c>
      <c r="D1142" s="18">
        <v>5000</v>
      </c>
      <c r="E1142" s="1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7">
        <f t="shared" si="102"/>
        <v>0</v>
      </c>
      <c r="P1142" s="8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x14ac:dyDescent="0.35">
      <c r="A1143">
        <v>1141</v>
      </c>
      <c r="B1143" s="3" t="s">
        <v>1142</v>
      </c>
      <c r="C1143" s="3" t="s">
        <v>5250</v>
      </c>
      <c r="D1143" s="18">
        <v>500</v>
      </c>
      <c r="E1143" s="1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7">
        <f t="shared" si="102"/>
        <v>0</v>
      </c>
      <c r="P1143" s="8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5251</v>
      </c>
      <c r="D1144" s="18">
        <v>4000</v>
      </c>
      <c r="E1144" s="1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7">
        <f t="shared" si="102"/>
        <v>0</v>
      </c>
      <c r="P1144" s="8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5252</v>
      </c>
      <c r="D1145" s="18">
        <v>45000</v>
      </c>
      <c r="E1145" s="1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7">
        <f t="shared" si="102"/>
        <v>4.1333333333333335E-3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5253</v>
      </c>
      <c r="D1146" s="18">
        <v>9300</v>
      </c>
      <c r="E1146" s="1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7">
        <f t="shared" si="102"/>
        <v>0</v>
      </c>
      <c r="P1146" s="8">
        <f t="shared" si="103"/>
        <v>0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5254</v>
      </c>
      <c r="D1147" s="18">
        <v>80000</v>
      </c>
      <c r="E1147" s="1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7">
        <f t="shared" si="102"/>
        <v>1.25E-3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5255</v>
      </c>
      <c r="D1148" s="18">
        <v>6000</v>
      </c>
      <c r="E1148" s="1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7">
        <f t="shared" si="102"/>
        <v>8.8333333333333333E-2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5256</v>
      </c>
      <c r="D1149" s="18">
        <v>25000</v>
      </c>
      <c r="E1149" s="1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7">
        <f t="shared" si="102"/>
        <v>0</v>
      </c>
      <c r="P1149" s="8">
        <f t="shared" si="103"/>
        <v>0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5257</v>
      </c>
      <c r="D1150" s="18">
        <v>15000</v>
      </c>
      <c r="E1150" s="1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7">
        <f t="shared" si="102"/>
        <v>4.8666666666666667E-3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5258</v>
      </c>
      <c r="D1151" s="18">
        <v>50000</v>
      </c>
      <c r="E1151" s="1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7">
        <f t="shared" si="102"/>
        <v>1.5E-3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5259</v>
      </c>
      <c r="D1152" s="18">
        <v>2500</v>
      </c>
      <c r="E1152" s="1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7">
        <f t="shared" si="102"/>
        <v>0.1008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5260</v>
      </c>
      <c r="D1153" s="18">
        <v>25000</v>
      </c>
      <c r="E1153" s="1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7">
        <f t="shared" si="102"/>
        <v>0</v>
      </c>
      <c r="P1153" s="8">
        <f t="shared" si="103"/>
        <v>0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x14ac:dyDescent="0.35">
      <c r="A1154">
        <v>1152</v>
      </c>
      <c r="B1154" s="3" t="s">
        <v>1153</v>
      </c>
      <c r="C1154" s="3" t="s">
        <v>5261</v>
      </c>
      <c r="D1154" s="18">
        <v>16000</v>
      </c>
      <c r="E1154" s="1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7">
        <f t="shared" si="102"/>
        <v>5.6937500000000002E-2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5262</v>
      </c>
      <c r="D1155" s="18">
        <v>8000</v>
      </c>
      <c r="E1155" s="1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7">
        <f t="shared" ref="O1155:O1218" si="108">E1155/D1155</f>
        <v>6.2500000000000003E-3</v>
      </c>
      <c r="P1155" s="8">
        <f t="shared" ref="P1155:P1218" si="109">IF(L1155=0,0,E1155/L1155)</f>
        <v>50</v>
      </c>
      <c r="Q1155" t="str">
        <f t="shared" ref="Q1155:Q1218" si="110">LEFT(N1155,FIND("/",N1155,1)-1)</f>
        <v>food</v>
      </c>
      <c r="R1155" t="str">
        <f t="shared" ref="R1155:R1218" si="111">RIGHT(N1155,LEN(N1155)-FIND("/",N1155,1))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5263</v>
      </c>
      <c r="D1156" s="18">
        <v>5000</v>
      </c>
      <c r="E1156" s="1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7">
        <f t="shared" si="108"/>
        <v>6.5000000000000002E-2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5264</v>
      </c>
      <c r="D1157" s="18">
        <v>25000</v>
      </c>
      <c r="E1157" s="1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7">
        <f t="shared" si="108"/>
        <v>7.5199999999999998E-3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5265</v>
      </c>
      <c r="D1158" s="18">
        <v>6500</v>
      </c>
      <c r="E1158" s="1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7">
        <f t="shared" si="108"/>
        <v>0</v>
      </c>
      <c r="P1158" s="8">
        <f t="shared" si="109"/>
        <v>0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5266</v>
      </c>
      <c r="D1159" s="18">
        <v>10000</v>
      </c>
      <c r="E1159" s="1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7">
        <f t="shared" si="108"/>
        <v>1.5100000000000001E-2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5267</v>
      </c>
      <c r="D1160" s="18">
        <v>7500</v>
      </c>
      <c r="E1160" s="1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7">
        <f t="shared" si="108"/>
        <v>4.6666666666666671E-3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5268</v>
      </c>
      <c r="D1161" s="18">
        <v>6750</v>
      </c>
      <c r="E1161" s="1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7">
        <f t="shared" si="108"/>
        <v>0</v>
      </c>
      <c r="P1161" s="8">
        <f t="shared" si="109"/>
        <v>0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5269</v>
      </c>
      <c r="D1162" s="18">
        <v>30000</v>
      </c>
      <c r="E1162" s="1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7">
        <f t="shared" si="108"/>
        <v>3.85E-2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5270</v>
      </c>
      <c r="D1163" s="18">
        <v>18000</v>
      </c>
      <c r="E1163" s="1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7">
        <f t="shared" si="108"/>
        <v>0</v>
      </c>
      <c r="P1163" s="8">
        <f t="shared" si="109"/>
        <v>0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5271</v>
      </c>
      <c r="D1164" s="18">
        <v>60000</v>
      </c>
      <c r="E1164" s="1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7">
        <f t="shared" si="108"/>
        <v>5.8333333333333338E-4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5272</v>
      </c>
      <c r="D1165" s="18">
        <v>5200</v>
      </c>
      <c r="E1165" s="1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7">
        <f t="shared" si="108"/>
        <v>0</v>
      </c>
      <c r="P1165" s="8">
        <f t="shared" si="109"/>
        <v>0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5273</v>
      </c>
      <c r="D1166" s="18">
        <v>10000</v>
      </c>
      <c r="E1166" s="1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7">
        <f t="shared" si="108"/>
        <v>0</v>
      </c>
      <c r="P1166" s="8">
        <f t="shared" si="109"/>
        <v>0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5274</v>
      </c>
      <c r="D1167" s="18">
        <v>10000</v>
      </c>
      <c r="E1167" s="1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7">
        <f t="shared" si="108"/>
        <v>0.20705000000000001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5275</v>
      </c>
      <c r="D1168" s="18">
        <v>15000</v>
      </c>
      <c r="E1168" s="1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7">
        <f t="shared" si="108"/>
        <v>0.19139999999999999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5276</v>
      </c>
      <c r="D1169" s="18">
        <v>60000</v>
      </c>
      <c r="E1169" s="1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7">
        <f t="shared" si="108"/>
        <v>1.6316666666666667E-2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5277</v>
      </c>
      <c r="D1170" s="18">
        <v>18000</v>
      </c>
      <c r="E1170" s="1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7">
        <f t="shared" si="108"/>
        <v>5.6666666666666664E-2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5278</v>
      </c>
      <c r="D1171" s="18">
        <v>10000</v>
      </c>
      <c r="E1171" s="1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7">
        <f t="shared" si="108"/>
        <v>1.6999999999999999E-3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5279</v>
      </c>
      <c r="D1172" s="18">
        <v>25000</v>
      </c>
      <c r="E1172" s="1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7">
        <f t="shared" si="108"/>
        <v>4.0000000000000001E-3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5280</v>
      </c>
      <c r="D1173" s="18">
        <v>25000</v>
      </c>
      <c r="E1173" s="1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7">
        <f t="shared" si="108"/>
        <v>1E-3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5281</v>
      </c>
      <c r="D1174" s="18">
        <v>9000</v>
      </c>
      <c r="E1174" s="1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7">
        <f t="shared" si="108"/>
        <v>0</v>
      </c>
      <c r="P1174" s="8">
        <f t="shared" si="109"/>
        <v>0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5282</v>
      </c>
      <c r="D1175" s="18">
        <v>125000</v>
      </c>
      <c r="E1175" s="1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7">
        <f t="shared" si="108"/>
        <v>2.4000000000000001E-4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5283</v>
      </c>
      <c r="D1176" s="18">
        <v>15000</v>
      </c>
      <c r="E1176" s="1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7">
        <f t="shared" si="108"/>
        <v>5.906666666666667E-2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5284</v>
      </c>
      <c r="D1177" s="18">
        <v>20000</v>
      </c>
      <c r="E1177" s="1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7">
        <f t="shared" si="108"/>
        <v>2.9250000000000002E-2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5285</v>
      </c>
      <c r="D1178" s="18">
        <v>175000</v>
      </c>
      <c r="E1178" s="1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7">
        <f t="shared" si="108"/>
        <v>5.7142857142857142E-5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5286</v>
      </c>
      <c r="D1179" s="18">
        <v>6000</v>
      </c>
      <c r="E1179" s="1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7">
        <f t="shared" si="108"/>
        <v>0</v>
      </c>
      <c r="P1179" s="8">
        <f t="shared" si="109"/>
        <v>0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5287</v>
      </c>
      <c r="D1180" s="18">
        <v>75000</v>
      </c>
      <c r="E1180" s="1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7">
        <f t="shared" si="108"/>
        <v>6.666666666666667E-5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5288</v>
      </c>
      <c r="D1181" s="18">
        <v>60000</v>
      </c>
      <c r="E1181" s="1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7">
        <f t="shared" si="108"/>
        <v>5.3333333333333337E-2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5289</v>
      </c>
      <c r="D1182" s="18">
        <v>50000</v>
      </c>
      <c r="E1182" s="1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7">
        <f t="shared" si="108"/>
        <v>0.11749999999999999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5290</v>
      </c>
      <c r="D1183" s="18">
        <v>50000</v>
      </c>
      <c r="E1183" s="1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7">
        <f t="shared" si="108"/>
        <v>8.0000000000000007E-5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5291</v>
      </c>
      <c r="D1184" s="18">
        <v>1000</v>
      </c>
      <c r="E1184" s="1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7">
        <f t="shared" si="108"/>
        <v>4.2000000000000003E-2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5292</v>
      </c>
      <c r="D1185" s="18">
        <v>2500</v>
      </c>
      <c r="E1185" s="1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7">
        <f t="shared" si="108"/>
        <v>0.04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5293</v>
      </c>
      <c r="D1186" s="18">
        <v>22000</v>
      </c>
      <c r="E1186" s="1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7">
        <f t="shared" si="108"/>
        <v>1.0493636363636363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5294</v>
      </c>
      <c r="D1187" s="18">
        <v>12500</v>
      </c>
      <c r="E1187" s="1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7">
        <f t="shared" si="108"/>
        <v>1.0544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5295</v>
      </c>
      <c r="D1188" s="18">
        <v>7500</v>
      </c>
      <c r="E1188" s="1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7">
        <f t="shared" si="108"/>
        <v>1.0673333333333332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5296</v>
      </c>
      <c r="D1189" s="18">
        <v>8750</v>
      </c>
      <c r="E1189" s="1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7">
        <f t="shared" si="108"/>
        <v>1.0412571428571429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3.5" x14ac:dyDescent="0.35">
      <c r="A1190">
        <v>1188</v>
      </c>
      <c r="B1190" s="3" t="s">
        <v>1189</v>
      </c>
      <c r="C1190" s="3" t="s">
        <v>5297</v>
      </c>
      <c r="D1190" s="18">
        <v>2000</v>
      </c>
      <c r="E1190" s="1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7">
        <f t="shared" si="108"/>
        <v>1.6054999999999999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5298</v>
      </c>
      <c r="D1191" s="18">
        <v>9000</v>
      </c>
      <c r="E1191" s="1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7">
        <f t="shared" si="108"/>
        <v>1.0777777777777777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5299</v>
      </c>
      <c r="D1192" s="18">
        <v>500</v>
      </c>
      <c r="E1192" s="1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7">
        <f t="shared" si="108"/>
        <v>1.35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5300</v>
      </c>
      <c r="D1193" s="18">
        <v>2700</v>
      </c>
      <c r="E1193" s="1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7">
        <f t="shared" si="108"/>
        <v>1.0907407407407408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5301</v>
      </c>
      <c r="D1194" s="18">
        <v>100</v>
      </c>
      <c r="E1194" s="1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7">
        <f t="shared" si="108"/>
        <v>2.9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5302</v>
      </c>
      <c r="D1195" s="18">
        <v>21000</v>
      </c>
      <c r="E1195" s="1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7">
        <f t="shared" si="108"/>
        <v>1.0395714285714286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5303</v>
      </c>
      <c r="D1196" s="18">
        <v>12500</v>
      </c>
      <c r="E1196" s="1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7">
        <f t="shared" si="108"/>
        <v>3.2223999999999999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5304</v>
      </c>
      <c r="D1197" s="18">
        <v>10000</v>
      </c>
      <c r="E1197" s="1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7">
        <f t="shared" si="108"/>
        <v>1.35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29" x14ac:dyDescent="0.35">
      <c r="A1198">
        <v>1196</v>
      </c>
      <c r="B1198" s="3" t="s">
        <v>1197</v>
      </c>
      <c r="C1198" s="3" t="s">
        <v>5305</v>
      </c>
      <c r="D1198" s="18">
        <v>14500</v>
      </c>
      <c r="E1198" s="1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7">
        <f t="shared" si="108"/>
        <v>2.6991034482758622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5306</v>
      </c>
      <c r="D1199" s="18">
        <v>15000</v>
      </c>
      <c r="E1199" s="1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7">
        <f t="shared" si="108"/>
        <v>2.5329333333333333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5307</v>
      </c>
      <c r="D1200" s="18">
        <v>3500</v>
      </c>
      <c r="E1200" s="1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7">
        <f t="shared" si="108"/>
        <v>2.6059999999999999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3.5" x14ac:dyDescent="0.35">
      <c r="A1201">
        <v>1199</v>
      </c>
      <c r="B1201" s="3" t="s">
        <v>1200</v>
      </c>
      <c r="C1201" s="3" t="s">
        <v>5308</v>
      </c>
      <c r="D1201" s="18">
        <v>2658</v>
      </c>
      <c r="E1201" s="1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7">
        <f t="shared" si="108"/>
        <v>1.0131677953348381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5309</v>
      </c>
      <c r="D1202" s="18">
        <v>4800</v>
      </c>
      <c r="E1202" s="1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7">
        <f t="shared" si="108"/>
        <v>1.2560416666666667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5310</v>
      </c>
      <c r="D1203" s="18">
        <v>6000</v>
      </c>
      <c r="E1203" s="1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7">
        <f t="shared" si="108"/>
        <v>1.0243783333333334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5311</v>
      </c>
      <c r="D1204" s="18">
        <v>25000</v>
      </c>
      <c r="E1204" s="1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7">
        <f t="shared" si="108"/>
        <v>1.99244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5312</v>
      </c>
      <c r="D1205" s="18">
        <v>16300</v>
      </c>
      <c r="E1205" s="1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7">
        <f t="shared" si="108"/>
        <v>1.0245398773006136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5313</v>
      </c>
      <c r="D1206" s="18">
        <v>13000</v>
      </c>
      <c r="E1206" s="1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7">
        <f t="shared" si="108"/>
        <v>1.0294615384615384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5314</v>
      </c>
      <c r="D1207" s="18">
        <v>13000</v>
      </c>
      <c r="E1207" s="1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7">
        <f t="shared" si="108"/>
        <v>1.0086153846153847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5315</v>
      </c>
      <c r="D1208" s="18">
        <v>900</v>
      </c>
      <c r="E1208" s="1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7">
        <f t="shared" si="108"/>
        <v>1.1499999999999999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5316</v>
      </c>
      <c r="D1209" s="18">
        <v>16700</v>
      </c>
      <c r="E1209" s="1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7">
        <f t="shared" si="108"/>
        <v>1.0416766467065868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5317</v>
      </c>
      <c r="D1210" s="18">
        <v>10000</v>
      </c>
      <c r="E1210" s="1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7">
        <f t="shared" si="108"/>
        <v>1.5529999999999999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5318</v>
      </c>
      <c r="D1211" s="18">
        <v>6000</v>
      </c>
      <c r="E1211" s="1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7">
        <f t="shared" si="108"/>
        <v>1.06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5319</v>
      </c>
      <c r="D1212" s="18">
        <v>20000</v>
      </c>
      <c r="E1212" s="1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7">
        <f t="shared" si="108"/>
        <v>2.5431499999999998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3.5" x14ac:dyDescent="0.35">
      <c r="A1213">
        <v>1211</v>
      </c>
      <c r="B1213" s="3" t="s">
        <v>1212</v>
      </c>
      <c r="C1213" s="3" t="s">
        <v>5320</v>
      </c>
      <c r="D1213" s="18">
        <v>1000</v>
      </c>
      <c r="E1213" s="1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7">
        <f t="shared" si="108"/>
        <v>1.0109999999999999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5321</v>
      </c>
      <c r="D1214" s="18">
        <v>2500</v>
      </c>
      <c r="E1214" s="1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7">
        <f t="shared" si="108"/>
        <v>1.2904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5322</v>
      </c>
      <c r="D1215" s="18">
        <v>6500</v>
      </c>
      <c r="E1215" s="1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7">
        <f t="shared" si="108"/>
        <v>1.0223076923076924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5323</v>
      </c>
      <c r="D1216" s="18">
        <v>2000</v>
      </c>
      <c r="E1216" s="1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7">
        <f t="shared" si="108"/>
        <v>1.3180000000000001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5324</v>
      </c>
      <c r="D1217" s="18">
        <v>5000</v>
      </c>
      <c r="E1217" s="1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7">
        <f t="shared" si="108"/>
        <v>7.8608020000000005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5325</v>
      </c>
      <c r="D1218" s="18">
        <v>14000</v>
      </c>
      <c r="E1218" s="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7">
        <f t="shared" si="108"/>
        <v>1.4570000000000001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5326</v>
      </c>
      <c r="D1219" s="18">
        <v>26500</v>
      </c>
      <c r="E1219" s="1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7">
        <f t="shared" ref="O1219:O1282" si="114">E1219/D1219</f>
        <v>1.026</v>
      </c>
      <c r="P1219" s="8">
        <f t="shared" ref="P1219:P1282" si="115">IF(L1219=0,0,E1219/L1219)</f>
        <v>148.57377049180329</v>
      </c>
      <c r="Q1219" t="str">
        <f t="shared" ref="Q1219:Q1282" si="116">LEFT(N1219,FIND("/",N1219,1)-1)</f>
        <v>photography</v>
      </c>
      <c r="R1219" t="str">
        <f t="shared" ref="R1219:R1282" si="117">RIGHT(N1219,LEN(N1219)-FIND("/",N1219,1))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5327</v>
      </c>
      <c r="D1220" s="18">
        <v>9000</v>
      </c>
      <c r="E1220" s="1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7">
        <f t="shared" si="114"/>
        <v>1.7227777777777777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29" x14ac:dyDescent="0.35">
      <c r="A1221">
        <v>1219</v>
      </c>
      <c r="B1221" s="3" t="s">
        <v>1220</v>
      </c>
      <c r="C1221" s="3" t="s">
        <v>5328</v>
      </c>
      <c r="D1221" s="18">
        <v>16350</v>
      </c>
      <c r="E1221" s="1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7">
        <f t="shared" si="114"/>
        <v>1.5916819571865444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5329</v>
      </c>
      <c r="D1222" s="18">
        <v>15000</v>
      </c>
      <c r="E1222" s="1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7">
        <f t="shared" si="114"/>
        <v>1.0376666666666667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5330</v>
      </c>
      <c r="D1223" s="18">
        <v>2200</v>
      </c>
      <c r="E1223" s="1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7">
        <f t="shared" si="114"/>
        <v>1.1140954545454547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29" x14ac:dyDescent="0.35">
      <c r="A1224">
        <v>1222</v>
      </c>
      <c r="B1224" s="3" t="s">
        <v>1223</v>
      </c>
      <c r="C1224" s="3" t="s">
        <v>5331</v>
      </c>
      <c r="D1224" s="18">
        <v>4000</v>
      </c>
      <c r="E1224" s="1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7">
        <f t="shared" si="114"/>
        <v>2.80375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5332</v>
      </c>
      <c r="D1225" s="18">
        <v>19800</v>
      </c>
      <c r="E1225" s="1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7">
        <f t="shared" si="114"/>
        <v>1.1210606060606061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5333</v>
      </c>
      <c r="D1226" s="18">
        <v>15000</v>
      </c>
      <c r="E1226" s="1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7">
        <f t="shared" si="114"/>
        <v>7.0666666666666669E-2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5334</v>
      </c>
      <c r="D1227" s="18">
        <v>3000</v>
      </c>
      <c r="E1227" s="1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7">
        <f t="shared" si="114"/>
        <v>4.3999999999999997E-2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5335</v>
      </c>
      <c r="D1228" s="18">
        <v>50000</v>
      </c>
      <c r="E1228" s="1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7">
        <f t="shared" si="114"/>
        <v>3.8739999999999997E-2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5336</v>
      </c>
      <c r="D1229" s="18">
        <v>2000</v>
      </c>
      <c r="E1229" s="1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7">
        <f t="shared" si="114"/>
        <v>0</v>
      </c>
      <c r="P1229" s="8">
        <f t="shared" si="115"/>
        <v>0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5337</v>
      </c>
      <c r="D1230" s="18">
        <v>5000</v>
      </c>
      <c r="E1230" s="1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7">
        <f t="shared" si="114"/>
        <v>0.29299999999999998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5338</v>
      </c>
      <c r="D1231" s="18">
        <v>2750</v>
      </c>
      <c r="E1231" s="1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7">
        <f t="shared" si="114"/>
        <v>9.0909090909090905E-3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5339</v>
      </c>
      <c r="D1232" s="18">
        <v>500000</v>
      </c>
      <c r="E1232" s="1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7">
        <f t="shared" si="114"/>
        <v>0</v>
      </c>
      <c r="P1232" s="8">
        <f t="shared" si="115"/>
        <v>0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5340</v>
      </c>
      <c r="D1233" s="18">
        <v>5000</v>
      </c>
      <c r="E1233" s="1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7">
        <f t="shared" si="114"/>
        <v>0</v>
      </c>
      <c r="P1233" s="8">
        <f t="shared" si="115"/>
        <v>0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5341</v>
      </c>
      <c r="D1234" s="18">
        <v>5000</v>
      </c>
      <c r="E1234" s="1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7">
        <f t="shared" si="114"/>
        <v>8.0000000000000002E-3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5342</v>
      </c>
      <c r="D1235" s="18">
        <v>1000</v>
      </c>
      <c r="E1235" s="1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7">
        <f t="shared" si="114"/>
        <v>0.11600000000000001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5343</v>
      </c>
      <c r="D1236" s="18">
        <v>50000</v>
      </c>
      <c r="E1236" s="1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7">
        <f t="shared" si="114"/>
        <v>0</v>
      </c>
      <c r="P1236" s="8">
        <f t="shared" si="115"/>
        <v>0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5344</v>
      </c>
      <c r="D1237" s="18">
        <v>7534</v>
      </c>
      <c r="E1237" s="1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7">
        <f t="shared" si="114"/>
        <v>2.787363950092912E-2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x14ac:dyDescent="0.35">
      <c r="A1238">
        <v>1236</v>
      </c>
      <c r="B1238" s="3" t="s">
        <v>1237</v>
      </c>
      <c r="C1238" s="3" t="s">
        <v>5345</v>
      </c>
      <c r="D1238" s="18">
        <v>2500</v>
      </c>
      <c r="E1238" s="1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7">
        <f t="shared" si="114"/>
        <v>0</v>
      </c>
      <c r="P1238" s="8">
        <f t="shared" si="115"/>
        <v>0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5346</v>
      </c>
      <c r="D1239" s="18">
        <v>25000</v>
      </c>
      <c r="E1239" s="1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7">
        <f t="shared" si="114"/>
        <v>0</v>
      </c>
      <c r="P1239" s="8">
        <f t="shared" si="115"/>
        <v>0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5347</v>
      </c>
      <c r="D1240" s="18">
        <v>1000</v>
      </c>
      <c r="E1240" s="1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7">
        <f t="shared" si="114"/>
        <v>0.17799999999999999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5348</v>
      </c>
      <c r="D1241" s="18">
        <v>2500</v>
      </c>
      <c r="E1241" s="1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7">
        <f t="shared" si="114"/>
        <v>0</v>
      </c>
      <c r="P1241" s="8">
        <f t="shared" si="115"/>
        <v>0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5349</v>
      </c>
      <c r="D1242" s="18">
        <v>8000</v>
      </c>
      <c r="E1242" s="1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7">
        <f t="shared" si="114"/>
        <v>3.0124999999999999E-2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5350</v>
      </c>
      <c r="D1243" s="18">
        <v>5000</v>
      </c>
      <c r="E1243" s="1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7">
        <f t="shared" si="114"/>
        <v>0.50739999999999996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5351</v>
      </c>
      <c r="D1244" s="18">
        <v>911</v>
      </c>
      <c r="E1244" s="1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7">
        <f t="shared" si="114"/>
        <v>5.4884742041712408E-3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5352</v>
      </c>
      <c r="D1245" s="18">
        <v>12000</v>
      </c>
      <c r="E1245" s="1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7">
        <f t="shared" si="114"/>
        <v>0.14091666666666666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3.5" x14ac:dyDescent="0.35">
      <c r="A1246">
        <v>1244</v>
      </c>
      <c r="B1246" s="3" t="s">
        <v>1245</v>
      </c>
      <c r="C1246" s="3" t="s">
        <v>5353</v>
      </c>
      <c r="D1246" s="18">
        <v>2000</v>
      </c>
      <c r="E1246" s="1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7">
        <f t="shared" si="114"/>
        <v>1.038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3.5" x14ac:dyDescent="0.35">
      <c r="A1247">
        <v>1245</v>
      </c>
      <c r="B1247" s="3" t="s">
        <v>1246</v>
      </c>
      <c r="C1247" s="3" t="s">
        <v>5354</v>
      </c>
      <c r="D1247" s="18">
        <v>2000</v>
      </c>
      <c r="E1247" s="1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7">
        <f t="shared" si="114"/>
        <v>1.2024999999999999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5355</v>
      </c>
      <c r="D1248" s="18">
        <v>2000</v>
      </c>
      <c r="E1248" s="1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7">
        <f t="shared" si="114"/>
        <v>1.17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5356</v>
      </c>
      <c r="D1249" s="18">
        <v>3500</v>
      </c>
      <c r="E1249" s="1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7">
        <f t="shared" si="114"/>
        <v>1.2214285714285715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5357</v>
      </c>
      <c r="D1250" s="18">
        <v>2500</v>
      </c>
      <c r="E1250" s="1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7">
        <f t="shared" si="114"/>
        <v>1.5164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5358</v>
      </c>
      <c r="D1251" s="18">
        <v>5000</v>
      </c>
      <c r="E1251" s="1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7">
        <f t="shared" si="114"/>
        <v>1.0444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5359</v>
      </c>
      <c r="D1252" s="18">
        <v>30000</v>
      </c>
      <c r="E1252" s="1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7">
        <f t="shared" si="114"/>
        <v>2.0015333333333332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5360</v>
      </c>
      <c r="D1253" s="18">
        <v>6000</v>
      </c>
      <c r="E1253" s="1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7">
        <f t="shared" si="114"/>
        <v>1.018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5361</v>
      </c>
      <c r="D1254" s="18">
        <v>3500</v>
      </c>
      <c r="E1254" s="1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7">
        <f t="shared" si="114"/>
        <v>1.3765714285714286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5362</v>
      </c>
      <c r="D1255" s="18">
        <v>10</v>
      </c>
      <c r="E1255" s="1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7">
        <f t="shared" si="114"/>
        <v>3038.3319999999999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5363</v>
      </c>
      <c r="D1256" s="18">
        <v>6700</v>
      </c>
      <c r="E1256" s="1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7">
        <f t="shared" si="114"/>
        <v>1.9885074626865671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5364</v>
      </c>
      <c r="D1257" s="18">
        <v>3000</v>
      </c>
      <c r="E1257" s="1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7">
        <f t="shared" si="114"/>
        <v>2.0236666666666667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5365</v>
      </c>
      <c r="D1258" s="18">
        <v>30000</v>
      </c>
      <c r="E1258" s="1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7">
        <f t="shared" si="114"/>
        <v>1.1796376666666666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5366</v>
      </c>
      <c r="D1259" s="18">
        <v>5500</v>
      </c>
      <c r="E1259" s="1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7">
        <f t="shared" si="114"/>
        <v>2.9472727272727273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5367</v>
      </c>
      <c r="D1260" s="18">
        <v>12000</v>
      </c>
      <c r="E1260" s="1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7">
        <f t="shared" si="114"/>
        <v>2.1314633333333335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5368</v>
      </c>
      <c r="D1261" s="18">
        <v>2500</v>
      </c>
      <c r="E1261" s="1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7">
        <f t="shared" si="114"/>
        <v>1.0424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5369</v>
      </c>
      <c r="D1262" s="18">
        <v>3300</v>
      </c>
      <c r="E1262" s="1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7">
        <f t="shared" si="114"/>
        <v>1.1366666666666667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5370</v>
      </c>
      <c r="D1263" s="18">
        <v>2000</v>
      </c>
      <c r="E1263" s="1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7">
        <f t="shared" si="114"/>
        <v>1.0125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5371</v>
      </c>
      <c r="D1264" s="18">
        <v>6500</v>
      </c>
      <c r="E1264" s="1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7">
        <f t="shared" si="114"/>
        <v>1.2541538461538462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5372</v>
      </c>
      <c r="D1265" s="18">
        <v>1500</v>
      </c>
      <c r="E1265" s="1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7">
        <f t="shared" si="114"/>
        <v>1.19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5373</v>
      </c>
      <c r="D1266" s="18">
        <v>650</v>
      </c>
      <c r="E1266" s="1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7">
        <f t="shared" si="114"/>
        <v>1.6646153846153846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5374</v>
      </c>
      <c r="D1267" s="18">
        <v>3500</v>
      </c>
      <c r="E1267" s="1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7">
        <f t="shared" si="114"/>
        <v>1.1914771428571429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5375</v>
      </c>
      <c r="D1268" s="18">
        <v>9500</v>
      </c>
      <c r="E1268" s="1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7">
        <f t="shared" si="114"/>
        <v>1.0047368421052632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5376</v>
      </c>
      <c r="D1269" s="18">
        <v>22000</v>
      </c>
      <c r="E1269" s="1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7">
        <f t="shared" si="114"/>
        <v>1.018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5377</v>
      </c>
      <c r="D1270" s="18">
        <v>12000</v>
      </c>
      <c r="E1270" s="1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7">
        <f t="shared" si="114"/>
        <v>1.1666666666666667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5378</v>
      </c>
      <c r="D1271" s="18">
        <v>18800</v>
      </c>
      <c r="E1271" s="1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7">
        <f t="shared" si="114"/>
        <v>1.0864893617021276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29" x14ac:dyDescent="0.35">
      <c r="A1272">
        <v>1270</v>
      </c>
      <c r="B1272" s="3" t="s">
        <v>1271</v>
      </c>
      <c r="C1272" s="3" t="s">
        <v>5379</v>
      </c>
      <c r="D1272" s="18">
        <v>10000</v>
      </c>
      <c r="E1272" s="1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7">
        <f t="shared" si="114"/>
        <v>1.1472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5380</v>
      </c>
      <c r="D1273" s="18">
        <v>7500</v>
      </c>
      <c r="E1273" s="1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7">
        <f t="shared" si="114"/>
        <v>1.018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5381</v>
      </c>
      <c r="D1274" s="18">
        <v>5000</v>
      </c>
      <c r="E1274" s="1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7">
        <f t="shared" si="114"/>
        <v>1.06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5382</v>
      </c>
      <c r="D1275" s="18">
        <v>4000</v>
      </c>
      <c r="E1275" s="1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7">
        <f t="shared" si="114"/>
        <v>1.0349999999999999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5383</v>
      </c>
      <c r="D1276" s="18">
        <v>25000</v>
      </c>
      <c r="E1276" s="1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7">
        <f t="shared" si="114"/>
        <v>1.5497535999999998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5384</v>
      </c>
      <c r="D1277" s="18">
        <v>15000</v>
      </c>
      <c r="E1277" s="1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7">
        <f t="shared" si="114"/>
        <v>1.6214066666666667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5385</v>
      </c>
      <c r="D1278" s="18">
        <v>3000</v>
      </c>
      <c r="E1278" s="1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7">
        <f t="shared" si="114"/>
        <v>1.0442100000000001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5386</v>
      </c>
      <c r="D1279" s="18">
        <v>15000</v>
      </c>
      <c r="E1279" s="1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7">
        <f t="shared" si="114"/>
        <v>1.0612433333333333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5387</v>
      </c>
      <c r="D1280" s="18">
        <v>6500</v>
      </c>
      <c r="E1280" s="1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7">
        <f t="shared" si="114"/>
        <v>1.5493846153846154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5388</v>
      </c>
      <c r="D1281" s="18">
        <v>12516</v>
      </c>
      <c r="E1281" s="1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7">
        <f t="shared" si="114"/>
        <v>1.1077157238734421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5389</v>
      </c>
      <c r="D1282" s="18">
        <v>15000</v>
      </c>
      <c r="E1282" s="1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7">
        <f t="shared" si="114"/>
        <v>1.1091186666666666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5390</v>
      </c>
      <c r="D1283" s="18">
        <v>7000</v>
      </c>
      <c r="E1283" s="1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7">
        <f t="shared" ref="O1283:O1346" si="120">E1283/D1283</f>
        <v>1.1071428571428572</v>
      </c>
      <c r="P1283" s="8">
        <f t="shared" ref="P1283:P1346" si="121">IF(L1283=0,0,E1283/L1283)</f>
        <v>104.72972972972973</v>
      </c>
      <c r="Q1283" t="str">
        <f t="shared" ref="Q1283:Q1346" si="122">LEFT(N1283,FIND("/",N1283,1)-1)</f>
        <v>music</v>
      </c>
      <c r="R1283" t="str">
        <f t="shared" ref="R1283:R1346" si="123">RIGHT(N1283,LEN(N1283)-FIND("/",N1283,1))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5391</v>
      </c>
      <c r="D1284" s="18">
        <v>15000</v>
      </c>
      <c r="E1284" s="1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7">
        <f t="shared" si="120"/>
        <v>1.2361333333333333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5392</v>
      </c>
      <c r="D1285" s="18">
        <v>1000</v>
      </c>
      <c r="E1285" s="1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7">
        <f t="shared" si="120"/>
        <v>2.1105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5393</v>
      </c>
      <c r="D1286" s="18">
        <v>2000</v>
      </c>
      <c r="E1286" s="1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7">
        <f t="shared" si="120"/>
        <v>1.01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5394</v>
      </c>
      <c r="D1287" s="18">
        <v>2000</v>
      </c>
      <c r="E1287" s="1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7">
        <f t="shared" si="120"/>
        <v>1.0165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5395</v>
      </c>
      <c r="D1288" s="18">
        <v>1500</v>
      </c>
      <c r="E1288" s="1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7">
        <f t="shared" si="120"/>
        <v>1.0833333333333333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5396</v>
      </c>
      <c r="D1289" s="18">
        <v>250</v>
      </c>
      <c r="E1289" s="1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7">
        <f t="shared" si="120"/>
        <v>2.42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5397</v>
      </c>
      <c r="D1290" s="18">
        <v>4000</v>
      </c>
      <c r="E1290" s="1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7">
        <f t="shared" si="120"/>
        <v>1.0044999999999999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5398</v>
      </c>
      <c r="D1291" s="18">
        <v>1500</v>
      </c>
      <c r="E1291" s="1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7">
        <f t="shared" si="120"/>
        <v>1.2506666666666666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5399</v>
      </c>
      <c r="D1292" s="18">
        <v>3500</v>
      </c>
      <c r="E1292" s="1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7">
        <f t="shared" si="120"/>
        <v>1.0857142857142856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5400</v>
      </c>
      <c r="D1293" s="18">
        <v>3000</v>
      </c>
      <c r="E1293" s="1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7">
        <f t="shared" si="120"/>
        <v>1.4570000000000001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5401</v>
      </c>
      <c r="D1294" s="18">
        <v>1700</v>
      </c>
      <c r="E1294" s="1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7">
        <f t="shared" si="120"/>
        <v>1.1000000000000001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5402</v>
      </c>
      <c r="D1295" s="18">
        <v>15000</v>
      </c>
      <c r="E1295" s="1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7">
        <f t="shared" si="120"/>
        <v>1.0223333333333333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5403</v>
      </c>
      <c r="D1296" s="18">
        <v>500</v>
      </c>
      <c r="E1296" s="1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7">
        <f t="shared" si="120"/>
        <v>1.22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5404</v>
      </c>
      <c r="D1297" s="18">
        <v>2500</v>
      </c>
      <c r="E1297" s="1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7">
        <f t="shared" si="120"/>
        <v>1.0196000000000001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5405</v>
      </c>
      <c r="D1298" s="18">
        <v>850</v>
      </c>
      <c r="E1298" s="1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7">
        <f t="shared" si="120"/>
        <v>1.411764705882353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5406</v>
      </c>
      <c r="D1299" s="18">
        <v>20000</v>
      </c>
      <c r="E1299" s="1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7">
        <f t="shared" si="120"/>
        <v>1.0952500000000001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5407</v>
      </c>
      <c r="D1300" s="18">
        <v>2000</v>
      </c>
      <c r="E1300" s="1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7">
        <f t="shared" si="120"/>
        <v>1.0465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5408</v>
      </c>
      <c r="D1301" s="18">
        <v>3500</v>
      </c>
      <c r="E1301" s="1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7">
        <f t="shared" si="120"/>
        <v>1.24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5409</v>
      </c>
      <c r="D1302" s="18">
        <v>3000</v>
      </c>
      <c r="E1302" s="1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7">
        <f t="shared" si="120"/>
        <v>1.35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5410</v>
      </c>
      <c r="D1303" s="18">
        <v>2000</v>
      </c>
      <c r="E1303" s="1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7">
        <f t="shared" si="120"/>
        <v>1.0275000000000001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3.5" x14ac:dyDescent="0.35">
      <c r="A1304">
        <v>1302</v>
      </c>
      <c r="B1304" s="3" t="s">
        <v>1303</v>
      </c>
      <c r="C1304" s="3" t="s">
        <v>5411</v>
      </c>
      <c r="D1304" s="18">
        <v>2500</v>
      </c>
      <c r="E1304" s="1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7">
        <f t="shared" si="120"/>
        <v>1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5412</v>
      </c>
      <c r="D1305" s="18">
        <v>3500</v>
      </c>
      <c r="E1305" s="1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7">
        <f t="shared" si="120"/>
        <v>1.3026085714285716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5413</v>
      </c>
      <c r="D1306" s="18">
        <v>40000</v>
      </c>
      <c r="E1306" s="1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7">
        <f t="shared" si="120"/>
        <v>0.39627499999999999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5414</v>
      </c>
      <c r="D1307" s="18">
        <v>30000</v>
      </c>
      <c r="E1307" s="1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7">
        <f t="shared" si="120"/>
        <v>0.25976666666666665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5415</v>
      </c>
      <c r="D1308" s="18">
        <v>110000</v>
      </c>
      <c r="E1308" s="1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7">
        <f t="shared" si="120"/>
        <v>0.65246363636363636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5416</v>
      </c>
      <c r="D1309" s="18">
        <v>50000</v>
      </c>
      <c r="E1309" s="1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7">
        <f t="shared" si="120"/>
        <v>0.11514000000000001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5417</v>
      </c>
      <c r="D1310" s="18">
        <v>10000</v>
      </c>
      <c r="E1310" s="1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7">
        <f t="shared" si="120"/>
        <v>0.11360000000000001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5418</v>
      </c>
      <c r="D1311" s="18">
        <v>11500</v>
      </c>
      <c r="E1311" s="1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7">
        <f t="shared" si="120"/>
        <v>1.1199130434782609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5419</v>
      </c>
      <c r="D1312" s="18">
        <v>20000</v>
      </c>
      <c r="E1312" s="1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7">
        <f t="shared" si="120"/>
        <v>0.155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5420</v>
      </c>
      <c r="D1313" s="18">
        <v>250000</v>
      </c>
      <c r="E1313" s="1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7">
        <f t="shared" si="120"/>
        <v>0.32028000000000001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5421</v>
      </c>
      <c r="D1314" s="18">
        <v>4600</v>
      </c>
      <c r="E1314" s="1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7">
        <f t="shared" si="120"/>
        <v>6.0869565217391303E-3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5422</v>
      </c>
      <c r="D1315" s="18">
        <v>40000</v>
      </c>
      <c r="E1315" s="1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7">
        <f t="shared" si="120"/>
        <v>0.31114999999999998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5423</v>
      </c>
      <c r="D1316" s="18">
        <v>180000</v>
      </c>
      <c r="E1316" s="1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7">
        <f t="shared" si="120"/>
        <v>1.1266666666666666E-2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5424</v>
      </c>
      <c r="D1317" s="18">
        <v>100000</v>
      </c>
      <c r="E1317" s="1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7">
        <f t="shared" si="120"/>
        <v>0.40404000000000001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5425</v>
      </c>
      <c r="D1318" s="18">
        <v>75000</v>
      </c>
      <c r="E1318" s="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7">
        <f t="shared" si="120"/>
        <v>1.3333333333333333E-5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5426</v>
      </c>
      <c r="D1319" s="18">
        <v>200000</v>
      </c>
      <c r="E1319" s="1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7">
        <f t="shared" si="120"/>
        <v>5.7334999999999997E-2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5427</v>
      </c>
      <c r="D1320" s="18">
        <v>40000</v>
      </c>
      <c r="E1320" s="1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7">
        <f t="shared" si="120"/>
        <v>0.15325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5428</v>
      </c>
      <c r="D1321" s="18">
        <v>5800</v>
      </c>
      <c r="E1321" s="1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7">
        <f t="shared" si="120"/>
        <v>0.15103448275862069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5429</v>
      </c>
      <c r="D1322" s="18">
        <v>100000</v>
      </c>
      <c r="E1322" s="1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7">
        <f t="shared" si="120"/>
        <v>5.0299999999999997E-3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5430</v>
      </c>
      <c r="D1323" s="18">
        <v>462000</v>
      </c>
      <c r="E1323" s="1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7">
        <f t="shared" si="120"/>
        <v>1.3028138528138528E-2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5431</v>
      </c>
      <c r="D1324" s="18">
        <v>35000</v>
      </c>
      <c r="E1324" s="1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7">
        <f t="shared" si="120"/>
        <v>3.0285714285714286E-3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5432</v>
      </c>
      <c r="D1325" s="18">
        <v>15000</v>
      </c>
      <c r="E1325" s="1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7">
        <f t="shared" si="120"/>
        <v>8.8800000000000004E-2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5433</v>
      </c>
      <c r="D1326" s="18">
        <v>50000</v>
      </c>
      <c r="E1326" s="1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7">
        <f t="shared" si="120"/>
        <v>9.8400000000000001E-2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5434</v>
      </c>
      <c r="D1327" s="18">
        <v>20000</v>
      </c>
      <c r="E1327" s="1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7">
        <f t="shared" si="120"/>
        <v>2.4299999999999999E-2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5435</v>
      </c>
      <c r="D1328" s="18">
        <v>100000</v>
      </c>
      <c r="E1328" s="1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7">
        <f t="shared" si="120"/>
        <v>1.1299999999999999E-2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5436</v>
      </c>
      <c r="D1329" s="18">
        <v>48000</v>
      </c>
      <c r="E1329" s="1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7">
        <f t="shared" si="120"/>
        <v>3.5520833333333335E-2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5437</v>
      </c>
      <c r="D1330" s="18">
        <v>75000</v>
      </c>
      <c r="E1330" s="1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7">
        <f t="shared" si="120"/>
        <v>2.3306666666666667E-2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5438</v>
      </c>
      <c r="D1331" s="18">
        <v>50000</v>
      </c>
      <c r="E1331" s="1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7">
        <f t="shared" si="120"/>
        <v>8.1600000000000006E-3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5439</v>
      </c>
      <c r="D1332" s="18">
        <v>35000</v>
      </c>
      <c r="E1332" s="1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7">
        <f t="shared" si="120"/>
        <v>0.22494285714285714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5440</v>
      </c>
      <c r="D1333" s="18">
        <v>250000</v>
      </c>
      <c r="E1333" s="1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7">
        <f t="shared" si="120"/>
        <v>1.3668E-2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5441</v>
      </c>
      <c r="D1334" s="18">
        <v>10115</v>
      </c>
      <c r="E1334" s="1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7">
        <f t="shared" si="120"/>
        <v>0</v>
      </c>
      <c r="P1334" s="8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5442</v>
      </c>
      <c r="D1335" s="18">
        <v>2500</v>
      </c>
      <c r="E1335" s="1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7">
        <f t="shared" si="120"/>
        <v>0</v>
      </c>
      <c r="P1335" s="8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5443</v>
      </c>
      <c r="D1336" s="18">
        <v>133000</v>
      </c>
      <c r="E1336" s="1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7">
        <f t="shared" si="120"/>
        <v>0.10754135338345865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5444</v>
      </c>
      <c r="D1337" s="18">
        <v>25000</v>
      </c>
      <c r="E1337" s="1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7">
        <f t="shared" si="120"/>
        <v>0.1976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5445</v>
      </c>
      <c r="D1338" s="18">
        <v>100000</v>
      </c>
      <c r="E1338" s="1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7">
        <f t="shared" si="120"/>
        <v>0.84946999999999995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5446</v>
      </c>
      <c r="D1339" s="18">
        <v>50000</v>
      </c>
      <c r="E1339" s="1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7">
        <f t="shared" si="120"/>
        <v>0.49381999999999998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5447</v>
      </c>
      <c r="D1340" s="18">
        <v>30000</v>
      </c>
      <c r="E1340" s="1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7">
        <f t="shared" si="120"/>
        <v>3.3033333333333331E-2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5448</v>
      </c>
      <c r="D1341" s="18">
        <v>50000</v>
      </c>
      <c r="E1341" s="1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7">
        <f t="shared" si="120"/>
        <v>6.6339999999999996E-2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5449</v>
      </c>
      <c r="D1342" s="18">
        <v>1680</v>
      </c>
      <c r="E1342" s="1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7">
        <f t="shared" si="120"/>
        <v>0</v>
      </c>
      <c r="P1342" s="8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5450</v>
      </c>
      <c r="D1343" s="18">
        <v>25000</v>
      </c>
      <c r="E1343" s="1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7">
        <f t="shared" si="120"/>
        <v>0.7036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5451</v>
      </c>
      <c r="D1344" s="18">
        <v>50000</v>
      </c>
      <c r="E1344" s="1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7">
        <f t="shared" si="120"/>
        <v>2E-3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5452</v>
      </c>
      <c r="D1345" s="18">
        <v>50000</v>
      </c>
      <c r="E1345" s="1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7">
        <f t="shared" si="120"/>
        <v>1.02298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5453</v>
      </c>
      <c r="D1346" s="18">
        <v>1500</v>
      </c>
      <c r="E1346" s="1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7">
        <f t="shared" si="120"/>
        <v>3.7773333333333334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5454</v>
      </c>
      <c r="D1347" s="18">
        <v>300</v>
      </c>
      <c r="E1347" s="1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7">
        <f t="shared" ref="O1347:O1410" si="126">E1347/D1347</f>
        <v>1.25</v>
      </c>
      <c r="P1347" s="8">
        <f t="shared" ref="P1347:P1410" si="127">IF(L1347=0,0,E1347/L1347)</f>
        <v>53.571428571428569</v>
      </c>
      <c r="Q1347" t="str">
        <f t="shared" ref="Q1347:Q1410" si="128">LEFT(N1347,FIND("/",N1347,1)-1)</f>
        <v>publishing</v>
      </c>
      <c r="R1347" t="str">
        <f t="shared" ref="R1347:R1410" si="129">RIGHT(N1347,LEN(N1347)-FIND("/",N1347,1))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5455</v>
      </c>
      <c r="D1348" s="18">
        <v>4900</v>
      </c>
      <c r="E1348" s="1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7">
        <f t="shared" si="126"/>
        <v>1.473265306122449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5456</v>
      </c>
      <c r="D1349" s="18">
        <v>2500</v>
      </c>
      <c r="E1349" s="1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7">
        <f t="shared" si="126"/>
        <v>1.022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5457</v>
      </c>
      <c r="D1350" s="18">
        <v>5875</v>
      </c>
      <c r="E1350" s="1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7">
        <f t="shared" si="126"/>
        <v>1.018723404255319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5458</v>
      </c>
      <c r="D1351" s="18">
        <v>5000</v>
      </c>
      <c r="E1351" s="1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7">
        <f t="shared" si="126"/>
        <v>2.0419999999999998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5459</v>
      </c>
      <c r="D1352" s="18">
        <v>5000</v>
      </c>
      <c r="E1352" s="1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7">
        <f t="shared" si="126"/>
        <v>1.0405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5460</v>
      </c>
      <c r="D1353" s="18">
        <v>20000</v>
      </c>
      <c r="E1353" s="1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7">
        <f t="shared" si="126"/>
        <v>1.0126500000000001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5461</v>
      </c>
      <c r="D1354" s="18">
        <v>10000</v>
      </c>
      <c r="E1354" s="1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7">
        <f t="shared" si="126"/>
        <v>1.3613999999999999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5462</v>
      </c>
      <c r="D1355" s="18">
        <v>1000</v>
      </c>
      <c r="E1355" s="1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7">
        <f t="shared" si="126"/>
        <v>1.3360000000000001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3.5" x14ac:dyDescent="0.35">
      <c r="A1356">
        <v>1354</v>
      </c>
      <c r="B1356" s="3" t="s">
        <v>1355</v>
      </c>
      <c r="C1356" s="3" t="s">
        <v>5463</v>
      </c>
      <c r="D1356" s="18">
        <v>1200</v>
      </c>
      <c r="E1356" s="1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7">
        <f t="shared" si="126"/>
        <v>1.3025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5464</v>
      </c>
      <c r="D1357" s="18">
        <v>2500</v>
      </c>
      <c r="E1357" s="1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7">
        <f t="shared" si="126"/>
        <v>1.2267999999999999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5465</v>
      </c>
      <c r="D1358" s="18">
        <v>3400</v>
      </c>
      <c r="E1358" s="1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7">
        <f t="shared" si="126"/>
        <v>1.8281058823529412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5466</v>
      </c>
      <c r="D1359" s="18">
        <v>2000</v>
      </c>
      <c r="E1359" s="1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7">
        <f t="shared" si="126"/>
        <v>1.2529999999999999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5467</v>
      </c>
      <c r="D1360" s="18">
        <v>3000</v>
      </c>
      <c r="E1360" s="1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7">
        <f t="shared" si="126"/>
        <v>1.1166666666666667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5468</v>
      </c>
      <c r="D1361" s="18">
        <v>660</v>
      </c>
      <c r="E1361" s="1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7">
        <f t="shared" si="126"/>
        <v>1.1575757575757575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5469</v>
      </c>
      <c r="D1362" s="18">
        <v>1500</v>
      </c>
      <c r="E1362" s="1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7">
        <f t="shared" si="126"/>
        <v>1.732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5470</v>
      </c>
      <c r="D1363" s="18">
        <v>6000</v>
      </c>
      <c r="E1363" s="1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7">
        <f t="shared" si="126"/>
        <v>1.2598333333333334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5471</v>
      </c>
      <c r="D1364" s="18">
        <v>1000</v>
      </c>
      <c r="E1364" s="1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7">
        <f t="shared" si="126"/>
        <v>1.091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5472</v>
      </c>
      <c r="D1365" s="18">
        <v>200</v>
      </c>
      <c r="E1365" s="1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7">
        <f t="shared" si="126"/>
        <v>1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5473</v>
      </c>
      <c r="D1366" s="18">
        <v>42000</v>
      </c>
      <c r="E1366" s="1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7">
        <f t="shared" si="126"/>
        <v>1.1864285714285714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5474</v>
      </c>
      <c r="D1367" s="18">
        <v>7500</v>
      </c>
      <c r="E1367" s="1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7">
        <f t="shared" si="126"/>
        <v>1.0026666666666666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x14ac:dyDescent="0.35">
      <c r="A1368">
        <v>1366</v>
      </c>
      <c r="B1368" s="3" t="s">
        <v>1367</v>
      </c>
      <c r="C1368" s="3" t="s">
        <v>5475</v>
      </c>
      <c r="D1368" s="18">
        <v>7500</v>
      </c>
      <c r="E1368" s="1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7">
        <f t="shared" si="126"/>
        <v>1.2648920000000001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5476</v>
      </c>
      <c r="D1369" s="18">
        <v>5000</v>
      </c>
      <c r="E1369" s="1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7">
        <f t="shared" si="126"/>
        <v>1.1426000000000001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5477</v>
      </c>
      <c r="D1370" s="18">
        <v>5000</v>
      </c>
      <c r="E1370" s="1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7">
        <f t="shared" si="126"/>
        <v>1.107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5478</v>
      </c>
      <c r="D1371" s="18">
        <v>32360</v>
      </c>
      <c r="E1371" s="1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7">
        <f t="shared" si="126"/>
        <v>1.0534805315203954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5479</v>
      </c>
      <c r="D1372" s="18">
        <v>1500</v>
      </c>
      <c r="E1372" s="1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7">
        <f t="shared" si="126"/>
        <v>1.0366666666666666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5480</v>
      </c>
      <c r="D1373" s="18">
        <v>6999</v>
      </c>
      <c r="E1373" s="1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7">
        <f t="shared" si="126"/>
        <v>1.0708672667523933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5481</v>
      </c>
      <c r="D1374" s="18">
        <v>500</v>
      </c>
      <c r="E1374" s="1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7">
        <f t="shared" si="126"/>
        <v>1.24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5482</v>
      </c>
      <c r="D1375" s="18">
        <v>10000</v>
      </c>
      <c r="E1375" s="1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7">
        <f t="shared" si="126"/>
        <v>1.0501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5483</v>
      </c>
      <c r="D1376" s="18">
        <v>1500</v>
      </c>
      <c r="E1376" s="1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7">
        <f t="shared" si="126"/>
        <v>1.8946666666666667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5484</v>
      </c>
      <c r="D1377" s="18">
        <v>4000</v>
      </c>
      <c r="E1377" s="1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7">
        <f t="shared" si="126"/>
        <v>1.7132499999999999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5485</v>
      </c>
      <c r="D1378" s="18">
        <v>3700</v>
      </c>
      <c r="E1378" s="1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7">
        <f t="shared" si="126"/>
        <v>2.5248648648648651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5486</v>
      </c>
      <c r="D1379" s="18">
        <v>1300</v>
      </c>
      <c r="E1379" s="1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7">
        <f t="shared" si="126"/>
        <v>1.1615384615384616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x14ac:dyDescent="0.35">
      <c r="A1380">
        <v>1378</v>
      </c>
      <c r="B1380" s="3" t="s">
        <v>1379</v>
      </c>
      <c r="C1380" s="3" t="s">
        <v>5487</v>
      </c>
      <c r="D1380" s="18">
        <v>2000</v>
      </c>
      <c r="E1380" s="1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7">
        <f t="shared" si="126"/>
        <v>2.0335000000000001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5488</v>
      </c>
      <c r="D1381" s="18">
        <v>10000</v>
      </c>
      <c r="E1381" s="1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7">
        <f t="shared" si="126"/>
        <v>1.1160000000000001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5489</v>
      </c>
      <c r="D1382" s="18">
        <v>25</v>
      </c>
      <c r="E1382" s="1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7">
        <f t="shared" si="126"/>
        <v>4.24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5490</v>
      </c>
      <c r="D1383" s="18">
        <v>5000</v>
      </c>
      <c r="E1383" s="1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7">
        <f t="shared" si="126"/>
        <v>1.071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5491</v>
      </c>
      <c r="D1384" s="18">
        <v>8000</v>
      </c>
      <c r="E1384" s="1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7">
        <f t="shared" si="126"/>
        <v>1.043625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5492</v>
      </c>
      <c r="D1385" s="18">
        <v>2200</v>
      </c>
      <c r="E1385" s="1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7">
        <f t="shared" si="126"/>
        <v>2.124090909090909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5493</v>
      </c>
      <c r="D1386" s="18">
        <v>3500</v>
      </c>
      <c r="E1386" s="1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7">
        <f t="shared" si="126"/>
        <v>1.2408571428571429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5494</v>
      </c>
      <c r="D1387" s="18">
        <v>8000</v>
      </c>
      <c r="E1387" s="1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7">
        <f t="shared" si="126"/>
        <v>1.10406125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5495</v>
      </c>
      <c r="D1388" s="18">
        <v>400</v>
      </c>
      <c r="E1388" s="1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7">
        <f t="shared" si="126"/>
        <v>2.1875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5496</v>
      </c>
      <c r="D1389" s="18">
        <v>4000</v>
      </c>
      <c r="E1389" s="1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7">
        <f t="shared" si="126"/>
        <v>1.36625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3.5" x14ac:dyDescent="0.35">
      <c r="A1390">
        <v>1388</v>
      </c>
      <c r="B1390" s="3" t="s">
        <v>1389</v>
      </c>
      <c r="C1390" s="3" t="s">
        <v>5497</v>
      </c>
      <c r="D1390" s="18">
        <v>5000</v>
      </c>
      <c r="E1390" s="1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7">
        <f t="shared" si="126"/>
        <v>1.348074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5498</v>
      </c>
      <c r="D1391" s="18">
        <v>500</v>
      </c>
      <c r="E1391" s="1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7">
        <f t="shared" si="126"/>
        <v>1.454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5499</v>
      </c>
      <c r="D1392" s="18">
        <v>2800</v>
      </c>
      <c r="E1392" s="1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7">
        <f t="shared" si="126"/>
        <v>1.0910714285714285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5500</v>
      </c>
      <c r="D1393" s="18">
        <v>500</v>
      </c>
      <c r="E1393" s="1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7">
        <f t="shared" si="126"/>
        <v>1.1020000000000001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5501</v>
      </c>
      <c r="D1394" s="18">
        <v>2500</v>
      </c>
      <c r="E1394" s="1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7">
        <f t="shared" si="126"/>
        <v>1.1364000000000001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x14ac:dyDescent="0.35">
      <c r="A1395">
        <v>1393</v>
      </c>
      <c r="B1395" s="3" t="s">
        <v>1394</v>
      </c>
      <c r="C1395" s="3" t="s">
        <v>5502</v>
      </c>
      <c r="D1395" s="18">
        <v>10000</v>
      </c>
      <c r="E1395" s="1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7">
        <f t="shared" si="126"/>
        <v>1.0235000000000001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5503</v>
      </c>
      <c r="D1396" s="18">
        <v>750</v>
      </c>
      <c r="E1396" s="1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7">
        <f t="shared" si="126"/>
        <v>1.2213333333333334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x14ac:dyDescent="0.35">
      <c r="A1397">
        <v>1395</v>
      </c>
      <c r="B1397" s="3" t="s">
        <v>1396</v>
      </c>
      <c r="C1397" s="3" t="s">
        <v>5504</v>
      </c>
      <c r="D1397" s="18">
        <v>3500</v>
      </c>
      <c r="E1397" s="1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7">
        <f t="shared" si="126"/>
        <v>1.1188571428571428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5505</v>
      </c>
      <c r="D1398" s="18">
        <v>6000</v>
      </c>
      <c r="E1398" s="1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7">
        <f t="shared" si="126"/>
        <v>1.073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5506</v>
      </c>
      <c r="D1399" s="18">
        <v>10000</v>
      </c>
      <c r="E1399" s="1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7">
        <f t="shared" si="126"/>
        <v>1.1385000000000001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5507</v>
      </c>
      <c r="D1400" s="18">
        <v>4400</v>
      </c>
      <c r="E1400" s="1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7">
        <f t="shared" si="126"/>
        <v>1.0968181818181819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5508</v>
      </c>
      <c r="D1401" s="18">
        <v>9000</v>
      </c>
      <c r="E1401" s="1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7">
        <f t="shared" si="126"/>
        <v>1.2614444444444444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5509</v>
      </c>
      <c r="D1402" s="18">
        <v>350</v>
      </c>
      <c r="E1402" s="1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7">
        <f t="shared" si="126"/>
        <v>1.6742857142857144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5510</v>
      </c>
      <c r="D1403" s="18">
        <v>2500</v>
      </c>
      <c r="E1403" s="1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7">
        <f t="shared" si="126"/>
        <v>4.9652000000000003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5511</v>
      </c>
      <c r="D1404" s="18">
        <v>2500</v>
      </c>
      <c r="E1404" s="1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7">
        <f t="shared" si="126"/>
        <v>1.0915999999999999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5512</v>
      </c>
      <c r="D1405" s="18">
        <v>4000</v>
      </c>
      <c r="E1405" s="1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7">
        <f t="shared" si="126"/>
        <v>1.0257499999999999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5513</v>
      </c>
      <c r="D1406" s="18">
        <v>14500</v>
      </c>
      <c r="E1406" s="1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7">
        <f t="shared" si="126"/>
        <v>1.6620689655172414E-2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5514</v>
      </c>
      <c r="D1407" s="18">
        <v>25000</v>
      </c>
      <c r="E1407" s="1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7">
        <f t="shared" si="126"/>
        <v>4.1999999999999997E-3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x14ac:dyDescent="0.35">
      <c r="A1408">
        <v>1406</v>
      </c>
      <c r="B1408" s="3" t="s">
        <v>1407</v>
      </c>
      <c r="C1408" s="3" t="s">
        <v>5515</v>
      </c>
      <c r="D1408" s="18">
        <v>12000</v>
      </c>
      <c r="E1408" s="1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7">
        <f t="shared" si="126"/>
        <v>1.25E-3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5516</v>
      </c>
      <c r="D1409" s="18">
        <v>3000</v>
      </c>
      <c r="E1409" s="1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7">
        <f t="shared" si="126"/>
        <v>5.0000000000000001E-3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5517</v>
      </c>
      <c r="D1410" s="18">
        <v>1000</v>
      </c>
      <c r="E1410" s="1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7">
        <f t="shared" si="126"/>
        <v>7.1999999999999995E-2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5518</v>
      </c>
      <c r="D1411" s="18">
        <v>4000</v>
      </c>
      <c r="E1411" s="1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7">
        <f t="shared" ref="O1411:O1474" si="132">E1411/D1411</f>
        <v>0</v>
      </c>
      <c r="P1411" s="8">
        <f t="shared" ref="P1411:P1474" si="133">IF(L1411=0,0,E1411/L1411)</f>
        <v>0</v>
      </c>
      <c r="Q1411" t="str">
        <f t="shared" ref="Q1411:Q1474" si="134">LEFT(N1411,FIND("/",N1411,1)-1)</f>
        <v>publishing</v>
      </c>
      <c r="R1411" t="str">
        <f t="shared" ref="R1411:R1474" si="135">RIGHT(N1411,LEN(N1411)-FIND("/",N1411,1))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5519</v>
      </c>
      <c r="D1412" s="18">
        <v>6000</v>
      </c>
      <c r="E1412" s="1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7">
        <f t="shared" si="132"/>
        <v>1.6666666666666666E-4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5520</v>
      </c>
      <c r="D1413" s="18">
        <v>3000</v>
      </c>
      <c r="E1413" s="1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7">
        <f t="shared" si="132"/>
        <v>2.3333333333333335E-3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5521</v>
      </c>
      <c r="D1414" s="18">
        <v>7000</v>
      </c>
      <c r="E1414" s="1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7">
        <f t="shared" si="132"/>
        <v>4.5714285714285714E-2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5522</v>
      </c>
      <c r="D1415" s="18">
        <v>2000</v>
      </c>
      <c r="E1415" s="1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7">
        <f t="shared" si="132"/>
        <v>0.05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5523</v>
      </c>
      <c r="D1416" s="18">
        <v>500</v>
      </c>
      <c r="E1416" s="1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7">
        <f t="shared" si="132"/>
        <v>2E-3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5524</v>
      </c>
      <c r="D1417" s="18">
        <v>4400</v>
      </c>
      <c r="E1417" s="1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7">
        <f t="shared" si="132"/>
        <v>0.18181818181818182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5525</v>
      </c>
      <c r="D1418" s="18">
        <v>50000</v>
      </c>
      <c r="E1418" s="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7">
        <f t="shared" si="132"/>
        <v>0</v>
      </c>
      <c r="P1418" s="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5526</v>
      </c>
      <c r="D1419" s="18">
        <v>4500</v>
      </c>
      <c r="E1419" s="1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7">
        <f t="shared" si="132"/>
        <v>1.2222222222222223E-2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5527</v>
      </c>
      <c r="D1420" s="18">
        <v>3000</v>
      </c>
      <c r="E1420" s="1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7">
        <f t="shared" si="132"/>
        <v>2E-3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5528</v>
      </c>
      <c r="D1421" s="18">
        <v>6300</v>
      </c>
      <c r="E1421" s="1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7">
        <f t="shared" si="132"/>
        <v>7.0634920634920634E-2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5529</v>
      </c>
      <c r="D1422" s="18">
        <v>110</v>
      </c>
      <c r="E1422" s="1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7">
        <f t="shared" si="132"/>
        <v>2.7272727272727271E-2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5530</v>
      </c>
      <c r="D1423" s="18">
        <v>200000</v>
      </c>
      <c r="E1423" s="1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7">
        <f t="shared" si="132"/>
        <v>1E-3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5531</v>
      </c>
      <c r="D1424" s="18">
        <v>25000</v>
      </c>
      <c r="E1424" s="1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7">
        <f t="shared" si="132"/>
        <v>1.0399999999999999E-3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5532</v>
      </c>
      <c r="D1425" s="18">
        <v>30000</v>
      </c>
      <c r="E1425" s="1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7">
        <f t="shared" si="132"/>
        <v>3.3333333333333335E-3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5533</v>
      </c>
      <c r="D1426" s="18">
        <v>7500</v>
      </c>
      <c r="E1426" s="1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7">
        <f t="shared" si="132"/>
        <v>0.2036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5534</v>
      </c>
      <c r="D1427" s="18">
        <v>13000</v>
      </c>
      <c r="E1427" s="1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7">
        <f t="shared" si="132"/>
        <v>0</v>
      </c>
      <c r="P1427" s="8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5535</v>
      </c>
      <c r="D1428" s="18">
        <v>1000</v>
      </c>
      <c r="E1428" s="1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7">
        <f t="shared" si="132"/>
        <v>0</v>
      </c>
      <c r="P1428" s="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5536</v>
      </c>
      <c r="D1429" s="18">
        <v>5000</v>
      </c>
      <c r="E1429" s="1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7">
        <f t="shared" si="132"/>
        <v>8.3799999999999999E-2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5537</v>
      </c>
      <c r="D1430" s="18">
        <v>1000</v>
      </c>
      <c r="E1430" s="1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7">
        <f t="shared" si="132"/>
        <v>4.4999999999999998E-2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5538</v>
      </c>
      <c r="D1431" s="18">
        <v>10000</v>
      </c>
      <c r="E1431" s="1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7">
        <f t="shared" si="132"/>
        <v>0</v>
      </c>
      <c r="P1431" s="8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5539</v>
      </c>
      <c r="D1432" s="18">
        <v>5000</v>
      </c>
      <c r="E1432" s="1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7">
        <f t="shared" si="132"/>
        <v>8.0600000000000005E-2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5540</v>
      </c>
      <c r="D1433" s="18">
        <v>17000</v>
      </c>
      <c r="E1433" s="1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7">
        <f t="shared" si="132"/>
        <v>0.31947058823529412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5541</v>
      </c>
      <c r="D1434" s="18">
        <v>40000</v>
      </c>
      <c r="E1434" s="1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7">
        <f t="shared" si="132"/>
        <v>0</v>
      </c>
      <c r="P1434" s="8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5542</v>
      </c>
      <c r="D1435" s="18">
        <v>12000</v>
      </c>
      <c r="E1435" s="1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7">
        <f t="shared" si="132"/>
        <v>6.7083333333333328E-2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5543</v>
      </c>
      <c r="D1436" s="18">
        <v>82000</v>
      </c>
      <c r="E1436" s="1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7">
        <f t="shared" si="132"/>
        <v>9.987804878048781E-2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3.5" x14ac:dyDescent="0.35">
      <c r="A1437">
        <v>1435</v>
      </c>
      <c r="B1437" s="3" t="s">
        <v>1436</v>
      </c>
      <c r="C1437" s="3" t="s">
        <v>5544</v>
      </c>
      <c r="D1437" s="18">
        <v>15000</v>
      </c>
      <c r="E1437" s="1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7">
        <f t="shared" si="132"/>
        <v>1E-3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5545</v>
      </c>
      <c r="D1438" s="18">
        <v>10000</v>
      </c>
      <c r="E1438" s="1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7">
        <f t="shared" si="132"/>
        <v>7.7000000000000002E-3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5546</v>
      </c>
      <c r="D1439" s="18">
        <v>3000</v>
      </c>
      <c r="E1439" s="1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7">
        <f t="shared" si="132"/>
        <v>0.26900000000000002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5547</v>
      </c>
      <c r="D1440" s="18">
        <v>20000</v>
      </c>
      <c r="E1440" s="1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7">
        <f t="shared" si="132"/>
        <v>0.03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5548</v>
      </c>
      <c r="D1441" s="18">
        <v>2725</v>
      </c>
      <c r="E1441" s="1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7">
        <f t="shared" si="132"/>
        <v>6.6055045871559637E-2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5549</v>
      </c>
      <c r="D1442" s="18">
        <v>13000</v>
      </c>
      <c r="E1442" s="1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7">
        <f t="shared" si="132"/>
        <v>7.6923076923076926E-5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5550</v>
      </c>
      <c r="D1443" s="18">
        <v>180000</v>
      </c>
      <c r="E1443" s="1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7">
        <f t="shared" si="132"/>
        <v>1.1222222222222222E-2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5551</v>
      </c>
      <c r="D1444" s="18">
        <v>1500</v>
      </c>
      <c r="E1444" s="1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7">
        <f t="shared" si="132"/>
        <v>0</v>
      </c>
      <c r="P1444" s="8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5552</v>
      </c>
      <c r="D1445" s="18">
        <v>13000</v>
      </c>
      <c r="E1445" s="1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7">
        <f t="shared" si="132"/>
        <v>0</v>
      </c>
      <c r="P1445" s="8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5553</v>
      </c>
      <c r="D1446" s="18">
        <v>4950</v>
      </c>
      <c r="E1446" s="1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7">
        <f t="shared" si="132"/>
        <v>0</v>
      </c>
      <c r="P1446" s="8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5554</v>
      </c>
      <c r="D1447" s="18">
        <v>130000</v>
      </c>
      <c r="E1447" s="1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7">
        <f t="shared" si="132"/>
        <v>0</v>
      </c>
      <c r="P1447" s="8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5555</v>
      </c>
      <c r="D1448" s="18">
        <v>900</v>
      </c>
      <c r="E1448" s="1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7">
        <f t="shared" si="132"/>
        <v>0</v>
      </c>
      <c r="P1448" s="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5556</v>
      </c>
      <c r="D1449" s="18">
        <v>500000</v>
      </c>
      <c r="E1449" s="1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7">
        <f t="shared" si="132"/>
        <v>1.4999999999999999E-4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5557</v>
      </c>
      <c r="D1450" s="18">
        <v>200000</v>
      </c>
      <c r="E1450" s="1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7">
        <f t="shared" si="132"/>
        <v>0</v>
      </c>
      <c r="P1450" s="8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5558</v>
      </c>
      <c r="D1451" s="18">
        <v>8888</v>
      </c>
      <c r="E1451" s="1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7">
        <f t="shared" si="132"/>
        <v>0</v>
      </c>
      <c r="P1451" s="8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5559</v>
      </c>
      <c r="D1452" s="18">
        <v>100000</v>
      </c>
      <c r="E1452" s="1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7">
        <f t="shared" si="132"/>
        <v>1.0000000000000001E-5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5560</v>
      </c>
      <c r="D1453" s="18">
        <v>18950</v>
      </c>
      <c r="E1453" s="1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7">
        <f t="shared" si="132"/>
        <v>1.0554089709762533E-4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5561</v>
      </c>
      <c r="D1454" s="18">
        <v>14000</v>
      </c>
      <c r="E1454" s="1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7">
        <f t="shared" si="132"/>
        <v>0</v>
      </c>
      <c r="P1454" s="8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5562</v>
      </c>
      <c r="D1455" s="18">
        <v>25000</v>
      </c>
      <c r="E1455" s="1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7">
        <f t="shared" si="132"/>
        <v>0</v>
      </c>
      <c r="P1455" s="8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5563</v>
      </c>
      <c r="D1456" s="18">
        <v>1750</v>
      </c>
      <c r="E1456" s="1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7">
        <f t="shared" si="132"/>
        <v>8.5714285714285719E-3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5564</v>
      </c>
      <c r="D1457" s="18">
        <v>15000</v>
      </c>
      <c r="E1457" s="1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7">
        <f t="shared" si="132"/>
        <v>0.105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x14ac:dyDescent="0.35">
      <c r="A1458">
        <v>1456</v>
      </c>
      <c r="B1458" s="3" t="s">
        <v>1457</v>
      </c>
      <c r="C1458" s="3" t="s">
        <v>5565</v>
      </c>
      <c r="D1458" s="18">
        <v>5000</v>
      </c>
      <c r="E1458" s="1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7">
        <f t="shared" si="132"/>
        <v>2.9000000000000001E-2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5566</v>
      </c>
      <c r="D1459" s="18">
        <v>6000</v>
      </c>
      <c r="E1459" s="1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7">
        <f t="shared" si="132"/>
        <v>0</v>
      </c>
      <c r="P1459" s="8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5567</v>
      </c>
      <c r="D1460" s="18">
        <v>5000</v>
      </c>
      <c r="E1460" s="1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7">
        <f t="shared" si="132"/>
        <v>0</v>
      </c>
      <c r="P1460" s="8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5568</v>
      </c>
      <c r="D1461" s="18">
        <v>37000</v>
      </c>
      <c r="E1461" s="1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7">
        <f t="shared" si="132"/>
        <v>0</v>
      </c>
      <c r="P1461" s="8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5569</v>
      </c>
      <c r="D1462" s="18">
        <v>25000000</v>
      </c>
      <c r="E1462" s="1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7">
        <f t="shared" si="132"/>
        <v>0</v>
      </c>
      <c r="P1462" s="8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5570</v>
      </c>
      <c r="D1463" s="18">
        <v>15000</v>
      </c>
      <c r="E1463" s="1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7">
        <f t="shared" si="132"/>
        <v>1.012446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29" x14ac:dyDescent="0.35">
      <c r="A1464">
        <v>1462</v>
      </c>
      <c r="B1464" s="3" t="s">
        <v>1463</v>
      </c>
      <c r="C1464" s="3" t="s">
        <v>5571</v>
      </c>
      <c r="D1464" s="18">
        <v>4000</v>
      </c>
      <c r="E1464" s="1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7">
        <f t="shared" si="132"/>
        <v>1.085175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5572</v>
      </c>
      <c r="D1465" s="18">
        <v>600</v>
      </c>
      <c r="E1465" s="1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7">
        <f t="shared" si="132"/>
        <v>1.4766666666666666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x14ac:dyDescent="0.35">
      <c r="A1466">
        <v>1464</v>
      </c>
      <c r="B1466" s="3" t="s">
        <v>1465</v>
      </c>
      <c r="C1466" s="3" t="s">
        <v>5573</v>
      </c>
      <c r="D1466" s="18">
        <v>5000</v>
      </c>
      <c r="E1466" s="1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7">
        <f t="shared" si="132"/>
        <v>1.6319999999999999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5574</v>
      </c>
      <c r="D1467" s="18">
        <v>30000</v>
      </c>
      <c r="E1467" s="1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7">
        <f t="shared" si="132"/>
        <v>4.5641449999999999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3.5" x14ac:dyDescent="0.35">
      <c r="A1468">
        <v>1466</v>
      </c>
      <c r="B1468" s="3" t="s">
        <v>1467</v>
      </c>
      <c r="C1468" s="3" t="s">
        <v>5575</v>
      </c>
      <c r="D1468" s="18">
        <v>16000</v>
      </c>
      <c r="E1468" s="1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7">
        <f t="shared" si="132"/>
        <v>1.0787731249999999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5576</v>
      </c>
      <c r="D1469" s="18">
        <v>40000</v>
      </c>
      <c r="E1469" s="1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7">
        <f t="shared" si="132"/>
        <v>1.1508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5577</v>
      </c>
      <c r="D1470" s="18">
        <v>9500</v>
      </c>
      <c r="E1470" s="1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7">
        <f t="shared" si="132"/>
        <v>1.0236842105263158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5578</v>
      </c>
      <c r="D1471" s="18">
        <v>44250</v>
      </c>
      <c r="E1471" s="1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7">
        <f t="shared" si="132"/>
        <v>1.0842485875706214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5579</v>
      </c>
      <c r="D1472" s="18">
        <v>1500</v>
      </c>
      <c r="E1472" s="1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7">
        <f t="shared" si="132"/>
        <v>1.2513333333333334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5580</v>
      </c>
      <c r="D1473" s="18">
        <v>32000</v>
      </c>
      <c r="E1473" s="1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7">
        <f t="shared" si="132"/>
        <v>1.03840625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5581</v>
      </c>
      <c r="D1474" s="18">
        <v>25000</v>
      </c>
      <c r="E1474" s="1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7">
        <f t="shared" si="132"/>
        <v>1.3870400000000001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x14ac:dyDescent="0.35">
      <c r="A1475">
        <v>1473</v>
      </c>
      <c r="B1475" s="3" t="s">
        <v>1474</v>
      </c>
      <c r="C1475" s="3" t="s">
        <v>5582</v>
      </c>
      <c r="D1475" s="18">
        <v>1500</v>
      </c>
      <c r="E1475" s="1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7">
        <f t="shared" ref="O1475:O1538" si="138">E1475/D1475</f>
        <v>1.20516</v>
      </c>
      <c r="P1475" s="8">
        <f t="shared" ref="P1475:P1538" si="139">IF(L1475=0,0,E1475/L1475)</f>
        <v>38.462553191489363</v>
      </c>
      <c r="Q1475" t="str">
        <f t="shared" ref="Q1475:Q1538" si="140">LEFT(N1475,FIND("/",N1475,1)-1)</f>
        <v>publishing</v>
      </c>
      <c r="R1475" t="str">
        <f t="shared" ref="R1475:R1538" si="141">RIGHT(N1475,LEN(N1475)-FIND("/",N1475,1))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5583</v>
      </c>
      <c r="D1476" s="18">
        <v>3000</v>
      </c>
      <c r="E1476" s="1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7">
        <f t="shared" si="138"/>
        <v>1.1226666666666667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5584</v>
      </c>
      <c r="D1477" s="18">
        <v>15000</v>
      </c>
      <c r="E1477" s="1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7">
        <f t="shared" si="138"/>
        <v>1.8866966666666667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5585</v>
      </c>
      <c r="D1478" s="18">
        <v>6000</v>
      </c>
      <c r="E1478" s="1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7">
        <f t="shared" si="138"/>
        <v>6.6155466666666669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5586</v>
      </c>
      <c r="D1479" s="18">
        <v>30000</v>
      </c>
      <c r="E1479" s="1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7">
        <f t="shared" si="138"/>
        <v>1.1131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3.5" x14ac:dyDescent="0.35">
      <c r="A1480">
        <v>1478</v>
      </c>
      <c r="B1480" s="3" t="s">
        <v>1479</v>
      </c>
      <c r="C1480" s="3" t="s">
        <v>5587</v>
      </c>
      <c r="D1480" s="18">
        <v>50000</v>
      </c>
      <c r="E1480" s="1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7">
        <f t="shared" si="138"/>
        <v>11.8161422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5588</v>
      </c>
      <c r="D1481" s="18">
        <v>1600</v>
      </c>
      <c r="E1481" s="1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7">
        <f t="shared" si="138"/>
        <v>1.37375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5589</v>
      </c>
      <c r="D1482" s="18">
        <v>50000</v>
      </c>
      <c r="E1482" s="1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7">
        <f t="shared" si="138"/>
        <v>1.170404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5590</v>
      </c>
      <c r="D1483" s="18">
        <v>5000</v>
      </c>
      <c r="E1483" s="1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7">
        <f t="shared" si="138"/>
        <v>2.1000000000000001E-2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5591</v>
      </c>
      <c r="D1484" s="18">
        <v>5000</v>
      </c>
      <c r="E1484" s="1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7">
        <f t="shared" si="138"/>
        <v>1E-3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5592</v>
      </c>
      <c r="D1485" s="18">
        <v>7000</v>
      </c>
      <c r="E1485" s="1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7">
        <f t="shared" si="138"/>
        <v>7.1428571428571426E-3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5593</v>
      </c>
      <c r="D1486" s="18">
        <v>2000</v>
      </c>
      <c r="E1486" s="1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7">
        <f t="shared" si="138"/>
        <v>0</v>
      </c>
      <c r="P1486" s="8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5594</v>
      </c>
      <c r="D1487" s="18">
        <v>6700</v>
      </c>
      <c r="E1487" s="1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7">
        <f t="shared" si="138"/>
        <v>2.2388059701492536E-2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5595</v>
      </c>
      <c r="D1488" s="18">
        <v>20000</v>
      </c>
      <c r="E1488" s="1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7">
        <f t="shared" si="138"/>
        <v>2.3999999999999998E-3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5596</v>
      </c>
      <c r="D1489" s="18">
        <v>10000</v>
      </c>
      <c r="E1489" s="1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7">
        <f t="shared" si="138"/>
        <v>0</v>
      </c>
      <c r="P1489" s="8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5597</v>
      </c>
      <c r="D1490" s="18">
        <v>15000</v>
      </c>
      <c r="E1490" s="1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7">
        <f t="shared" si="138"/>
        <v>2.4E-2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5598</v>
      </c>
      <c r="D1491" s="18">
        <v>5000</v>
      </c>
      <c r="E1491" s="1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7">
        <f t="shared" si="138"/>
        <v>0</v>
      </c>
      <c r="P1491" s="8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5599</v>
      </c>
      <c r="D1492" s="18">
        <v>2900</v>
      </c>
      <c r="E1492" s="1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7">
        <f t="shared" si="138"/>
        <v>0.30862068965517242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5600</v>
      </c>
      <c r="D1493" s="18">
        <v>1200</v>
      </c>
      <c r="E1493" s="1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7">
        <f t="shared" si="138"/>
        <v>8.3333333333333329E-2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5601</v>
      </c>
      <c r="D1494" s="18">
        <v>4000</v>
      </c>
      <c r="E1494" s="1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7">
        <f t="shared" si="138"/>
        <v>7.4999999999999997E-3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5602</v>
      </c>
      <c r="D1495" s="18">
        <v>2400</v>
      </c>
      <c r="E1495" s="1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7">
        <f t="shared" si="138"/>
        <v>0</v>
      </c>
      <c r="P1495" s="8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5603</v>
      </c>
      <c r="D1496" s="18">
        <v>5000</v>
      </c>
      <c r="E1496" s="1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7">
        <f t="shared" si="138"/>
        <v>8.8999999999999996E-2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5604</v>
      </c>
      <c r="D1497" s="18">
        <v>2000</v>
      </c>
      <c r="E1497" s="1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7">
        <f t="shared" si="138"/>
        <v>0</v>
      </c>
      <c r="P1497" s="8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5605</v>
      </c>
      <c r="D1498" s="18">
        <v>1500</v>
      </c>
      <c r="E1498" s="1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7">
        <f t="shared" si="138"/>
        <v>0</v>
      </c>
      <c r="P1498" s="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5606</v>
      </c>
      <c r="D1499" s="18">
        <v>15000</v>
      </c>
      <c r="E1499" s="1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7">
        <f t="shared" si="138"/>
        <v>6.666666666666667E-5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5607</v>
      </c>
      <c r="D1500" s="18">
        <v>3000</v>
      </c>
      <c r="E1500" s="1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7">
        <f t="shared" si="138"/>
        <v>1.9E-2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5608</v>
      </c>
      <c r="D1501" s="18">
        <v>2000</v>
      </c>
      <c r="E1501" s="1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7">
        <f t="shared" si="138"/>
        <v>2.5000000000000001E-3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5609</v>
      </c>
      <c r="D1502" s="18">
        <v>2800</v>
      </c>
      <c r="E1502" s="1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7">
        <f t="shared" si="138"/>
        <v>0.25035714285714283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5610</v>
      </c>
      <c r="D1503" s="18">
        <v>52000</v>
      </c>
      <c r="E1503" s="1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7">
        <f t="shared" si="138"/>
        <v>1.6633076923076924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5611</v>
      </c>
      <c r="D1504" s="18">
        <v>22000</v>
      </c>
      <c r="E1504" s="1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7">
        <f t="shared" si="138"/>
        <v>1.0144545454545455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5612</v>
      </c>
      <c r="D1505" s="18">
        <v>3750</v>
      </c>
      <c r="E1505" s="1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7">
        <f t="shared" si="138"/>
        <v>1.0789146666666667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5613</v>
      </c>
      <c r="D1506" s="18">
        <v>6500</v>
      </c>
      <c r="E1506" s="1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7">
        <f t="shared" si="138"/>
        <v>2.7793846153846156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5614</v>
      </c>
      <c r="D1507" s="18">
        <v>16000</v>
      </c>
      <c r="E1507" s="1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7">
        <f t="shared" si="138"/>
        <v>1.0358125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5615</v>
      </c>
      <c r="D1508" s="18">
        <v>1500</v>
      </c>
      <c r="E1508" s="1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7">
        <f t="shared" si="138"/>
        <v>1.1140000000000001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5616</v>
      </c>
      <c r="D1509" s="18">
        <v>1200</v>
      </c>
      <c r="E1509" s="1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7">
        <f t="shared" si="138"/>
        <v>2.15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5617</v>
      </c>
      <c r="D1510" s="18">
        <v>18500</v>
      </c>
      <c r="E1510" s="1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7">
        <f t="shared" si="138"/>
        <v>1.1076216216216217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5618</v>
      </c>
      <c r="D1511" s="18">
        <v>17500</v>
      </c>
      <c r="E1511" s="1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7">
        <f t="shared" si="138"/>
        <v>1.2364125714285714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5619</v>
      </c>
      <c r="D1512" s="18">
        <v>16000</v>
      </c>
      <c r="E1512" s="1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7">
        <f t="shared" si="138"/>
        <v>1.0103500000000001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5620</v>
      </c>
      <c r="D1513" s="18">
        <v>14000</v>
      </c>
      <c r="E1513" s="1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7">
        <f t="shared" si="138"/>
        <v>1.1179285714285714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5621</v>
      </c>
      <c r="D1514" s="18">
        <v>3500</v>
      </c>
      <c r="E1514" s="1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7">
        <f t="shared" si="138"/>
        <v>5.5877142857142861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5622</v>
      </c>
      <c r="D1515" s="18">
        <v>8000</v>
      </c>
      <c r="E1515" s="1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7">
        <f t="shared" si="138"/>
        <v>1.5001875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5623</v>
      </c>
      <c r="D1516" s="18">
        <v>25000</v>
      </c>
      <c r="E1516" s="1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7">
        <f t="shared" si="138"/>
        <v>1.0647599999999999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5624</v>
      </c>
      <c r="D1517" s="18">
        <v>300000</v>
      </c>
      <c r="E1517" s="1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7">
        <f t="shared" si="138"/>
        <v>1.57189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5625</v>
      </c>
      <c r="D1518" s="18">
        <v>17000</v>
      </c>
      <c r="E1518" s="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7">
        <f t="shared" si="138"/>
        <v>1.0865882352941176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5626</v>
      </c>
      <c r="D1519" s="18">
        <v>15000</v>
      </c>
      <c r="E1519" s="1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7">
        <f t="shared" si="138"/>
        <v>1.6197999999999999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29" x14ac:dyDescent="0.35">
      <c r="A1520">
        <v>1518</v>
      </c>
      <c r="B1520" s="3" t="s">
        <v>1519</v>
      </c>
      <c r="C1520" s="3" t="s">
        <v>5627</v>
      </c>
      <c r="D1520" s="18">
        <v>15000</v>
      </c>
      <c r="E1520" s="1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7">
        <f t="shared" si="138"/>
        <v>2.0536666666666665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5628</v>
      </c>
      <c r="D1521" s="18">
        <v>9000</v>
      </c>
      <c r="E1521" s="1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7">
        <f t="shared" si="138"/>
        <v>1.033638888888889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5629</v>
      </c>
      <c r="D1522" s="18">
        <v>18000</v>
      </c>
      <c r="E1522" s="1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7">
        <f t="shared" si="138"/>
        <v>1.0347222222222223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5630</v>
      </c>
      <c r="D1523" s="18">
        <v>37500</v>
      </c>
      <c r="E1523" s="1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7">
        <f t="shared" si="138"/>
        <v>1.0681333333333334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5631</v>
      </c>
      <c r="D1524" s="18">
        <v>43500</v>
      </c>
      <c r="E1524" s="1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7">
        <f t="shared" si="138"/>
        <v>1.3896574712643677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5632</v>
      </c>
      <c r="D1525" s="18">
        <v>18500</v>
      </c>
      <c r="E1525" s="1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7">
        <f t="shared" si="138"/>
        <v>1.2484324324324325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3.5" x14ac:dyDescent="0.35">
      <c r="A1526">
        <v>1524</v>
      </c>
      <c r="B1526" s="3" t="s">
        <v>1525</v>
      </c>
      <c r="C1526" s="3" t="s">
        <v>5633</v>
      </c>
      <c r="D1526" s="18">
        <v>3000</v>
      </c>
      <c r="E1526" s="1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7">
        <f t="shared" si="138"/>
        <v>2.0699999999999998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5634</v>
      </c>
      <c r="D1527" s="18">
        <v>2600</v>
      </c>
      <c r="E1527" s="1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7">
        <f t="shared" si="138"/>
        <v>1.7400576923076922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5635</v>
      </c>
      <c r="D1528" s="18">
        <v>23000</v>
      </c>
      <c r="E1528" s="1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7">
        <f t="shared" si="138"/>
        <v>1.2032608695652174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5636</v>
      </c>
      <c r="D1529" s="18">
        <v>3500</v>
      </c>
      <c r="E1529" s="1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7">
        <f t="shared" si="138"/>
        <v>1.1044428571428573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5637</v>
      </c>
      <c r="D1530" s="18">
        <v>3000</v>
      </c>
      <c r="E1530" s="1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7">
        <f t="shared" si="138"/>
        <v>2.8156666666666665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43.5" x14ac:dyDescent="0.35">
      <c r="A1531">
        <v>1529</v>
      </c>
      <c r="B1531" s="3" t="s">
        <v>1530</v>
      </c>
      <c r="C1531" s="3" t="s">
        <v>5638</v>
      </c>
      <c r="D1531" s="18">
        <v>19000</v>
      </c>
      <c r="E1531" s="1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7">
        <f t="shared" si="138"/>
        <v>1.0067894736842105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5639</v>
      </c>
      <c r="D1532" s="18">
        <v>35000</v>
      </c>
      <c r="E1532" s="1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7">
        <f t="shared" si="138"/>
        <v>1.3482571428571428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5640</v>
      </c>
      <c r="D1533" s="18">
        <v>2350</v>
      </c>
      <c r="E1533" s="1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7">
        <f t="shared" si="138"/>
        <v>1.7595744680851064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3.5" x14ac:dyDescent="0.35">
      <c r="A1534">
        <v>1532</v>
      </c>
      <c r="B1534" s="3" t="s">
        <v>1533</v>
      </c>
      <c r="C1534" s="3" t="s">
        <v>5641</v>
      </c>
      <c r="D1534" s="18">
        <v>5000</v>
      </c>
      <c r="E1534" s="1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7">
        <f t="shared" si="138"/>
        <v>4.8402000000000003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3.5" x14ac:dyDescent="0.35">
      <c r="A1535">
        <v>1533</v>
      </c>
      <c r="B1535" s="3" t="s">
        <v>1534</v>
      </c>
      <c r="C1535" s="3" t="s">
        <v>5642</v>
      </c>
      <c r="D1535" s="18">
        <v>45000</v>
      </c>
      <c r="E1535" s="1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7">
        <f t="shared" si="138"/>
        <v>1.4514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5643</v>
      </c>
      <c r="D1536" s="18">
        <v>7500</v>
      </c>
      <c r="E1536" s="1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7">
        <f t="shared" si="138"/>
        <v>4.1773333333333333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5644</v>
      </c>
      <c r="D1537" s="18">
        <v>4000</v>
      </c>
      <c r="E1537" s="1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7">
        <f t="shared" si="138"/>
        <v>1.3242499999999999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5645</v>
      </c>
      <c r="D1538" s="18">
        <v>12000</v>
      </c>
      <c r="E1538" s="1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7">
        <f t="shared" si="138"/>
        <v>2.5030841666666666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5646</v>
      </c>
      <c r="D1539" s="18">
        <v>12000</v>
      </c>
      <c r="E1539" s="1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7">
        <f t="shared" ref="O1539:O1602" si="144">E1539/D1539</f>
        <v>1.7989999999999999</v>
      </c>
      <c r="P1539" s="8">
        <f t="shared" ref="P1539:P1602" si="145">IF(L1539=0,0,E1539/L1539)</f>
        <v>96.375</v>
      </c>
      <c r="Q1539" t="str">
        <f t="shared" ref="Q1539:Q1602" si="146">LEFT(N1539,FIND("/",N1539,1)-1)</f>
        <v>photography</v>
      </c>
      <c r="R1539" t="str">
        <f t="shared" ref="R1539:R1602" si="147">RIGHT(N1539,LEN(N1539)-FIND("/",N1539,1))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5647</v>
      </c>
      <c r="D1540" s="18">
        <v>7000</v>
      </c>
      <c r="E1540" s="1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7">
        <f t="shared" si="144"/>
        <v>1.0262857142857142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5648</v>
      </c>
      <c r="D1541" s="18">
        <v>20000</v>
      </c>
      <c r="E1541" s="1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7">
        <f t="shared" si="144"/>
        <v>1.359861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5649</v>
      </c>
      <c r="D1542" s="18">
        <v>15000</v>
      </c>
      <c r="E1542" s="1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7">
        <f t="shared" si="144"/>
        <v>1.1786666666666668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5650</v>
      </c>
      <c r="D1543" s="18">
        <v>18000</v>
      </c>
      <c r="E1543" s="1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7">
        <f t="shared" si="144"/>
        <v>3.3333333333333332E-4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5651</v>
      </c>
      <c r="D1544" s="18">
        <v>500</v>
      </c>
      <c r="E1544" s="1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7">
        <f t="shared" si="144"/>
        <v>0.04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5652</v>
      </c>
      <c r="D1545" s="18">
        <v>2250</v>
      </c>
      <c r="E1545" s="1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7">
        <f t="shared" si="144"/>
        <v>4.4444444444444444E-3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5653</v>
      </c>
      <c r="D1546" s="18">
        <v>1000</v>
      </c>
      <c r="E1546" s="1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7">
        <f t="shared" si="144"/>
        <v>0</v>
      </c>
      <c r="P1546" s="8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5654</v>
      </c>
      <c r="D1547" s="18">
        <v>3000</v>
      </c>
      <c r="E1547" s="1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7">
        <f t="shared" si="144"/>
        <v>3.3333333333333332E-4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5655</v>
      </c>
      <c r="D1548" s="18">
        <v>1000</v>
      </c>
      <c r="E1548" s="1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7">
        <f t="shared" si="144"/>
        <v>0.28899999999999998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5656</v>
      </c>
      <c r="D1549" s="18">
        <v>20</v>
      </c>
      <c r="E1549" s="1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7">
        <f t="shared" si="144"/>
        <v>0</v>
      </c>
      <c r="P1549" s="8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5657</v>
      </c>
      <c r="D1550" s="18">
        <v>700</v>
      </c>
      <c r="E1550" s="1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7">
        <f t="shared" si="144"/>
        <v>8.5714285714285715E-2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5658</v>
      </c>
      <c r="D1551" s="18">
        <v>500</v>
      </c>
      <c r="E1551" s="1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7">
        <f t="shared" si="144"/>
        <v>0.34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5659</v>
      </c>
      <c r="D1552" s="18">
        <v>750</v>
      </c>
      <c r="E1552" s="1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7">
        <f t="shared" si="144"/>
        <v>0.13466666666666666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5660</v>
      </c>
      <c r="D1553" s="18">
        <v>3500</v>
      </c>
      <c r="E1553" s="1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7">
        <f t="shared" si="144"/>
        <v>0</v>
      </c>
      <c r="P1553" s="8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5661</v>
      </c>
      <c r="D1554" s="18">
        <v>4300</v>
      </c>
      <c r="E1554" s="1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7">
        <f t="shared" si="144"/>
        <v>0.49186046511627907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5662</v>
      </c>
      <c r="D1555" s="18">
        <v>6000</v>
      </c>
      <c r="E1555" s="1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7">
        <f t="shared" si="144"/>
        <v>0</v>
      </c>
      <c r="P1555" s="8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5663</v>
      </c>
      <c r="D1556" s="18">
        <v>20000</v>
      </c>
      <c r="E1556" s="1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7">
        <f t="shared" si="144"/>
        <v>0</v>
      </c>
      <c r="P1556" s="8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5664</v>
      </c>
      <c r="D1557" s="18">
        <v>750</v>
      </c>
      <c r="E1557" s="1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7">
        <f t="shared" si="144"/>
        <v>0</v>
      </c>
      <c r="P1557" s="8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5665</v>
      </c>
      <c r="D1558" s="18">
        <v>1500</v>
      </c>
      <c r="E1558" s="1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7">
        <f t="shared" si="144"/>
        <v>0.45133333333333331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5666</v>
      </c>
      <c r="D1559" s="18">
        <v>2500</v>
      </c>
      <c r="E1559" s="1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7">
        <f t="shared" si="144"/>
        <v>0.04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5667</v>
      </c>
      <c r="D1560" s="18">
        <v>750</v>
      </c>
      <c r="E1560" s="1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7">
        <f t="shared" si="144"/>
        <v>4.6666666666666669E-2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5668</v>
      </c>
      <c r="D1561" s="18">
        <v>15000</v>
      </c>
      <c r="E1561" s="1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7">
        <f t="shared" si="144"/>
        <v>3.3333333333333335E-3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5669</v>
      </c>
      <c r="D1562" s="18">
        <v>2500</v>
      </c>
      <c r="E1562" s="1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7">
        <f t="shared" si="144"/>
        <v>3.7600000000000001E-2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5670</v>
      </c>
      <c r="D1563" s="18">
        <v>10000</v>
      </c>
      <c r="E1563" s="1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7">
        <f t="shared" si="144"/>
        <v>6.7000000000000002E-3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5671</v>
      </c>
      <c r="D1564" s="18">
        <v>4000</v>
      </c>
      <c r="E1564" s="1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7">
        <f t="shared" si="144"/>
        <v>0</v>
      </c>
      <c r="P1564" s="8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5672</v>
      </c>
      <c r="D1565" s="18">
        <v>6000</v>
      </c>
      <c r="E1565" s="1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7">
        <f t="shared" si="144"/>
        <v>1.4166666666666666E-2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5673</v>
      </c>
      <c r="D1566" s="18">
        <v>10000</v>
      </c>
      <c r="E1566" s="1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7">
        <f t="shared" si="144"/>
        <v>1E-3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5674</v>
      </c>
      <c r="D1567" s="18">
        <v>4000</v>
      </c>
      <c r="E1567" s="1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7">
        <f t="shared" si="144"/>
        <v>2.5000000000000001E-2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5675</v>
      </c>
      <c r="D1568" s="18">
        <v>30000</v>
      </c>
      <c r="E1568" s="1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7">
        <f t="shared" si="144"/>
        <v>0.21249999999999999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5676</v>
      </c>
      <c r="D1569" s="18">
        <v>8500</v>
      </c>
      <c r="E1569" s="1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7">
        <f t="shared" si="144"/>
        <v>4.1176470588235294E-2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3.5" x14ac:dyDescent="0.35">
      <c r="A1570">
        <v>1568</v>
      </c>
      <c r="B1570" s="3" t="s">
        <v>1569</v>
      </c>
      <c r="C1570" s="3" t="s">
        <v>5677</v>
      </c>
      <c r="D1570" s="18">
        <v>25000</v>
      </c>
      <c r="E1570" s="1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7">
        <f t="shared" si="144"/>
        <v>0.13639999999999999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x14ac:dyDescent="0.35">
      <c r="A1571">
        <v>1569</v>
      </c>
      <c r="B1571" s="3" t="s">
        <v>1570</v>
      </c>
      <c r="C1571" s="3" t="s">
        <v>5678</v>
      </c>
      <c r="D1571" s="18">
        <v>30000</v>
      </c>
      <c r="E1571" s="1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7">
        <f t="shared" si="144"/>
        <v>0</v>
      </c>
      <c r="P1571" s="8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5679</v>
      </c>
      <c r="D1572" s="18">
        <v>6000</v>
      </c>
      <c r="E1572" s="1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7">
        <f t="shared" si="144"/>
        <v>0.41399999999999998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5680</v>
      </c>
      <c r="D1573" s="18">
        <v>12100</v>
      </c>
      <c r="E1573" s="1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7">
        <f t="shared" si="144"/>
        <v>6.6115702479338841E-3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5681</v>
      </c>
      <c r="D1574" s="18">
        <v>2500</v>
      </c>
      <c r="E1574" s="1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7">
        <f t="shared" si="144"/>
        <v>0.05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5682</v>
      </c>
      <c r="D1575" s="18">
        <v>9000</v>
      </c>
      <c r="E1575" s="1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7">
        <f t="shared" si="144"/>
        <v>2.4777777777777777E-2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5683</v>
      </c>
      <c r="D1576" s="18">
        <v>10000</v>
      </c>
      <c r="E1576" s="1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7">
        <f t="shared" si="144"/>
        <v>5.0599999999999999E-2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5684</v>
      </c>
      <c r="D1577" s="18">
        <v>10000</v>
      </c>
      <c r="E1577" s="1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7">
        <f t="shared" si="144"/>
        <v>0.2291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5685</v>
      </c>
      <c r="D1578" s="18">
        <v>5000</v>
      </c>
      <c r="E1578" s="1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7">
        <f t="shared" si="144"/>
        <v>0.13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5686</v>
      </c>
      <c r="D1579" s="18">
        <v>10000</v>
      </c>
      <c r="E1579" s="1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7">
        <f t="shared" si="144"/>
        <v>5.4999999999999997E-3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5687</v>
      </c>
      <c r="D1580" s="18">
        <v>1897</v>
      </c>
      <c r="E1580" s="1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7">
        <f t="shared" si="144"/>
        <v>0.10806536636794939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5688</v>
      </c>
      <c r="D1581" s="18">
        <v>3333</v>
      </c>
      <c r="E1581" s="1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7">
        <f t="shared" si="144"/>
        <v>8.4008400840084006E-3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5689</v>
      </c>
      <c r="D1582" s="18">
        <v>1750</v>
      </c>
      <c r="E1582" s="1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7">
        <f t="shared" si="144"/>
        <v>0</v>
      </c>
      <c r="P1582" s="8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5690</v>
      </c>
      <c r="D1583" s="18">
        <v>1000</v>
      </c>
      <c r="E1583" s="1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7">
        <f t="shared" si="144"/>
        <v>5.0000000000000001E-3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5691</v>
      </c>
      <c r="D1584" s="18">
        <v>1000</v>
      </c>
      <c r="E1584" s="1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7">
        <f t="shared" si="144"/>
        <v>9.2999999999999999E-2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5692</v>
      </c>
      <c r="D1585" s="18">
        <v>20000</v>
      </c>
      <c r="E1585" s="1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7">
        <f t="shared" si="144"/>
        <v>7.5000000000000002E-4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5693</v>
      </c>
      <c r="D1586" s="18">
        <v>1200</v>
      </c>
      <c r="E1586" s="1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7">
        <f t="shared" si="144"/>
        <v>0</v>
      </c>
      <c r="P1586" s="8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5694</v>
      </c>
      <c r="D1587" s="18">
        <v>2000</v>
      </c>
      <c r="E1587" s="1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7">
        <f t="shared" si="144"/>
        <v>0.79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5695</v>
      </c>
      <c r="D1588" s="18">
        <v>1500</v>
      </c>
      <c r="E1588" s="1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7">
        <f t="shared" si="144"/>
        <v>0</v>
      </c>
      <c r="P1588" s="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5696</v>
      </c>
      <c r="D1589" s="18">
        <v>7500</v>
      </c>
      <c r="E1589" s="1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7">
        <f t="shared" si="144"/>
        <v>1.3333333333333334E-4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5697</v>
      </c>
      <c r="D1590" s="18">
        <v>516</v>
      </c>
      <c r="E1590" s="1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7">
        <f t="shared" si="144"/>
        <v>0</v>
      </c>
      <c r="P1590" s="8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5698</v>
      </c>
      <c r="D1591" s="18">
        <v>1200</v>
      </c>
      <c r="E1591" s="1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7">
        <f t="shared" si="144"/>
        <v>0</v>
      </c>
      <c r="P1591" s="8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x14ac:dyDescent="0.35">
      <c r="A1592">
        <v>1590</v>
      </c>
      <c r="B1592" s="3" t="s">
        <v>1591</v>
      </c>
      <c r="C1592" s="3" t="s">
        <v>5699</v>
      </c>
      <c r="D1592" s="18">
        <v>60000</v>
      </c>
      <c r="E1592" s="1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7">
        <f t="shared" si="144"/>
        <v>1.7000000000000001E-2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5700</v>
      </c>
      <c r="D1593" s="18">
        <v>14000</v>
      </c>
      <c r="E1593" s="1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7">
        <f t="shared" si="144"/>
        <v>0.29228571428571426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5701</v>
      </c>
      <c r="D1594" s="18">
        <v>25</v>
      </c>
      <c r="E1594" s="1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7">
        <f t="shared" si="144"/>
        <v>0</v>
      </c>
      <c r="P1594" s="8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5702</v>
      </c>
      <c r="D1595" s="18">
        <v>22000</v>
      </c>
      <c r="E1595" s="1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7">
        <f t="shared" si="144"/>
        <v>1.3636363636363637E-4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5703</v>
      </c>
      <c r="D1596" s="18">
        <v>1000</v>
      </c>
      <c r="E1596" s="1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7">
        <f t="shared" si="144"/>
        <v>0.20499999999999999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5704</v>
      </c>
      <c r="D1597" s="18">
        <v>100000</v>
      </c>
      <c r="E1597" s="1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7">
        <f t="shared" si="144"/>
        <v>2.8E-3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5705</v>
      </c>
      <c r="D1598" s="18">
        <v>3250</v>
      </c>
      <c r="E1598" s="1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7">
        <f t="shared" si="144"/>
        <v>2.3076923076923078E-2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5706</v>
      </c>
      <c r="D1599" s="18">
        <v>15000</v>
      </c>
      <c r="E1599" s="1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7">
        <f t="shared" si="144"/>
        <v>0</v>
      </c>
      <c r="P1599" s="8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5707</v>
      </c>
      <c r="D1600" s="18">
        <v>800</v>
      </c>
      <c r="E1600" s="1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7">
        <f t="shared" si="144"/>
        <v>1.25E-3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5708</v>
      </c>
      <c r="D1601" s="18">
        <v>500</v>
      </c>
      <c r="E1601" s="1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7">
        <f t="shared" si="144"/>
        <v>0</v>
      </c>
      <c r="P1601" s="8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5709</v>
      </c>
      <c r="D1602" s="18">
        <v>5000</v>
      </c>
      <c r="E1602" s="1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7">
        <f t="shared" si="144"/>
        <v>7.3400000000000007E-2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5710</v>
      </c>
      <c r="D1603" s="18">
        <v>2500</v>
      </c>
      <c r="E1603" s="1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7">
        <f t="shared" ref="O1603:O1666" si="150">E1603/D1603</f>
        <v>1.082492</v>
      </c>
      <c r="P1603" s="8">
        <f t="shared" ref="P1603:P1666" si="151">IF(L1603=0,0,E1603/L1603)</f>
        <v>48.325535714285714</v>
      </c>
      <c r="Q1603" t="str">
        <f t="shared" ref="Q1603:Q1666" si="152">LEFT(N1603,FIND("/",N1603,1)-1)</f>
        <v>music</v>
      </c>
      <c r="R1603" t="str">
        <f t="shared" ref="R1603:R1666" si="153">RIGHT(N1603,LEN(N1603)-FIND("/",N1603,1))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5711</v>
      </c>
      <c r="D1604" s="18">
        <v>1500</v>
      </c>
      <c r="E1604" s="1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7">
        <f t="shared" si="150"/>
        <v>1.0016666666666667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5712</v>
      </c>
      <c r="D1605" s="18">
        <v>2000</v>
      </c>
      <c r="E1605" s="1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7">
        <f t="shared" si="150"/>
        <v>1.0003299999999999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5713</v>
      </c>
      <c r="D1606" s="18">
        <v>2800</v>
      </c>
      <c r="E1606" s="1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7">
        <f t="shared" si="150"/>
        <v>1.2210714285714286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5714</v>
      </c>
      <c r="D1607" s="18">
        <v>6000</v>
      </c>
      <c r="E1607" s="1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7">
        <f t="shared" si="150"/>
        <v>1.0069333333333335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5715</v>
      </c>
      <c r="D1608" s="18">
        <v>8000</v>
      </c>
      <c r="E1608" s="1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7">
        <f t="shared" si="150"/>
        <v>1.01004125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5716</v>
      </c>
      <c r="D1609" s="18">
        <v>10000</v>
      </c>
      <c r="E1609" s="1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7">
        <f t="shared" si="150"/>
        <v>1.4511000000000001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5717</v>
      </c>
      <c r="D1610" s="18">
        <v>1200</v>
      </c>
      <c r="E1610" s="1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7">
        <f t="shared" si="150"/>
        <v>1.0125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5718</v>
      </c>
      <c r="D1611" s="18">
        <v>1500</v>
      </c>
      <c r="E1611" s="1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7">
        <f t="shared" si="150"/>
        <v>1.1833333333333333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5719</v>
      </c>
      <c r="D1612" s="18">
        <v>2000</v>
      </c>
      <c r="E1612" s="1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7">
        <f t="shared" si="150"/>
        <v>2.7185000000000001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x14ac:dyDescent="0.35">
      <c r="A1613">
        <v>1611</v>
      </c>
      <c r="B1613" s="3" t="s">
        <v>1612</v>
      </c>
      <c r="C1613" s="3" t="s">
        <v>5720</v>
      </c>
      <c r="D1613" s="18">
        <v>800</v>
      </c>
      <c r="E1613" s="1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7">
        <f t="shared" si="150"/>
        <v>1.25125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5721</v>
      </c>
      <c r="D1614" s="18">
        <v>500</v>
      </c>
      <c r="E1614" s="1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7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5722</v>
      </c>
      <c r="D1615" s="18">
        <v>1000</v>
      </c>
      <c r="E1615" s="1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7">
        <f t="shared" si="150"/>
        <v>1.0149999999999999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5723</v>
      </c>
      <c r="D1616" s="18">
        <v>5000</v>
      </c>
      <c r="E1616" s="1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7">
        <f t="shared" si="150"/>
        <v>1.0269999999999999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5724</v>
      </c>
      <c r="D1617" s="18">
        <v>8000</v>
      </c>
      <c r="E1617" s="1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7">
        <f t="shared" si="150"/>
        <v>1.1412500000000001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5725</v>
      </c>
      <c r="D1618" s="18">
        <v>10000</v>
      </c>
      <c r="E1618" s="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7">
        <f t="shared" si="150"/>
        <v>1.042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5726</v>
      </c>
      <c r="D1619" s="18">
        <v>7000</v>
      </c>
      <c r="E1619" s="1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7">
        <f t="shared" si="150"/>
        <v>1.4585714285714286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5727</v>
      </c>
      <c r="D1620" s="18">
        <v>1500</v>
      </c>
      <c r="E1620" s="1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7">
        <f t="shared" si="150"/>
        <v>1.0506666666666666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5728</v>
      </c>
      <c r="D1621" s="18">
        <v>1500</v>
      </c>
      <c r="E1621" s="1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7">
        <f t="shared" si="150"/>
        <v>1.3333333333333333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5729</v>
      </c>
      <c r="D1622" s="18">
        <v>1000</v>
      </c>
      <c r="E1622" s="1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7">
        <f t="shared" si="150"/>
        <v>1.1299999999999999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5730</v>
      </c>
      <c r="D1623" s="18">
        <v>5000</v>
      </c>
      <c r="E1623" s="1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7">
        <f t="shared" si="150"/>
        <v>1.212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5731</v>
      </c>
      <c r="D1624" s="18">
        <v>6900</v>
      </c>
      <c r="E1624" s="1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7">
        <f t="shared" si="150"/>
        <v>1.0172463768115942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5732</v>
      </c>
      <c r="D1625" s="18">
        <v>750</v>
      </c>
      <c r="E1625" s="1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7">
        <f t="shared" si="150"/>
        <v>1.0106666666666666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5733</v>
      </c>
      <c r="D1626" s="18">
        <v>1000</v>
      </c>
      <c r="E1626" s="1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7">
        <f t="shared" si="150"/>
        <v>1.18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5734</v>
      </c>
      <c r="D1627" s="18">
        <v>7500</v>
      </c>
      <c r="E1627" s="1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7">
        <f t="shared" si="150"/>
        <v>1.5533333333333332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5735</v>
      </c>
      <c r="D1628" s="18">
        <v>8000</v>
      </c>
      <c r="E1628" s="1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7">
        <f t="shared" si="150"/>
        <v>1.0118750000000001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5736</v>
      </c>
      <c r="D1629" s="18">
        <v>2000</v>
      </c>
      <c r="E1629" s="1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7">
        <f t="shared" si="150"/>
        <v>1.17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5737</v>
      </c>
      <c r="D1630" s="18">
        <v>4000</v>
      </c>
      <c r="E1630" s="1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7">
        <f t="shared" si="150"/>
        <v>1.00925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5738</v>
      </c>
      <c r="D1631" s="18">
        <v>6000</v>
      </c>
      <c r="E1631" s="1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7">
        <f t="shared" si="150"/>
        <v>1.0366666666666666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5739</v>
      </c>
      <c r="D1632" s="18">
        <v>4000</v>
      </c>
      <c r="E1632" s="1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7">
        <f t="shared" si="150"/>
        <v>2.6524999999999999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5740</v>
      </c>
      <c r="D1633" s="18">
        <v>10000</v>
      </c>
      <c r="E1633" s="1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7">
        <f t="shared" si="150"/>
        <v>1.5590999999999999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5741</v>
      </c>
      <c r="D1634" s="18">
        <v>4000</v>
      </c>
      <c r="E1634" s="1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7">
        <f t="shared" si="150"/>
        <v>1.0162500000000001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5742</v>
      </c>
      <c r="D1635" s="18">
        <v>10000</v>
      </c>
      <c r="E1635" s="1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7">
        <f t="shared" si="150"/>
        <v>1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5743</v>
      </c>
      <c r="D1636" s="18">
        <v>2000</v>
      </c>
      <c r="E1636" s="1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7">
        <f t="shared" si="150"/>
        <v>1.0049999999999999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5744</v>
      </c>
      <c r="D1637" s="18">
        <v>2000</v>
      </c>
      <c r="E1637" s="1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7">
        <f t="shared" si="150"/>
        <v>1.2529999999999999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5745</v>
      </c>
      <c r="D1638" s="18">
        <v>4500</v>
      </c>
      <c r="E1638" s="1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7">
        <f t="shared" si="150"/>
        <v>1.0355555555555556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5746</v>
      </c>
      <c r="D1639" s="18">
        <v>500</v>
      </c>
      <c r="E1639" s="1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7">
        <f t="shared" si="150"/>
        <v>1.038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5747</v>
      </c>
      <c r="D1640" s="18">
        <v>1000</v>
      </c>
      <c r="E1640" s="1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7">
        <f t="shared" si="150"/>
        <v>1.05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5748</v>
      </c>
      <c r="D1641" s="18">
        <v>1800</v>
      </c>
      <c r="E1641" s="1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7">
        <f t="shared" si="150"/>
        <v>1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5749</v>
      </c>
      <c r="D1642" s="18">
        <v>400</v>
      </c>
      <c r="E1642" s="1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7">
        <f t="shared" si="150"/>
        <v>1.6986000000000001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5750</v>
      </c>
      <c r="D1643" s="18">
        <v>2500</v>
      </c>
      <c r="E1643" s="1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7">
        <f t="shared" si="150"/>
        <v>1.014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5751</v>
      </c>
      <c r="D1644" s="18">
        <v>1200</v>
      </c>
      <c r="E1644" s="1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7">
        <f t="shared" si="150"/>
        <v>1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5752</v>
      </c>
      <c r="D1645" s="18">
        <v>5000</v>
      </c>
      <c r="E1645" s="1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7">
        <f t="shared" si="150"/>
        <v>1.2470000000000001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5753</v>
      </c>
      <c r="D1646" s="18">
        <v>10000</v>
      </c>
      <c r="E1646" s="1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7">
        <f t="shared" si="150"/>
        <v>1.095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5754</v>
      </c>
      <c r="D1647" s="18">
        <v>5000</v>
      </c>
      <c r="E1647" s="1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7">
        <f t="shared" si="150"/>
        <v>1.1080000000000001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5755</v>
      </c>
      <c r="D1648" s="18">
        <v>2000</v>
      </c>
      <c r="E1648" s="1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7">
        <f t="shared" si="150"/>
        <v>1.1020000000000001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5756</v>
      </c>
      <c r="D1649" s="18">
        <v>5000</v>
      </c>
      <c r="E1649" s="1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7">
        <f t="shared" si="150"/>
        <v>1.0471999999999999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5757</v>
      </c>
      <c r="D1650" s="18">
        <v>2300</v>
      </c>
      <c r="E1650" s="1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7">
        <f t="shared" si="150"/>
        <v>1.2526086956521738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5758</v>
      </c>
      <c r="D1651" s="18">
        <v>3800</v>
      </c>
      <c r="E1651" s="1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7">
        <f t="shared" si="150"/>
        <v>1.0058763157894737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5759</v>
      </c>
      <c r="D1652" s="18">
        <v>2000</v>
      </c>
      <c r="E1652" s="1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7">
        <f t="shared" si="150"/>
        <v>1.4155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5760</v>
      </c>
      <c r="D1653" s="18">
        <v>2000</v>
      </c>
      <c r="E1653" s="1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7">
        <f t="shared" si="150"/>
        <v>1.0075000000000001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5761</v>
      </c>
      <c r="D1654" s="18">
        <v>4500</v>
      </c>
      <c r="E1654" s="1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7">
        <f t="shared" si="150"/>
        <v>1.0066666666666666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5762</v>
      </c>
      <c r="D1655" s="18">
        <v>5000</v>
      </c>
      <c r="E1655" s="1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7">
        <f t="shared" si="150"/>
        <v>1.7423040000000001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5763</v>
      </c>
      <c r="D1656" s="18">
        <v>1100</v>
      </c>
      <c r="E1656" s="1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7">
        <f t="shared" si="150"/>
        <v>1.199090909090909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5764</v>
      </c>
      <c r="D1657" s="18">
        <v>1500</v>
      </c>
      <c r="E1657" s="1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7">
        <f t="shared" si="150"/>
        <v>1.4286666666666668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5765</v>
      </c>
      <c r="D1658" s="18">
        <v>7500</v>
      </c>
      <c r="E1658" s="1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7">
        <f t="shared" si="150"/>
        <v>1.0033493333333334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5766</v>
      </c>
      <c r="D1659" s="18">
        <v>25000</v>
      </c>
      <c r="E1659" s="1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7">
        <f t="shared" si="150"/>
        <v>1.0493380000000001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5767</v>
      </c>
      <c r="D1660" s="18">
        <v>6000</v>
      </c>
      <c r="E1660" s="1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7">
        <f t="shared" si="150"/>
        <v>1.3223333333333334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5768</v>
      </c>
      <c r="D1661" s="18">
        <v>500</v>
      </c>
      <c r="E1661" s="1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7">
        <f t="shared" si="150"/>
        <v>1.1279999999999999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58" x14ac:dyDescent="0.35">
      <c r="A1662">
        <v>1660</v>
      </c>
      <c r="B1662" s="3" t="s">
        <v>1661</v>
      </c>
      <c r="C1662" s="3" t="s">
        <v>5769</v>
      </c>
      <c r="D1662" s="18">
        <v>80</v>
      </c>
      <c r="E1662" s="1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7">
        <f t="shared" si="150"/>
        <v>12.5375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5770</v>
      </c>
      <c r="D1663" s="18">
        <v>7900</v>
      </c>
      <c r="E1663" s="1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7">
        <f t="shared" si="150"/>
        <v>1.0250632911392406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58" x14ac:dyDescent="0.35">
      <c r="A1664">
        <v>1662</v>
      </c>
      <c r="B1664" s="3" t="s">
        <v>1663</v>
      </c>
      <c r="C1664" s="3" t="s">
        <v>5771</v>
      </c>
      <c r="D1664" s="18">
        <v>8000</v>
      </c>
      <c r="E1664" s="1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7">
        <f t="shared" si="150"/>
        <v>1.026375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5772</v>
      </c>
      <c r="D1665" s="18">
        <v>1000</v>
      </c>
      <c r="E1665" s="1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7">
        <f t="shared" si="150"/>
        <v>1.08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5773</v>
      </c>
      <c r="D1666" s="18">
        <v>2500</v>
      </c>
      <c r="E1666" s="1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7">
        <f t="shared" si="150"/>
        <v>1.2240879999999998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5774</v>
      </c>
      <c r="D1667" s="18">
        <v>3500</v>
      </c>
      <c r="E1667" s="1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7">
        <f t="shared" ref="O1667:O1730" si="156">E1667/D1667</f>
        <v>1.1945714285714286</v>
      </c>
      <c r="P1667" s="8">
        <f t="shared" ref="P1667:P1730" si="157">IF(L1667=0,0,E1667/L1667)</f>
        <v>44.956989247311824</v>
      </c>
      <c r="Q1667" t="str">
        <f t="shared" ref="Q1667:Q1730" si="158">LEFT(N1667,FIND("/",N1667,1)-1)</f>
        <v>music</v>
      </c>
      <c r="R1667" t="str">
        <f t="shared" ref="R1667:R1730" si="159">RIGHT(N1667,LEN(N1667)-FIND("/",N1667,1))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5775</v>
      </c>
      <c r="D1668" s="18">
        <v>2500</v>
      </c>
      <c r="E1668" s="1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7">
        <f t="shared" si="156"/>
        <v>1.6088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5776</v>
      </c>
      <c r="D1669" s="18">
        <v>3400</v>
      </c>
      <c r="E1669" s="1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7">
        <f t="shared" si="156"/>
        <v>1.2685294117647059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5777</v>
      </c>
      <c r="D1670" s="18">
        <v>8000</v>
      </c>
      <c r="E1670" s="1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7">
        <f t="shared" si="156"/>
        <v>1.026375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5778</v>
      </c>
      <c r="D1671" s="18">
        <v>2000</v>
      </c>
      <c r="E1671" s="1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7">
        <f t="shared" si="156"/>
        <v>1.3975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5779</v>
      </c>
      <c r="D1672" s="18">
        <v>1000</v>
      </c>
      <c r="E1672" s="1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7">
        <f t="shared" si="156"/>
        <v>1.026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5780</v>
      </c>
      <c r="D1673" s="18">
        <v>2000</v>
      </c>
      <c r="E1673" s="1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7">
        <f t="shared" si="156"/>
        <v>1.0067349999999999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5781</v>
      </c>
      <c r="D1674" s="18">
        <v>1700</v>
      </c>
      <c r="E1674" s="1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7">
        <f t="shared" si="156"/>
        <v>1.1294117647058823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5782</v>
      </c>
      <c r="D1675" s="18">
        <v>2100</v>
      </c>
      <c r="E1675" s="1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7">
        <f t="shared" si="156"/>
        <v>1.2809523809523808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5783</v>
      </c>
      <c r="D1676" s="18">
        <v>5000</v>
      </c>
      <c r="E1676" s="1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7">
        <f t="shared" si="156"/>
        <v>2.0169999999999999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5784</v>
      </c>
      <c r="D1677" s="18">
        <v>1000</v>
      </c>
      <c r="E1677" s="1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7">
        <f t="shared" si="156"/>
        <v>1.37416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5785</v>
      </c>
      <c r="D1678" s="18">
        <v>3000</v>
      </c>
      <c r="E1678" s="1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7">
        <f t="shared" si="156"/>
        <v>1.1533333333333333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5786</v>
      </c>
      <c r="D1679" s="18">
        <v>6000</v>
      </c>
      <c r="E1679" s="1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7">
        <f t="shared" si="156"/>
        <v>1.1166666666666667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5787</v>
      </c>
      <c r="D1680" s="18">
        <v>1500</v>
      </c>
      <c r="E1680" s="1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7">
        <f t="shared" si="156"/>
        <v>1.1839999999999999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5788</v>
      </c>
      <c r="D1681" s="18">
        <v>2000</v>
      </c>
      <c r="E1681" s="1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7">
        <f t="shared" si="156"/>
        <v>1.75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5789</v>
      </c>
      <c r="D1682" s="18">
        <v>1000</v>
      </c>
      <c r="E1682" s="1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7">
        <f t="shared" si="156"/>
        <v>1.175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5790</v>
      </c>
      <c r="D1683" s="18">
        <v>65000</v>
      </c>
      <c r="E1683" s="1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7">
        <f t="shared" si="156"/>
        <v>1.0142212307692309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5791</v>
      </c>
      <c r="D1684" s="18">
        <v>6000</v>
      </c>
      <c r="E1684" s="1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7">
        <f t="shared" si="156"/>
        <v>0</v>
      </c>
      <c r="P1684" s="8">
        <f t="shared" si="157"/>
        <v>0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5792</v>
      </c>
      <c r="D1685" s="18">
        <v>3500</v>
      </c>
      <c r="E1685" s="1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7">
        <f t="shared" si="156"/>
        <v>0.21714285714285714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5793</v>
      </c>
      <c r="D1686" s="18">
        <v>8000</v>
      </c>
      <c r="E1686" s="1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7">
        <f t="shared" si="156"/>
        <v>1.0912500000000001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5794</v>
      </c>
      <c r="D1687" s="18">
        <v>350</v>
      </c>
      <c r="E1687" s="1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7">
        <f t="shared" si="156"/>
        <v>1.0285714285714285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5795</v>
      </c>
      <c r="D1688" s="18">
        <v>5000</v>
      </c>
      <c r="E1688" s="1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7">
        <f t="shared" si="156"/>
        <v>3.5999999999999999E-3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5796</v>
      </c>
      <c r="D1689" s="18">
        <v>10000</v>
      </c>
      <c r="E1689" s="1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7">
        <f t="shared" si="156"/>
        <v>0.3125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58" x14ac:dyDescent="0.35">
      <c r="A1690">
        <v>1688</v>
      </c>
      <c r="B1690" s="3" t="s">
        <v>1689</v>
      </c>
      <c r="C1690" s="3" t="s">
        <v>5797</v>
      </c>
      <c r="D1690" s="18">
        <v>4000</v>
      </c>
      <c r="E1690" s="1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7">
        <f t="shared" si="156"/>
        <v>0.443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5798</v>
      </c>
      <c r="D1691" s="18">
        <v>2400</v>
      </c>
      <c r="E1691" s="1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7">
        <f t="shared" si="156"/>
        <v>1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5799</v>
      </c>
      <c r="D1692" s="18">
        <v>2500</v>
      </c>
      <c r="E1692" s="1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7">
        <f t="shared" si="156"/>
        <v>0.254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5800</v>
      </c>
      <c r="D1693" s="18">
        <v>30000</v>
      </c>
      <c r="E1693" s="1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7">
        <f t="shared" si="156"/>
        <v>0.33473333333333333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5801</v>
      </c>
      <c r="D1694" s="18">
        <v>5000</v>
      </c>
      <c r="E1694" s="1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7">
        <f t="shared" si="156"/>
        <v>0.47799999999999998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5802</v>
      </c>
      <c r="D1695" s="18">
        <v>3000</v>
      </c>
      <c r="E1695" s="1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7">
        <f t="shared" si="156"/>
        <v>9.3333333333333338E-2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5803</v>
      </c>
      <c r="D1696" s="18">
        <v>10000</v>
      </c>
      <c r="E1696" s="1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7">
        <f t="shared" si="156"/>
        <v>5.0000000000000001E-4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5804</v>
      </c>
      <c r="D1697" s="18">
        <v>12000</v>
      </c>
      <c r="E1697" s="1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7">
        <f t="shared" si="156"/>
        <v>0.11708333333333333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5805</v>
      </c>
      <c r="D1698" s="18">
        <v>300000</v>
      </c>
      <c r="E1698" s="1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7">
        <f t="shared" si="156"/>
        <v>0</v>
      </c>
      <c r="P1698" s="8">
        <f t="shared" si="157"/>
        <v>0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5806</v>
      </c>
      <c r="D1699" s="18">
        <v>12500</v>
      </c>
      <c r="E1699" s="1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7">
        <f t="shared" si="156"/>
        <v>0.20208000000000001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5807</v>
      </c>
      <c r="D1700" s="18">
        <v>125000</v>
      </c>
      <c r="E1700" s="1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7">
        <f t="shared" si="156"/>
        <v>0</v>
      </c>
      <c r="P1700" s="8">
        <f t="shared" si="157"/>
        <v>0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5808</v>
      </c>
      <c r="D1701" s="18">
        <v>5105</v>
      </c>
      <c r="E1701" s="1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7">
        <f t="shared" si="156"/>
        <v>4.2311459353574929E-2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5809</v>
      </c>
      <c r="D1702" s="18">
        <v>20000</v>
      </c>
      <c r="E1702" s="1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7">
        <f t="shared" si="156"/>
        <v>0.2606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5810</v>
      </c>
      <c r="D1703" s="18">
        <v>5050</v>
      </c>
      <c r="E1703" s="1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7">
        <f t="shared" si="156"/>
        <v>1.9801980198019802E-3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5811</v>
      </c>
      <c r="D1704" s="18">
        <v>16500</v>
      </c>
      <c r="E1704" s="1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7">
        <f t="shared" si="156"/>
        <v>6.0606060606060605E-5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5812</v>
      </c>
      <c r="D1705" s="18">
        <v>5000</v>
      </c>
      <c r="E1705" s="1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7">
        <f t="shared" si="156"/>
        <v>1.0200000000000001E-2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5813</v>
      </c>
      <c r="D1706" s="18">
        <v>2000</v>
      </c>
      <c r="E1706" s="1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7">
        <f t="shared" si="156"/>
        <v>0.65100000000000002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5814</v>
      </c>
      <c r="D1707" s="18">
        <v>2000</v>
      </c>
      <c r="E1707" s="1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7">
        <f t="shared" si="156"/>
        <v>0</v>
      </c>
      <c r="P1707" s="8">
        <f t="shared" si="157"/>
        <v>0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5815</v>
      </c>
      <c r="D1708" s="18">
        <v>5500</v>
      </c>
      <c r="E1708" s="1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7">
        <f t="shared" si="156"/>
        <v>0</v>
      </c>
      <c r="P1708" s="8">
        <f t="shared" si="157"/>
        <v>0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5816</v>
      </c>
      <c r="D1709" s="18">
        <v>5000</v>
      </c>
      <c r="E1709" s="1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7">
        <f t="shared" si="156"/>
        <v>9.74E-2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5817</v>
      </c>
      <c r="D1710" s="18">
        <v>7000</v>
      </c>
      <c r="E1710" s="1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7">
        <f t="shared" si="156"/>
        <v>0</v>
      </c>
      <c r="P1710" s="8">
        <f t="shared" si="157"/>
        <v>0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5818</v>
      </c>
      <c r="D1711" s="18">
        <v>1750</v>
      </c>
      <c r="E1711" s="1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7">
        <f t="shared" si="156"/>
        <v>4.8571428571428571E-2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5819</v>
      </c>
      <c r="D1712" s="18">
        <v>5000</v>
      </c>
      <c r="E1712" s="1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7">
        <f t="shared" si="156"/>
        <v>6.7999999999999996E-3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5820</v>
      </c>
      <c r="D1713" s="18">
        <v>10000</v>
      </c>
      <c r="E1713" s="1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7">
        <f t="shared" si="156"/>
        <v>0.105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5821</v>
      </c>
      <c r="D1714" s="18">
        <v>5000</v>
      </c>
      <c r="E1714" s="1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7">
        <f t="shared" si="156"/>
        <v>0</v>
      </c>
      <c r="P1714" s="8">
        <f t="shared" si="157"/>
        <v>0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5822</v>
      </c>
      <c r="D1715" s="18">
        <v>3000</v>
      </c>
      <c r="E1715" s="1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7">
        <f t="shared" si="156"/>
        <v>1.6666666666666666E-2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5823</v>
      </c>
      <c r="D1716" s="18">
        <v>25000</v>
      </c>
      <c r="E1716" s="1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7">
        <f t="shared" si="156"/>
        <v>7.868E-2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5824</v>
      </c>
      <c r="D1717" s="18">
        <v>5000</v>
      </c>
      <c r="E1717" s="1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7">
        <f t="shared" si="156"/>
        <v>2.2000000000000001E-3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5825</v>
      </c>
      <c r="D1718" s="18">
        <v>2000</v>
      </c>
      <c r="E1718" s="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7">
        <f t="shared" si="156"/>
        <v>7.4999999999999997E-2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5826</v>
      </c>
      <c r="D1719" s="18">
        <v>3265</v>
      </c>
      <c r="E1719" s="1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7">
        <f t="shared" si="156"/>
        <v>0.42725880551301687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5827</v>
      </c>
      <c r="D1720" s="18">
        <v>35000</v>
      </c>
      <c r="E1720" s="1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7">
        <f t="shared" si="156"/>
        <v>2.142857142857143E-3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5828</v>
      </c>
      <c r="D1721" s="18">
        <v>4000</v>
      </c>
      <c r="E1721" s="1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7">
        <f t="shared" si="156"/>
        <v>8.7500000000000008E-3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5829</v>
      </c>
      <c r="D1722" s="18">
        <v>4000</v>
      </c>
      <c r="E1722" s="1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7">
        <f t="shared" si="156"/>
        <v>5.6250000000000001E-2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5830</v>
      </c>
      <c r="D1723" s="18">
        <v>5000</v>
      </c>
      <c r="E1723" s="1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7">
        <f t="shared" si="156"/>
        <v>0</v>
      </c>
      <c r="P1723" s="8">
        <f t="shared" si="157"/>
        <v>0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5831</v>
      </c>
      <c r="D1724" s="18">
        <v>2880</v>
      </c>
      <c r="E1724" s="1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7">
        <f t="shared" si="156"/>
        <v>3.4722222222222224E-4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5832</v>
      </c>
      <c r="D1725" s="18">
        <v>10000</v>
      </c>
      <c r="E1725" s="1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7">
        <f t="shared" si="156"/>
        <v>6.5000000000000002E-2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5833</v>
      </c>
      <c r="D1726" s="18">
        <v>6000</v>
      </c>
      <c r="E1726" s="1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7">
        <f t="shared" si="156"/>
        <v>5.8333333333333336E-3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5834</v>
      </c>
      <c r="D1727" s="18">
        <v>5500</v>
      </c>
      <c r="E1727" s="1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7">
        <f t="shared" si="156"/>
        <v>0.10181818181818182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5835</v>
      </c>
      <c r="D1728" s="18">
        <v>6500</v>
      </c>
      <c r="E1728" s="1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7">
        <f t="shared" si="156"/>
        <v>0.33784615384615385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5836</v>
      </c>
      <c r="D1729" s="18">
        <v>3000</v>
      </c>
      <c r="E1729" s="1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7">
        <f t="shared" si="156"/>
        <v>3.3333333333333332E-4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5837</v>
      </c>
      <c r="D1730" s="18">
        <v>1250</v>
      </c>
      <c r="E1730" s="1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7">
        <f t="shared" si="156"/>
        <v>0.68400000000000005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5838</v>
      </c>
      <c r="D1731" s="18">
        <v>10000</v>
      </c>
      <c r="E1731" s="1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7">
        <f t="shared" ref="O1731:O1794" si="162">E1731/D1731</f>
        <v>0</v>
      </c>
      <c r="P1731" s="8">
        <f t="shared" ref="P1731:P1794" si="163">IF(L1731=0,0,E1731/L1731)</f>
        <v>0</v>
      </c>
      <c r="Q1731" t="str">
        <f t="shared" ref="Q1731:Q1794" si="164">LEFT(N1731,FIND("/",N1731,1)-1)</f>
        <v>music</v>
      </c>
      <c r="R1731" t="str">
        <f t="shared" ref="R1731:R1794" si="165">RIGHT(N1731,LEN(N1731)-FIND("/",N1731,1))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5839</v>
      </c>
      <c r="D1732" s="18">
        <v>3000</v>
      </c>
      <c r="E1732" s="1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7">
        <f t="shared" si="162"/>
        <v>0</v>
      </c>
      <c r="P1732" s="8">
        <f t="shared" si="163"/>
        <v>0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5840</v>
      </c>
      <c r="D1733" s="18">
        <v>1000</v>
      </c>
      <c r="E1733" s="1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7">
        <f t="shared" si="162"/>
        <v>0</v>
      </c>
      <c r="P1733" s="8">
        <f t="shared" si="163"/>
        <v>0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5841</v>
      </c>
      <c r="D1734" s="18">
        <v>4000</v>
      </c>
      <c r="E1734" s="1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7">
        <f t="shared" si="162"/>
        <v>0</v>
      </c>
      <c r="P1734" s="8">
        <f t="shared" si="163"/>
        <v>0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5842</v>
      </c>
      <c r="D1735" s="18">
        <v>10000</v>
      </c>
      <c r="E1735" s="1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7">
        <f t="shared" si="162"/>
        <v>0</v>
      </c>
      <c r="P1735" s="8">
        <f t="shared" si="163"/>
        <v>0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5843</v>
      </c>
      <c r="D1736" s="18">
        <v>4500</v>
      </c>
      <c r="E1736" s="1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7">
        <f t="shared" si="162"/>
        <v>2.2222222222222223E-4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5844</v>
      </c>
      <c r="D1737" s="18">
        <v>1000</v>
      </c>
      <c r="E1737" s="1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7">
        <f t="shared" si="162"/>
        <v>0.11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5845</v>
      </c>
      <c r="D1738" s="18">
        <v>3000</v>
      </c>
      <c r="E1738" s="1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7">
        <f t="shared" si="162"/>
        <v>7.3333333333333332E-3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5846</v>
      </c>
      <c r="D1739" s="18">
        <v>4000</v>
      </c>
      <c r="E1739" s="1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7">
        <f t="shared" si="162"/>
        <v>0.21249999999999999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5847</v>
      </c>
      <c r="D1740" s="18">
        <v>5000</v>
      </c>
      <c r="E1740" s="1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7">
        <f t="shared" si="162"/>
        <v>4.0000000000000001E-3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5848</v>
      </c>
      <c r="D1741" s="18">
        <v>1000</v>
      </c>
      <c r="E1741" s="1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7">
        <f t="shared" si="162"/>
        <v>1E-3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5849</v>
      </c>
      <c r="D1742" s="18">
        <v>3000</v>
      </c>
      <c r="E1742" s="1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7">
        <f t="shared" si="162"/>
        <v>0</v>
      </c>
      <c r="P1742" s="8">
        <f t="shared" si="163"/>
        <v>0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5850</v>
      </c>
      <c r="D1743" s="18">
        <v>1200</v>
      </c>
      <c r="E1743" s="1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7">
        <f t="shared" si="162"/>
        <v>1.1083333333333334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5851</v>
      </c>
      <c r="D1744" s="18">
        <v>2000</v>
      </c>
      <c r="E1744" s="1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7">
        <f t="shared" si="162"/>
        <v>1.0874999999999999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3.5" x14ac:dyDescent="0.35">
      <c r="A1745">
        <v>1743</v>
      </c>
      <c r="B1745" s="3" t="s">
        <v>1744</v>
      </c>
      <c r="C1745" s="3" t="s">
        <v>5852</v>
      </c>
      <c r="D1745" s="18">
        <v>6000</v>
      </c>
      <c r="E1745" s="1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7">
        <f t="shared" si="162"/>
        <v>1.0041666666666667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5853</v>
      </c>
      <c r="D1746" s="18">
        <v>5500</v>
      </c>
      <c r="E1746" s="1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7">
        <f t="shared" si="162"/>
        <v>1.1845454545454546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5854</v>
      </c>
      <c r="D1747" s="18">
        <v>7000</v>
      </c>
      <c r="E1747" s="1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7">
        <f t="shared" si="162"/>
        <v>1.1401428571428571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5855</v>
      </c>
      <c r="D1748" s="18">
        <v>15000</v>
      </c>
      <c r="E1748" s="1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7">
        <f t="shared" si="162"/>
        <v>1.4810000000000001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5856</v>
      </c>
      <c r="D1749" s="18">
        <v>9000</v>
      </c>
      <c r="E1749" s="1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7">
        <f t="shared" si="162"/>
        <v>1.0495555555555556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43.5" x14ac:dyDescent="0.35">
      <c r="A1750">
        <v>1748</v>
      </c>
      <c r="B1750" s="3" t="s">
        <v>1749</v>
      </c>
      <c r="C1750" s="3" t="s">
        <v>5857</v>
      </c>
      <c r="D1750" s="18">
        <v>50000</v>
      </c>
      <c r="E1750" s="1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7">
        <f t="shared" si="162"/>
        <v>1.29948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5858</v>
      </c>
      <c r="D1751" s="18">
        <v>10050</v>
      </c>
      <c r="E1751" s="1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7">
        <f t="shared" si="162"/>
        <v>1.2348756218905472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5859</v>
      </c>
      <c r="D1752" s="18">
        <v>5000</v>
      </c>
      <c r="E1752" s="1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7">
        <f t="shared" si="162"/>
        <v>2.0162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5860</v>
      </c>
      <c r="D1753" s="18">
        <v>10000</v>
      </c>
      <c r="E1753" s="1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7">
        <f t="shared" si="162"/>
        <v>1.0289999999999999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5861</v>
      </c>
      <c r="D1754" s="18">
        <v>1200</v>
      </c>
      <c r="E1754" s="1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7">
        <f t="shared" si="162"/>
        <v>2.6016666666666666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5862</v>
      </c>
      <c r="D1755" s="18">
        <v>15000</v>
      </c>
      <c r="E1755" s="1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7">
        <f t="shared" si="162"/>
        <v>1.08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5863</v>
      </c>
      <c r="D1756" s="18">
        <v>8500</v>
      </c>
      <c r="E1756" s="1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7">
        <f t="shared" si="162"/>
        <v>1.1052941176470588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5864</v>
      </c>
      <c r="D1757" s="18">
        <v>25</v>
      </c>
      <c r="E1757" s="1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7">
        <f t="shared" si="162"/>
        <v>1.2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5865</v>
      </c>
      <c r="D1758" s="18">
        <v>5500</v>
      </c>
      <c r="E1758" s="1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7">
        <f t="shared" si="162"/>
        <v>1.0282909090909091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5866</v>
      </c>
      <c r="D1759" s="18">
        <v>5000</v>
      </c>
      <c r="E1759" s="1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7">
        <f t="shared" si="162"/>
        <v>1.1599999999999999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5867</v>
      </c>
      <c r="D1760" s="18">
        <v>1000</v>
      </c>
      <c r="E1760" s="1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7">
        <f t="shared" si="162"/>
        <v>1.147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5868</v>
      </c>
      <c r="D1761" s="18">
        <v>5000</v>
      </c>
      <c r="E1761" s="1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7">
        <f t="shared" si="162"/>
        <v>1.0660000000000001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5869</v>
      </c>
      <c r="D1762" s="18">
        <v>5000</v>
      </c>
      <c r="E1762" s="1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7">
        <f t="shared" si="162"/>
        <v>1.6544000000000001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5870</v>
      </c>
      <c r="D1763" s="18">
        <v>100</v>
      </c>
      <c r="E1763" s="1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7">
        <f t="shared" si="162"/>
        <v>1.55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5871</v>
      </c>
      <c r="D1764" s="18">
        <v>100</v>
      </c>
      <c r="E1764" s="1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7">
        <f t="shared" si="162"/>
        <v>8.85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5872</v>
      </c>
      <c r="D1765" s="18">
        <v>12000</v>
      </c>
      <c r="E1765" s="1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7">
        <f t="shared" si="162"/>
        <v>1.0190833333333333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5873</v>
      </c>
      <c r="D1766" s="18">
        <v>11000</v>
      </c>
      <c r="E1766" s="1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7">
        <f t="shared" si="162"/>
        <v>0.19600000000000001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5874</v>
      </c>
      <c r="D1767" s="18">
        <v>12500</v>
      </c>
      <c r="E1767" s="1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7">
        <f t="shared" si="162"/>
        <v>0.59467839999999994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5875</v>
      </c>
      <c r="D1768" s="18">
        <v>1500</v>
      </c>
      <c r="E1768" s="1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7">
        <f t="shared" si="162"/>
        <v>0</v>
      </c>
      <c r="P1768" s="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5876</v>
      </c>
      <c r="D1769" s="18">
        <v>5000</v>
      </c>
      <c r="E1769" s="1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7">
        <f t="shared" si="162"/>
        <v>0.4572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5877</v>
      </c>
      <c r="D1770" s="18">
        <v>5000</v>
      </c>
      <c r="E1770" s="1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7">
        <f t="shared" si="162"/>
        <v>3.7400000000000003E-2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5878</v>
      </c>
      <c r="D1771" s="18">
        <v>40000</v>
      </c>
      <c r="E1771" s="1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7">
        <f t="shared" si="162"/>
        <v>2.7025E-2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5879</v>
      </c>
      <c r="D1772" s="18">
        <v>24500</v>
      </c>
      <c r="E1772" s="1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7">
        <f t="shared" si="162"/>
        <v>0.56514285714285717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5880</v>
      </c>
      <c r="D1773" s="18">
        <v>4200</v>
      </c>
      <c r="E1773" s="1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7">
        <f t="shared" si="162"/>
        <v>0.21309523809523809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5881</v>
      </c>
      <c r="D1774" s="18">
        <v>5500</v>
      </c>
      <c r="E1774" s="1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7">
        <f t="shared" si="162"/>
        <v>0.156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5882</v>
      </c>
      <c r="D1775" s="18">
        <v>30000</v>
      </c>
      <c r="E1775" s="1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7">
        <f t="shared" si="162"/>
        <v>6.2566666666666673E-2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5883</v>
      </c>
      <c r="D1776" s="18">
        <v>2500</v>
      </c>
      <c r="E1776" s="1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7">
        <f t="shared" si="162"/>
        <v>0.4592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5884</v>
      </c>
      <c r="D1777" s="18">
        <v>32500</v>
      </c>
      <c r="E1777" s="1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7">
        <f t="shared" si="162"/>
        <v>0.65101538461538466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5885</v>
      </c>
      <c r="D1778" s="18">
        <v>5000</v>
      </c>
      <c r="E1778" s="1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7">
        <f t="shared" si="162"/>
        <v>6.7000000000000004E-2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5886</v>
      </c>
      <c r="D1779" s="18">
        <v>4800</v>
      </c>
      <c r="E1779" s="1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7">
        <f t="shared" si="162"/>
        <v>0.135625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5887</v>
      </c>
      <c r="D1780" s="18">
        <v>50000</v>
      </c>
      <c r="E1780" s="1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7">
        <f t="shared" si="162"/>
        <v>1.9900000000000001E-2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5888</v>
      </c>
      <c r="D1781" s="18">
        <v>11000</v>
      </c>
      <c r="E1781" s="1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7">
        <f t="shared" si="162"/>
        <v>0.36236363636363639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5889</v>
      </c>
      <c r="D1782" s="18">
        <v>30000</v>
      </c>
      <c r="E1782" s="1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7">
        <f t="shared" si="162"/>
        <v>0.39743333333333336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5890</v>
      </c>
      <c r="D1783" s="18">
        <v>5500</v>
      </c>
      <c r="E1783" s="1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7">
        <f t="shared" si="162"/>
        <v>0.25763636363636366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5891</v>
      </c>
      <c r="D1784" s="18">
        <v>35000</v>
      </c>
      <c r="E1784" s="1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7">
        <f t="shared" si="162"/>
        <v>0.15491428571428573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5892</v>
      </c>
      <c r="D1785" s="18">
        <v>40000</v>
      </c>
      <c r="E1785" s="1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7">
        <f t="shared" si="162"/>
        <v>0.236925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5893</v>
      </c>
      <c r="D1786" s="18">
        <v>5000</v>
      </c>
      <c r="E1786" s="1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7">
        <f t="shared" si="162"/>
        <v>0.39760000000000001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5894</v>
      </c>
      <c r="D1787" s="18">
        <v>24000</v>
      </c>
      <c r="E1787" s="1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7">
        <f t="shared" si="162"/>
        <v>0.20220833333333332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3.5" x14ac:dyDescent="0.35">
      <c r="A1788">
        <v>1786</v>
      </c>
      <c r="B1788" s="3" t="s">
        <v>1787</v>
      </c>
      <c r="C1788" s="3" t="s">
        <v>5895</v>
      </c>
      <c r="D1788" s="18">
        <v>1900</v>
      </c>
      <c r="E1788" s="1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7">
        <f t="shared" si="162"/>
        <v>0.47631578947368419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5896</v>
      </c>
      <c r="D1789" s="18">
        <v>10000</v>
      </c>
      <c r="E1789" s="1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7">
        <f t="shared" si="162"/>
        <v>0.15329999999999999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5897</v>
      </c>
      <c r="D1790" s="18">
        <v>5500</v>
      </c>
      <c r="E1790" s="1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7">
        <f t="shared" si="162"/>
        <v>1.3818181818181818E-2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5898</v>
      </c>
      <c r="D1791" s="18">
        <v>8000</v>
      </c>
      <c r="E1791" s="1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7">
        <f t="shared" si="162"/>
        <v>5.0000000000000001E-3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5899</v>
      </c>
      <c r="D1792" s="18">
        <v>33000</v>
      </c>
      <c r="E1792" s="1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7">
        <f t="shared" si="162"/>
        <v>4.9575757575757579E-2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5900</v>
      </c>
      <c r="D1793" s="18">
        <v>3000</v>
      </c>
      <c r="E1793" s="1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7">
        <f t="shared" si="162"/>
        <v>3.5666666666666666E-2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5901</v>
      </c>
      <c r="D1794" s="18">
        <v>25000</v>
      </c>
      <c r="E1794" s="1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7">
        <f t="shared" si="162"/>
        <v>0.61124000000000001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5902</v>
      </c>
      <c r="D1795" s="18">
        <v>3000</v>
      </c>
      <c r="E1795" s="1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7">
        <f t="shared" ref="O1795:O1858" si="168">E1795/D1795</f>
        <v>1.3333333333333334E-2</v>
      </c>
      <c r="P1795" s="8">
        <f t="shared" ref="P1795:P1858" si="169">IF(L1795=0,0,E1795/L1795)</f>
        <v>20</v>
      </c>
      <c r="Q1795" t="str">
        <f t="shared" ref="Q1795:Q1858" si="170">LEFT(N1795,FIND("/",N1795,1)-1)</f>
        <v>photography</v>
      </c>
      <c r="R1795" t="str">
        <f t="shared" ref="R1795:R1858" si="171">RIGHT(N1795,LEN(N1795)-FIND("/",N1795,1))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5903</v>
      </c>
      <c r="D1796" s="18">
        <v>9000</v>
      </c>
      <c r="E1796" s="1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7">
        <f t="shared" si="168"/>
        <v>0.11077777777777778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5904</v>
      </c>
      <c r="D1797" s="18">
        <v>28000</v>
      </c>
      <c r="E1797" s="1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7">
        <f t="shared" si="168"/>
        <v>0.38735714285714284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5905</v>
      </c>
      <c r="D1798" s="18">
        <v>19000</v>
      </c>
      <c r="E1798" s="1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7">
        <f t="shared" si="168"/>
        <v>0.22052631578947368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5906</v>
      </c>
      <c r="D1799" s="18">
        <v>10000</v>
      </c>
      <c r="E1799" s="1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7">
        <f t="shared" si="168"/>
        <v>0.67549999999999999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5907</v>
      </c>
      <c r="D1800" s="18">
        <v>16000</v>
      </c>
      <c r="E1800" s="1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7">
        <f t="shared" si="168"/>
        <v>0.136375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5908</v>
      </c>
      <c r="D1801" s="18">
        <v>4000</v>
      </c>
      <c r="E1801" s="1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7">
        <f t="shared" si="168"/>
        <v>1.7457500000000001E-2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5909</v>
      </c>
      <c r="D1802" s="18">
        <v>46260</v>
      </c>
      <c r="E1802" s="1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7">
        <f t="shared" si="168"/>
        <v>0.20449632511889321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5910</v>
      </c>
      <c r="D1803" s="18">
        <v>17000</v>
      </c>
      <c r="E1803" s="1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7">
        <f t="shared" si="168"/>
        <v>0.13852941176470587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5911</v>
      </c>
      <c r="D1804" s="18">
        <v>3500</v>
      </c>
      <c r="E1804" s="1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7">
        <f t="shared" si="168"/>
        <v>0.48485714285714288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5912</v>
      </c>
      <c r="D1805" s="18">
        <v>17500</v>
      </c>
      <c r="E1805" s="1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7">
        <f t="shared" si="168"/>
        <v>0.308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5913</v>
      </c>
      <c r="D1806" s="18">
        <v>15500</v>
      </c>
      <c r="E1806" s="1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7">
        <f t="shared" si="168"/>
        <v>0.35174193548387095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5914</v>
      </c>
      <c r="D1807" s="18">
        <v>22500</v>
      </c>
      <c r="E1807" s="1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7">
        <f t="shared" si="168"/>
        <v>0.36404444444444445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3.5" x14ac:dyDescent="0.35">
      <c r="A1808">
        <v>1806</v>
      </c>
      <c r="B1808" s="3" t="s">
        <v>1807</v>
      </c>
      <c r="C1808" s="3" t="s">
        <v>5915</v>
      </c>
      <c r="D1808" s="18">
        <v>20000</v>
      </c>
      <c r="E1808" s="1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7">
        <f t="shared" si="168"/>
        <v>2.955E-2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5916</v>
      </c>
      <c r="D1809" s="18">
        <v>5000</v>
      </c>
      <c r="E1809" s="1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7">
        <f t="shared" si="168"/>
        <v>0.1106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5917</v>
      </c>
      <c r="D1810" s="18">
        <v>28000</v>
      </c>
      <c r="E1810" s="1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7">
        <f t="shared" si="168"/>
        <v>0.41407142857142859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5918</v>
      </c>
      <c r="D1811" s="18">
        <v>3500</v>
      </c>
      <c r="E1811" s="1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7">
        <f t="shared" si="168"/>
        <v>0.10857142857142857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5919</v>
      </c>
      <c r="D1812" s="18">
        <v>450</v>
      </c>
      <c r="E1812" s="1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7">
        <f t="shared" si="168"/>
        <v>3.3333333333333333E-2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5920</v>
      </c>
      <c r="D1813" s="18">
        <v>54000</v>
      </c>
      <c r="E1813" s="1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7">
        <f t="shared" si="168"/>
        <v>7.407407407407407E-4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5921</v>
      </c>
      <c r="D1814" s="18">
        <v>6500</v>
      </c>
      <c r="E1814" s="1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7">
        <f t="shared" si="168"/>
        <v>0.13307692307692306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5922</v>
      </c>
      <c r="D1815" s="18">
        <v>8750</v>
      </c>
      <c r="E1815" s="1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7">
        <f t="shared" si="168"/>
        <v>0</v>
      </c>
      <c r="P1815" s="8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5923</v>
      </c>
      <c r="D1816" s="18">
        <v>12000</v>
      </c>
      <c r="E1816" s="1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7">
        <f t="shared" si="168"/>
        <v>0.49183333333333334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5924</v>
      </c>
      <c r="D1817" s="18">
        <v>3000</v>
      </c>
      <c r="E1817" s="1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7">
        <f t="shared" si="168"/>
        <v>0</v>
      </c>
      <c r="P1817" s="8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5925</v>
      </c>
      <c r="D1818" s="18">
        <v>25000</v>
      </c>
      <c r="E1818" s="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7">
        <f t="shared" si="168"/>
        <v>2.036E-2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5926</v>
      </c>
      <c r="D1819" s="18">
        <v>18000</v>
      </c>
      <c r="E1819" s="1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7">
        <f t="shared" si="168"/>
        <v>0.52327777777777773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5927</v>
      </c>
      <c r="D1820" s="18">
        <v>15000</v>
      </c>
      <c r="E1820" s="1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7">
        <f t="shared" si="168"/>
        <v>0</v>
      </c>
      <c r="P1820" s="8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5928</v>
      </c>
      <c r="D1821" s="18">
        <v>1200</v>
      </c>
      <c r="E1821" s="1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7">
        <f t="shared" si="168"/>
        <v>2.0833333333333332E-2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5929</v>
      </c>
      <c r="D1822" s="18">
        <v>26000</v>
      </c>
      <c r="E1822" s="1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7">
        <f t="shared" si="168"/>
        <v>6.565384615384616E-2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5930</v>
      </c>
      <c r="D1823" s="18">
        <v>2500</v>
      </c>
      <c r="E1823" s="1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7">
        <f t="shared" si="168"/>
        <v>1.3489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5931</v>
      </c>
      <c r="D1824" s="18">
        <v>300</v>
      </c>
      <c r="E1824" s="1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7">
        <f t="shared" si="168"/>
        <v>1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5932</v>
      </c>
      <c r="D1825" s="18">
        <v>700</v>
      </c>
      <c r="E1825" s="1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7">
        <f t="shared" si="168"/>
        <v>1.1585714285714286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x14ac:dyDescent="0.35">
      <c r="A1826">
        <v>1824</v>
      </c>
      <c r="B1826" s="3" t="s">
        <v>1825</v>
      </c>
      <c r="C1826" s="3" t="s">
        <v>5933</v>
      </c>
      <c r="D1826" s="18">
        <v>3000</v>
      </c>
      <c r="E1826" s="1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7">
        <f t="shared" si="168"/>
        <v>1.0006666666666666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5934</v>
      </c>
      <c r="D1827" s="18">
        <v>2000</v>
      </c>
      <c r="E1827" s="1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7">
        <f t="shared" si="168"/>
        <v>1.0505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5935</v>
      </c>
      <c r="D1828" s="18">
        <v>2000</v>
      </c>
      <c r="E1828" s="1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7">
        <f t="shared" si="168"/>
        <v>1.01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5936</v>
      </c>
      <c r="D1829" s="18">
        <v>8000</v>
      </c>
      <c r="E1829" s="1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7">
        <f t="shared" si="168"/>
        <v>1.0066250000000001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5937</v>
      </c>
      <c r="D1830" s="18">
        <v>20000</v>
      </c>
      <c r="E1830" s="1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7">
        <f t="shared" si="168"/>
        <v>1.0016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5938</v>
      </c>
      <c r="D1831" s="18">
        <v>1500</v>
      </c>
      <c r="E1831" s="1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7">
        <f t="shared" si="168"/>
        <v>1.6668333333333334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5939</v>
      </c>
      <c r="D1832" s="18">
        <v>15000</v>
      </c>
      <c r="E1832" s="1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7">
        <f t="shared" si="168"/>
        <v>1.0153333333333334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5940</v>
      </c>
      <c r="D1833" s="18">
        <v>1000</v>
      </c>
      <c r="E1833" s="1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7">
        <f t="shared" si="168"/>
        <v>1.03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5941</v>
      </c>
      <c r="D1834" s="18">
        <v>350</v>
      </c>
      <c r="E1834" s="1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7">
        <f t="shared" si="168"/>
        <v>1.4285714285714286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5942</v>
      </c>
      <c r="D1835" s="18">
        <v>400</v>
      </c>
      <c r="E1835" s="1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7">
        <f t="shared" si="168"/>
        <v>2.625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5943</v>
      </c>
      <c r="D1836" s="18">
        <v>10000</v>
      </c>
      <c r="E1836" s="1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7">
        <f t="shared" si="168"/>
        <v>1.1805000000000001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5944</v>
      </c>
      <c r="D1837" s="18">
        <v>500</v>
      </c>
      <c r="E1837" s="1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7">
        <f t="shared" si="168"/>
        <v>1.04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5945</v>
      </c>
      <c r="D1838" s="18">
        <v>5000</v>
      </c>
      <c r="E1838" s="1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7">
        <f t="shared" si="168"/>
        <v>2.0034000000000001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5946</v>
      </c>
      <c r="D1839" s="18">
        <v>600</v>
      </c>
      <c r="E1839" s="1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7">
        <f t="shared" si="168"/>
        <v>3.0683333333333334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5947</v>
      </c>
      <c r="D1840" s="18">
        <v>1000</v>
      </c>
      <c r="E1840" s="1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7">
        <f t="shared" si="168"/>
        <v>1.00149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3.5" x14ac:dyDescent="0.35">
      <c r="A1841">
        <v>1839</v>
      </c>
      <c r="B1841" s="3" t="s">
        <v>1840</v>
      </c>
      <c r="C1841" s="3" t="s">
        <v>5948</v>
      </c>
      <c r="D1841" s="18">
        <v>1000</v>
      </c>
      <c r="E1841" s="1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7">
        <f t="shared" si="168"/>
        <v>2.0529999999999999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5949</v>
      </c>
      <c r="D1842" s="18">
        <v>900</v>
      </c>
      <c r="E1842" s="1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7">
        <f t="shared" si="168"/>
        <v>1.0888888888888888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5950</v>
      </c>
      <c r="D1843" s="18">
        <v>2000</v>
      </c>
      <c r="E1843" s="1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7">
        <f t="shared" si="168"/>
        <v>1.0175000000000001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5951</v>
      </c>
      <c r="D1844" s="18">
        <v>2000</v>
      </c>
      <c r="E1844" s="1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7">
        <f t="shared" si="168"/>
        <v>1.2524999999999999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5952</v>
      </c>
      <c r="D1845" s="18">
        <v>10000</v>
      </c>
      <c r="E1845" s="1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7">
        <f t="shared" si="168"/>
        <v>1.2400610000000001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5953</v>
      </c>
      <c r="D1846" s="18">
        <v>1500</v>
      </c>
      <c r="E1846" s="1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7">
        <f t="shared" si="168"/>
        <v>1.014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87" x14ac:dyDescent="0.35">
      <c r="A1847">
        <v>1845</v>
      </c>
      <c r="B1847" s="3" t="s">
        <v>1846</v>
      </c>
      <c r="C1847" s="3" t="s">
        <v>5954</v>
      </c>
      <c r="D1847" s="18">
        <v>1000</v>
      </c>
      <c r="E1847" s="1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7">
        <f t="shared" si="168"/>
        <v>1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5955</v>
      </c>
      <c r="D1848" s="18">
        <v>15000</v>
      </c>
      <c r="E1848" s="1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7">
        <f t="shared" si="168"/>
        <v>1.3792666666666666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5956</v>
      </c>
      <c r="D1849" s="18">
        <v>2500</v>
      </c>
      <c r="E1849" s="1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7">
        <f t="shared" si="168"/>
        <v>1.2088000000000001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5957</v>
      </c>
      <c r="D1850" s="18">
        <v>3000</v>
      </c>
      <c r="E1850" s="1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7">
        <f t="shared" si="168"/>
        <v>1.0736666666666668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5958</v>
      </c>
      <c r="D1851" s="18">
        <v>300</v>
      </c>
      <c r="E1851" s="1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7">
        <f t="shared" si="168"/>
        <v>1.0033333333333334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5959</v>
      </c>
      <c r="D1852" s="18">
        <v>9000</v>
      </c>
      <c r="E1852" s="1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7">
        <f t="shared" si="168"/>
        <v>1.0152222222222222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5960</v>
      </c>
      <c r="D1853" s="18">
        <v>1300</v>
      </c>
      <c r="E1853" s="1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7">
        <f t="shared" si="168"/>
        <v>1.0007692307692309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5961</v>
      </c>
      <c r="D1854" s="18">
        <v>15000</v>
      </c>
      <c r="E1854" s="1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7">
        <f t="shared" si="168"/>
        <v>1.1696666666666666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58" x14ac:dyDescent="0.35">
      <c r="A1855">
        <v>1853</v>
      </c>
      <c r="B1855" s="3" t="s">
        <v>1854</v>
      </c>
      <c r="C1855" s="3" t="s">
        <v>5962</v>
      </c>
      <c r="D1855" s="18">
        <v>800</v>
      </c>
      <c r="E1855" s="1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7">
        <f t="shared" si="168"/>
        <v>1.01875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5963</v>
      </c>
      <c r="D1856" s="18">
        <v>15000</v>
      </c>
      <c r="E1856" s="1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7">
        <f t="shared" si="168"/>
        <v>1.0212366666666666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5964</v>
      </c>
      <c r="D1857" s="18">
        <v>8750</v>
      </c>
      <c r="E1857" s="1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7">
        <f t="shared" si="168"/>
        <v>1.5405897142857143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5965</v>
      </c>
      <c r="D1858" s="18">
        <v>2000</v>
      </c>
      <c r="E1858" s="1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7">
        <f t="shared" si="168"/>
        <v>1.0125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5966</v>
      </c>
      <c r="D1859" s="18">
        <v>3000</v>
      </c>
      <c r="E1859" s="1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7">
        <f t="shared" ref="O1859:O1922" si="174">E1859/D1859</f>
        <v>1</v>
      </c>
      <c r="P1859" s="8">
        <f t="shared" ref="P1859:P1922" si="175">IF(L1859=0,0,E1859/L1859)</f>
        <v>136.36363636363637</v>
      </c>
      <c r="Q1859" t="str">
        <f t="shared" ref="Q1859:Q1922" si="176">LEFT(N1859,FIND("/",N1859,1)-1)</f>
        <v>music</v>
      </c>
      <c r="R1859" t="str">
        <f t="shared" ref="R1859:R1922" si="177">RIGHT(N1859,LEN(N1859)-FIND("/",N1859,1))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5967</v>
      </c>
      <c r="D1860" s="18">
        <v>5555.55</v>
      </c>
      <c r="E1860" s="1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7">
        <f t="shared" si="174"/>
        <v>1.0874800874800874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5968</v>
      </c>
      <c r="D1861" s="18">
        <v>3000</v>
      </c>
      <c r="E1861" s="1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7">
        <f t="shared" si="174"/>
        <v>1.3183333333333334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5969</v>
      </c>
      <c r="D1862" s="18">
        <v>750</v>
      </c>
      <c r="E1862" s="1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7">
        <f t="shared" si="174"/>
        <v>1.3346666666666667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5970</v>
      </c>
      <c r="D1863" s="18">
        <v>250000</v>
      </c>
      <c r="E1863" s="1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7">
        <f t="shared" si="174"/>
        <v>0</v>
      </c>
      <c r="P1863" s="8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5971</v>
      </c>
      <c r="D1864" s="18">
        <v>18000</v>
      </c>
      <c r="E1864" s="1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7">
        <f t="shared" si="174"/>
        <v>8.0833333333333326E-2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3.5" x14ac:dyDescent="0.35">
      <c r="A1865">
        <v>1863</v>
      </c>
      <c r="B1865" s="3" t="s">
        <v>1864</v>
      </c>
      <c r="C1865" s="3" t="s">
        <v>5972</v>
      </c>
      <c r="D1865" s="18">
        <v>2500</v>
      </c>
      <c r="E1865" s="1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7">
        <f t="shared" si="174"/>
        <v>4.0000000000000001E-3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5973</v>
      </c>
      <c r="D1866" s="18">
        <v>6500</v>
      </c>
      <c r="E1866" s="1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7">
        <f t="shared" si="174"/>
        <v>0.42892307692307691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5974</v>
      </c>
      <c r="D1867" s="18">
        <v>110000</v>
      </c>
      <c r="E1867" s="1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7">
        <f t="shared" si="174"/>
        <v>3.6363636363636364E-5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5975</v>
      </c>
      <c r="D1868" s="18">
        <v>25000</v>
      </c>
      <c r="E1868" s="1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7">
        <f t="shared" si="174"/>
        <v>5.0000000000000001E-3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5976</v>
      </c>
      <c r="D1869" s="18">
        <v>20000</v>
      </c>
      <c r="E1869" s="1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7">
        <f t="shared" si="174"/>
        <v>5.0000000000000001E-4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5977</v>
      </c>
      <c r="D1870" s="18">
        <v>25000</v>
      </c>
      <c r="E1870" s="1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7">
        <f t="shared" si="174"/>
        <v>4.8680000000000001E-2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5978</v>
      </c>
      <c r="D1871" s="18">
        <v>10000</v>
      </c>
      <c r="E1871" s="1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7">
        <f t="shared" si="174"/>
        <v>0</v>
      </c>
      <c r="P1871" s="8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5979</v>
      </c>
      <c r="D1872" s="18">
        <v>3500</v>
      </c>
      <c r="E1872" s="1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7">
        <f t="shared" si="174"/>
        <v>0.10314285714285715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5980</v>
      </c>
      <c r="D1873" s="18">
        <v>6500</v>
      </c>
      <c r="E1873" s="1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7">
        <f t="shared" si="174"/>
        <v>0.7178461538461538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5981</v>
      </c>
      <c r="D1874" s="18">
        <v>20000</v>
      </c>
      <c r="E1874" s="1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7">
        <f t="shared" si="174"/>
        <v>1.06E-2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5982</v>
      </c>
      <c r="D1875" s="18">
        <v>8000</v>
      </c>
      <c r="E1875" s="1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7">
        <f t="shared" si="174"/>
        <v>4.4999999999999997E-3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5983</v>
      </c>
      <c r="D1876" s="18">
        <v>160000</v>
      </c>
      <c r="E1876" s="1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7">
        <f t="shared" si="174"/>
        <v>1.6249999999999999E-4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5984</v>
      </c>
      <c r="D1877" s="18">
        <v>10000</v>
      </c>
      <c r="E1877" s="1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7">
        <f t="shared" si="174"/>
        <v>5.1000000000000004E-3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5985</v>
      </c>
      <c r="D1878" s="18">
        <v>280</v>
      </c>
      <c r="E1878" s="1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7">
        <f t="shared" si="174"/>
        <v>0</v>
      </c>
      <c r="P1878" s="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5986</v>
      </c>
      <c r="D1879" s="18">
        <v>60</v>
      </c>
      <c r="E1879" s="1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7">
        <f t="shared" si="174"/>
        <v>0</v>
      </c>
      <c r="P1879" s="8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5987</v>
      </c>
      <c r="D1880" s="18">
        <v>8000</v>
      </c>
      <c r="E1880" s="1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7">
        <f t="shared" si="174"/>
        <v>0</v>
      </c>
      <c r="P1880" s="8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5988</v>
      </c>
      <c r="D1881" s="18">
        <v>5000</v>
      </c>
      <c r="E1881" s="1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7">
        <f t="shared" si="174"/>
        <v>1.1999999999999999E-3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5989</v>
      </c>
      <c r="D1882" s="18">
        <v>5000</v>
      </c>
      <c r="E1882" s="1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7">
        <f t="shared" si="174"/>
        <v>0.20080000000000001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5990</v>
      </c>
      <c r="D1883" s="18">
        <v>2000</v>
      </c>
      <c r="E1883" s="1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7">
        <f t="shared" si="174"/>
        <v>1.726845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5991</v>
      </c>
      <c r="D1884" s="18">
        <v>3350</v>
      </c>
      <c r="E1884" s="1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7">
        <f t="shared" si="174"/>
        <v>1.008955223880597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5992</v>
      </c>
      <c r="D1885" s="18">
        <v>999</v>
      </c>
      <c r="E1885" s="1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7">
        <f t="shared" si="174"/>
        <v>1.0480480480480481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5993</v>
      </c>
      <c r="D1886" s="18">
        <v>1000</v>
      </c>
      <c r="E1886" s="1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7">
        <f t="shared" si="174"/>
        <v>1.351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3.5" x14ac:dyDescent="0.35">
      <c r="A1887">
        <v>1885</v>
      </c>
      <c r="B1887" s="3" t="s">
        <v>1886</v>
      </c>
      <c r="C1887" s="3" t="s">
        <v>5994</v>
      </c>
      <c r="D1887" s="18">
        <v>4575</v>
      </c>
      <c r="E1887" s="1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7">
        <f t="shared" si="174"/>
        <v>1.1632786885245903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5995</v>
      </c>
      <c r="D1888" s="18">
        <v>1200</v>
      </c>
      <c r="E1888" s="1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7">
        <f t="shared" si="174"/>
        <v>1.0208333333333333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5996</v>
      </c>
      <c r="D1889" s="18">
        <v>3000</v>
      </c>
      <c r="E1889" s="1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7">
        <f t="shared" si="174"/>
        <v>1.1116666666666666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5997</v>
      </c>
      <c r="D1890" s="18">
        <v>2500</v>
      </c>
      <c r="E1890" s="1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7">
        <f t="shared" si="174"/>
        <v>1.6608000000000001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5998</v>
      </c>
      <c r="D1891" s="18">
        <v>2000</v>
      </c>
      <c r="E1891" s="1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7">
        <f t="shared" si="174"/>
        <v>1.0660000000000001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5999</v>
      </c>
      <c r="D1892" s="18">
        <v>12000</v>
      </c>
      <c r="E1892" s="1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7">
        <f t="shared" si="174"/>
        <v>1.4458441666666668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6000</v>
      </c>
      <c r="D1893" s="18">
        <v>10000</v>
      </c>
      <c r="E1893" s="1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7">
        <f t="shared" si="174"/>
        <v>1.0555000000000001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3.5" x14ac:dyDescent="0.35">
      <c r="A1894">
        <v>1892</v>
      </c>
      <c r="B1894" s="3" t="s">
        <v>1893</v>
      </c>
      <c r="C1894" s="3" t="s">
        <v>6001</v>
      </c>
      <c r="D1894" s="18">
        <v>500</v>
      </c>
      <c r="E1894" s="1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7">
        <f t="shared" si="174"/>
        <v>1.3660000000000001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6002</v>
      </c>
      <c r="D1895" s="18">
        <v>2500</v>
      </c>
      <c r="E1895" s="1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7">
        <f t="shared" si="174"/>
        <v>1.04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6003</v>
      </c>
      <c r="D1896" s="18">
        <v>1000</v>
      </c>
      <c r="E1896" s="1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7">
        <f t="shared" si="174"/>
        <v>1.145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6004</v>
      </c>
      <c r="D1897" s="18">
        <v>9072</v>
      </c>
      <c r="E1897" s="1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7">
        <f t="shared" si="174"/>
        <v>1.0171957671957672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6005</v>
      </c>
      <c r="D1898" s="18">
        <v>451</v>
      </c>
      <c r="E1898" s="1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7">
        <f t="shared" si="174"/>
        <v>1.2394678492239468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6006</v>
      </c>
      <c r="D1899" s="18">
        <v>6350</v>
      </c>
      <c r="E1899" s="1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7">
        <f t="shared" si="174"/>
        <v>1.0245669291338582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3.5" x14ac:dyDescent="0.35">
      <c r="A1900">
        <v>1898</v>
      </c>
      <c r="B1900" s="3" t="s">
        <v>1899</v>
      </c>
      <c r="C1900" s="3" t="s">
        <v>6007</v>
      </c>
      <c r="D1900" s="18">
        <v>1000</v>
      </c>
      <c r="E1900" s="1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7">
        <f t="shared" si="174"/>
        <v>1.4450000000000001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3.5" x14ac:dyDescent="0.35">
      <c r="A1901">
        <v>1899</v>
      </c>
      <c r="B1901" s="3" t="s">
        <v>1900</v>
      </c>
      <c r="C1901" s="3" t="s">
        <v>6008</v>
      </c>
      <c r="D1901" s="18">
        <v>900</v>
      </c>
      <c r="E1901" s="1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7">
        <f t="shared" si="174"/>
        <v>1.3333333333333333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6009</v>
      </c>
      <c r="D1902" s="18">
        <v>2500</v>
      </c>
      <c r="E1902" s="1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7">
        <f t="shared" si="174"/>
        <v>1.0936440000000001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6010</v>
      </c>
      <c r="D1903" s="18">
        <v>99000</v>
      </c>
      <c r="E1903" s="1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7">
        <f t="shared" si="174"/>
        <v>2.696969696969697E-2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6011</v>
      </c>
      <c r="D1904" s="18">
        <v>1000</v>
      </c>
      <c r="E1904" s="1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7">
        <f t="shared" si="174"/>
        <v>1.2E-2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6012</v>
      </c>
      <c r="D1905" s="18">
        <v>3000</v>
      </c>
      <c r="E1905" s="1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7">
        <f t="shared" si="174"/>
        <v>0.46600000000000003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6013</v>
      </c>
      <c r="D1906" s="18">
        <v>50000</v>
      </c>
      <c r="E1906" s="1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7">
        <f t="shared" si="174"/>
        <v>1E-3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6014</v>
      </c>
      <c r="D1907" s="18">
        <v>25000</v>
      </c>
      <c r="E1907" s="1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7">
        <f t="shared" si="174"/>
        <v>1.6800000000000001E-3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6015</v>
      </c>
      <c r="D1908" s="18">
        <v>50000</v>
      </c>
      <c r="E1908" s="1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7">
        <f t="shared" si="174"/>
        <v>0.42759999999999998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6016</v>
      </c>
      <c r="D1909" s="18">
        <v>30000</v>
      </c>
      <c r="E1909" s="1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7">
        <f t="shared" si="174"/>
        <v>2.8333333333333335E-3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6017</v>
      </c>
      <c r="D1910" s="18">
        <v>25000</v>
      </c>
      <c r="E1910" s="1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7">
        <f t="shared" si="174"/>
        <v>1.7319999999999999E-2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6018</v>
      </c>
      <c r="D1911" s="18">
        <v>35000</v>
      </c>
      <c r="E1911" s="1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7">
        <f t="shared" si="174"/>
        <v>0.14111428571428572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6019</v>
      </c>
      <c r="D1912" s="18">
        <v>85000</v>
      </c>
      <c r="E1912" s="1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7">
        <f t="shared" si="174"/>
        <v>0.39395294117647056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6020</v>
      </c>
      <c r="D1913" s="18">
        <v>42500</v>
      </c>
      <c r="E1913" s="1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7">
        <f t="shared" si="174"/>
        <v>2.3529411764705883E-4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6021</v>
      </c>
      <c r="D1914" s="18">
        <v>5000</v>
      </c>
      <c r="E1914" s="1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7">
        <f t="shared" si="174"/>
        <v>0.59299999999999997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6022</v>
      </c>
      <c r="D1915" s="18">
        <v>48000</v>
      </c>
      <c r="E1915" s="1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7">
        <f t="shared" si="174"/>
        <v>1.3270833333333334E-2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6023</v>
      </c>
      <c r="D1916" s="18">
        <v>666</v>
      </c>
      <c r="E1916" s="1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7">
        <f t="shared" si="174"/>
        <v>9.0090090090090086E-2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6024</v>
      </c>
      <c r="D1917" s="18">
        <v>500</v>
      </c>
      <c r="E1917" s="1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7">
        <f t="shared" si="174"/>
        <v>1.6E-2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6025</v>
      </c>
      <c r="D1918" s="18">
        <v>20000</v>
      </c>
      <c r="E1918" s="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7">
        <f t="shared" si="174"/>
        <v>5.1000000000000004E-3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6026</v>
      </c>
      <c r="D1919" s="18">
        <v>390000</v>
      </c>
      <c r="E1919" s="1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7">
        <f t="shared" si="174"/>
        <v>0.52570512820512816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6027</v>
      </c>
      <c r="D1920" s="18">
        <v>25000</v>
      </c>
      <c r="E1920" s="1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7">
        <f t="shared" si="174"/>
        <v>1.04E-2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6028</v>
      </c>
      <c r="D1921" s="18">
        <v>500</v>
      </c>
      <c r="E1921" s="1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7">
        <f t="shared" si="174"/>
        <v>0.47399999999999998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6029</v>
      </c>
      <c r="D1922" s="18">
        <v>10000</v>
      </c>
      <c r="E1922" s="1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7">
        <f t="shared" si="174"/>
        <v>0.43030000000000002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6030</v>
      </c>
      <c r="D1923" s="18">
        <v>1500</v>
      </c>
      <c r="E1923" s="1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7">
        <f t="shared" ref="O1923:O1986" si="180">E1923/D1923</f>
        <v>1.3680000000000001</v>
      </c>
      <c r="P1923" s="8">
        <f t="shared" ref="P1923:P1986" si="181">IF(L1923=0,0,E1923/L1923)</f>
        <v>54</v>
      </c>
      <c r="Q1923" t="str">
        <f t="shared" ref="Q1923:Q1986" si="182">LEFT(N1923,FIND("/",N1923,1)-1)</f>
        <v>music</v>
      </c>
      <c r="R1923" t="str">
        <f t="shared" ref="R1923:R1986" si="183">RIGHT(N1923,LEN(N1923)-FIND("/",N1923,1))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6031</v>
      </c>
      <c r="D1924" s="18">
        <v>2000</v>
      </c>
      <c r="E1924" s="1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7">
        <f t="shared" si="180"/>
        <v>1.1555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6032</v>
      </c>
      <c r="D1925" s="18">
        <v>125</v>
      </c>
      <c r="E1925" s="1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7">
        <f t="shared" si="180"/>
        <v>2.4079999999999999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6033</v>
      </c>
      <c r="D1926" s="18">
        <v>3000</v>
      </c>
      <c r="E1926" s="1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7">
        <f t="shared" si="180"/>
        <v>1.1439999999999999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6034</v>
      </c>
      <c r="D1927" s="18">
        <v>1500</v>
      </c>
      <c r="E1927" s="1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7">
        <f t="shared" si="180"/>
        <v>1.1033333333333333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58" x14ac:dyDescent="0.35">
      <c r="A1928">
        <v>1926</v>
      </c>
      <c r="B1928" s="3" t="s">
        <v>1927</v>
      </c>
      <c r="C1928" s="3" t="s">
        <v>6035</v>
      </c>
      <c r="D1928" s="18">
        <v>1500</v>
      </c>
      <c r="E1928" s="1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7">
        <f t="shared" si="180"/>
        <v>1.9537933333333333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x14ac:dyDescent="0.35">
      <c r="A1929">
        <v>1927</v>
      </c>
      <c r="B1929" s="3" t="s">
        <v>1928</v>
      </c>
      <c r="C1929" s="3" t="s">
        <v>6036</v>
      </c>
      <c r="D1929" s="18">
        <v>600</v>
      </c>
      <c r="E1929" s="1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7">
        <f t="shared" si="180"/>
        <v>1.0333333333333334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6037</v>
      </c>
      <c r="D1930" s="18">
        <v>2550</v>
      </c>
      <c r="E1930" s="1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7">
        <f t="shared" si="180"/>
        <v>1.031372549019608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6038</v>
      </c>
      <c r="D1931" s="18">
        <v>3200</v>
      </c>
      <c r="E1931" s="1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7">
        <f t="shared" si="180"/>
        <v>1.003125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6039</v>
      </c>
      <c r="D1932" s="18">
        <v>1000</v>
      </c>
      <c r="E1932" s="1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7">
        <f t="shared" si="180"/>
        <v>1.27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6040</v>
      </c>
      <c r="D1933" s="18">
        <v>2000</v>
      </c>
      <c r="E1933" s="1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7">
        <f t="shared" si="180"/>
        <v>1.20601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6041</v>
      </c>
      <c r="D1934" s="18">
        <v>5250</v>
      </c>
      <c r="E1934" s="1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7">
        <f t="shared" si="180"/>
        <v>1.0699047619047619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6042</v>
      </c>
      <c r="D1935" s="18">
        <v>6000</v>
      </c>
      <c r="E1935" s="1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7">
        <f t="shared" si="180"/>
        <v>1.7243333333333333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6043</v>
      </c>
      <c r="D1936" s="18">
        <v>5000</v>
      </c>
      <c r="E1936" s="1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7">
        <f t="shared" si="180"/>
        <v>1.2362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6044</v>
      </c>
      <c r="D1937" s="18">
        <v>2500</v>
      </c>
      <c r="E1937" s="1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7">
        <f t="shared" si="180"/>
        <v>1.0840000000000001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6045</v>
      </c>
      <c r="D1938" s="18">
        <v>7500</v>
      </c>
      <c r="E1938" s="1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7">
        <f t="shared" si="180"/>
        <v>1.1652013333333333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6046</v>
      </c>
      <c r="D1939" s="18">
        <v>600</v>
      </c>
      <c r="E1939" s="1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7">
        <f t="shared" si="180"/>
        <v>1.8724499999999999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6047</v>
      </c>
      <c r="D1940" s="18">
        <v>15000</v>
      </c>
      <c r="E1940" s="1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7">
        <f t="shared" si="180"/>
        <v>1.1593333333333333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6048</v>
      </c>
      <c r="D1941" s="18">
        <v>10000</v>
      </c>
      <c r="E1941" s="1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7">
        <f t="shared" si="180"/>
        <v>1.107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6049</v>
      </c>
      <c r="D1942" s="18">
        <v>650</v>
      </c>
      <c r="E1942" s="1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7">
        <f t="shared" si="180"/>
        <v>1.7092307692307693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6050</v>
      </c>
      <c r="D1943" s="18">
        <v>250000</v>
      </c>
      <c r="E1943" s="1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7">
        <f t="shared" si="180"/>
        <v>1.2611835600000001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6051</v>
      </c>
      <c r="D1944" s="18">
        <v>6000</v>
      </c>
      <c r="E1944" s="1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7">
        <f t="shared" si="180"/>
        <v>1.3844033333333334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6052</v>
      </c>
      <c r="D1945" s="18">
        <v>10000</v>
      </c>
      <c r="E1945" s="1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7">
        <f t="shared" si="180"/>
        <v>17.052499999999998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6053</v>
      </c>
      <c r="D1946" s="18">
        <v>40000</v>
      </c>
      <c r="E1946" s="1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7">
        <f t="shared" si="180"/>
        <v>7.8805550000000002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6054</v>
      </c>
      <c r="D1947" s="18">
        <v>100000</v>
      </c>
      <c r="E1947" s="1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7">
        <f t="shared" si="180"/>
        <v>3.4801799999999998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6055</v>
      </c>
      <c r="D1948" s="18">
        <v>7500</v>
      </c>
      <c r="E1948" s="1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7">
        <f t="shared" si="180"/>
        <v>1.4974666666666667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6056</v>
      </c>
      <c r="D1949" s="18">
        <v>800</v>
      </c>
      <c r="E1949" s="1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7">
        <f t="shared" si="180"/>
        <v>1.0063375000000001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6057</v>
      </c>
      <c r="D1950" s="18">
        <v>100000</v>
      </c>
      <c r="E1950" s="1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7">
        <f t="shared" si="180"/>
        <v>8.0021100000000001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6058</v>
      </c>
      <c r="D1951" s="18">
        <v>50000</v>
      </c>
      <c r="E1951" s="1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7">
        <f t="shared" si="180"/>
        <v>1.0600260000000001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6059</v>
      </c>
      <c r="D1952" s="18">
        <v>48000</v>
      </c>
      <c r="E1952" s="1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7">
        <f t="shared" si="180"/>
        <v>2.0051866666666669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6060</v>
      </c>
      <c r="D1953" s="18">
        <v>50000</v>
      </c>
      <c r="E1953" s="1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7">
        <f t="shared" si="180"/>
        <v>2.1244399999999999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6061</v>
      </c>
      <c r="D1954" s="18">
        <v>35000</v>
      </c>
      <c r="E1954" s="1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7">
        <f t="shared" si="180"/>
        <v>1.9847237142857144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6062</v>
      </c>
      <c r="D1955" s="18">
        <v>15000</v>
      </c>
      <c r="E1955" s="1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7">
        <f t="shared" si="180"/>
        <v>2.2594666666666665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29" x14ac:dyDescent="0.35">
      <c r="A1956">
        <v>1954</v>
      </c>
      <c r="B1956" s="3" t="s">
        <v>1955</v>
      </c>
      <c r="C1956" s="3" t="s">
        <v>6063</v>
      </c>
      <c r="D1956" s="18">
        <v>50000</v>
      </c>
      <c r="E1956" s="1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7">
        <f t="shared" si="180"/>
        <v>6.9894800000000004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6064</v>
      </c>
      <c r="D1957" s="18">
        <v>42000</v>
      </c>
      <c r="E1957" s="1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7">
        <f t="shared" si="180"/>
        <v>3.9859528571428569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6065</v>
      </c>
      <c r="D1958" s="18">
        <v>60000</v>
      </c>
      <c r="E1958" s="1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7">
        <f t="shared" si="180"/>
        <v>2.9403333333333332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6066</v>
      </c>
      <c r="D1959" s="18">
        <v>30000</v>
      </c>
      <c r="E1959" s="1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7">
        <f t="shared" si="180"/>
        <v>1.6750470000000002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6067</v>
      </c>
      <c r="D1960" s="18">
        <v>7000</v>
      </c>
      <c r="E1960" s="1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7">
        <f t="shared" si="180"/>
        <v>14.355717142857143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6068</v>
      </c>
      <c r="D1961" s="18">
        <v>10000</v>
      </c>
      <c r="E1961" s="1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7">
        <f t="shared" si="180"/>
        <v>1.5673440000000001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3.5" x14ac:dyDescent="0.35">
      <c r="A1962">
        <v>1960</v>
      </c>
      <c r="B1962" s="3" t="s">
        <v>1961</v>
      </c>
      <c r="C1962" s="3" t="s">
        <v>6069</v>
      </c>
      <c r="D1962" s="18">
        <v>70000</v>
      </c>
      <c r="E1962" s="1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7">
        <f t="shared" si="180"/>
        <v>1.1790285714285715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6070</v>
      </c>
      <c r="D1963" s="18">
        <v>10000</v>
      </c>
      <c r="E1963" s="1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7">
        <f t="shared" si="180"/>
        <v>11.053811999999999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6071</v>
      </c>
      <c r="D1964" s="18">
        <v>10000</v>
      </c>
      <c r="E1964" s="1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7">
        <f t="shared" si="180"/>
        <v>1.9292499999999999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6072</v>
      </c>
      <c r="D1965" s="18">
        <v>19000</v>
      </c>
      <c r="E1965" s="1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7">
        <f t="shared" si="180"/>
        <v>1.268842105263158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6073</v>
      </c>
      <c r="D1966" s="18">
        <v>89200</v>
      </c>
      <c r="E1966" s="1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7">
        <f t="shared" si="180"/>
        <v>2.5957748878923765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6074</v>
      </c>
      <c r="D1967" s="18">
        <v>5000</v>
      </c>
      <c r="E1967" s="1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7">
        <f t="shared" si="180"/>
        <v>2.6227999999999998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6075</v>
      </c>
      <c r="D1968" s="18">
        <v>100000</v>
      </c>
      <c r="E1968" s="1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7">
        <f t="shared" si="180"/>
        <v>2.0674309000000002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6076</v>
      </c>
      <c r="D1969" s="18">
        <v>20000</v>
      </c>
      <c r="E1969" s="1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7">
        <f t="shared" si="180"/>
        <v>3.7012999999999998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6077</v>
      </c>
      <c r="D1970" s="18">
        <v>50000</v>
      </c>
      <c r="E1970" s="1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7">
        <f t="shared" si="180"/>
        <v>2.8496600000000001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6078</v>
      </c>
      <c r="D1971" s="18">
        <v>20000</v>
      </c>
      <c r="E1971" s="1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7">
        <f t="shared" si="180"/>
        <v>5.7907999999999999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6079</v>
      </c>
      <c r="D1972" s="18">
        <v>5000</v>
      </c>
      <c r="E1972" s="1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7">
        <f t="shared" si="180"/>
        <v>11.318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6080</v>
      </c>
      <c r="D1973" s="18">
        <v>400000</v>
      </c>
      <c r="E1973" s="1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7">
        <f t="shared" si="180"/>
        <v>2.6302771750000002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6081</v>
      </c>
      <c r="D1974" s="18">
        <v>2500</v>
      </c>
      <c r="E1974" s="1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7">
        <f t="shared" si="180"/>
        <v>6.7447999999999997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6082</v>
      </c>
      <c r="D1975" s="18">
        <v>198000</v>
      </c>
      <c r="E1975" s="1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7">
        <f t="shared" si="180"/>
        <v>2.5683081313131315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6083</v>
      </c>
      <c r="D1976" s="18">
        <v>20000</v>
      </c>
      <c r="E1976" s="1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7">
        <f t="shared" si="180"/>
        <v>3.7549600000000001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6084</v>
      </c>
      <c r="D1977" s="18">
        <v>16000</v>
      </c>
      <c r="E1977" s="1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7">
        <f t="shared" si="180"/>
        <v>2.0870837499999997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6085</v>
      </c>
      <c r="D1978" s="18">
        <v>4000</v>
      </c>
      <c r="E1978" s="1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7">
        <f t="shared" si="180"/>
        <v>3.4660000000000002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6086</v>
      </c>
      <c r="D1979" s="18">
        <v>50000</v>
      </c>
      <c r="E1979" s="1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7">
        <f t="shared" si="180"/>
        <v>4.0232999999999999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6087</v>
      </c>
      <c r="D1980" s="18">
        <v>50000</v>
      </c>
      <c r="E1980" s="1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7">
        <f t="shared" si="180"/>
        <v>10.2684514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6088</v>
      </c>
      <c r="D1981" s="18">
        <v>200000</v>
      </c>
      <c r="E1981" s="1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7">
        <f t="shared" si="180"/>
        <v>1.14901155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6089</v>
      </c>
      <c r="D1982" s="18">
        <v>50000</v>
      </c>
      <c r="E1982" s="1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7">
        <f t="shared" si="180"/>
        <v>3.5482402000000004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6090</v>
      </c>
      <c r="D1983" s="18">
        <v>7500</v>
      </c>
      <c r="E1983" s="1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7">
        <f t="shared" si="180"/>
        <v>5.0799999999999998E-2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6091</v>
      </c>
      <c r="D1984" s="18">
        <v>180000</v>
      </c>
      <c r="E1984" s="1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7">
        <f t="shared" si="180"/>
        <v>0</v>
      </c>
      <c r="P1984" s="8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6092</v>
      </c>
      <c r="D1985" s="18">
        <v>33000</v>
      </c>
      <c r="E1985" s="1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7">
        <f t="shared" si="180"/>
        <v>4.2999999999999997E-2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6093</v>
      </c>
      <c r="D1986" s="18">
        <v>15000</v>
      </c>
      <c r="E1986" s="1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7">
        <f t="shared" si="180"/>
        <v>0.21146666666666666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6094</v>
      </c>
      <c r="D1987" s="18">
        <v>1600</v>
      </c>
      <c r="E1987" s="1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7">
        <f t="shared" ref="O1987:O2050" si="186">E1987/D1987</f>
        <v>3.1875000000000001E-2</v>
      </c>
      <c r="P1987" s="8">
        <f t="shared" ref="P1987:P2050" si="187">IF(L1987=0,0,E1987/L1987)</f>
        <v>12.75</v>
      </c>
      <c r="Q1987" t="str">
        <f t="shared" ref="Q1987:Q2050" si="188">LEFT(N1987,FIND("/",N1987,1)-1)</f>
        <v>photography</v>
      </c>
      <c r="R1987" t="str">
        <f t="shared" ref="R1987:R2050" si="189">RIGHT(N1987,LEN(N1987)-FIND("/",N1987,1))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6095</v>
      </c>
      <c r="D1988" s="18">
        <v>2000</v>
      </c>
      <c r="E1988" s="1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7">
        <f t="shared" si="186"/>
        <v>5.0000000000000001E-4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6096</v>
      </c>
      <c r="D1989" s="18">
        <v>5500</v>
      </c>
      <c r="E1989" s="1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7">
        <f t="shared" si="186"/>
        <v>0.42472727272727273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6097</v>
      </c>
      <c r="D1990" s="18">
        <v>6000</v>
      </c>
      <c r="E1990" s="1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7">
        <f t="shared" si="186"/>
        <v>4.1666666666666666E-3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6098</v>
      </c>
      <c r="D1991" s="18">
        <v>5000</v>
      </c>
      <c r="E1991" s="1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7">
        <f t="shared" si="186"/>
        <v>0.01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6099</v>
      </c>
      <c r="D1992" s="18">
        <v>3000</v>
      </c>
      <c r="E1992" s="1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7">
        <f t="shared" si="186"/>
        <v>0.16966666666666666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6100</v>
      </c>
      <c r="D1993" s="18">
        <v>2000</v>
      </c>
      <c r="E1993" s="1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7">
        <f t="shared" si="186"/>
        <v>7.0000000000000007E-2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6101</v>
      </c>
      <c r="D1994" s="18">
        <v>1500</v>
      </c>
      <c r="E1994" s="1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7">
        <f t="shared" si="186"/>
        <v>1.3333333333333333E-3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6102</v>
      </c>
      <c r="D1995" s="18">
        <v>2000</v>
      </c>
      <c r="E1995" s="1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7">
        <f t="shared" si="186"/>
        <v>0</v>
      </c>
      <c r="P1995" s="8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6103</v>
      </c>
      <c r="D1996" s="18">
        <v>3200</v>
      </c>
      <c r="E1996" s="1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7">
        <f t="shared" si="186"/>
        <v>0</v>
      </c>
      <c r="P1996" s="8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6104</v>
      </c>
      <c r="D1997" s="18">
        <v>1000</v>
      </c>
      <c r="E1997" s="1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7">
        <f t="shared" si="186"/>
        <v>7.8E-2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6105</v>
      </c>
      <c r="D1998" s="18">
        <v>133800</v>
      </c>
      <c r="E1998" s="1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7">
        <f t="shared" si="186"/>
        <v>0</v>
      </c>
      <c r="P1998" s="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6106</v>
      </c>
      <c r="D1999" s="18">
        <v>6500</v>
      </c>
      <c r="E1999" s="1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7">
        <f t="shared" si="186"/>
        <v>0</v>
      </c>
      <c r="P1999" s="8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6107</v>
      </c>
      <c r="D2000" s="18">
        <v>2500</v>
      </c>
      <c r="E2000" s="1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7">
        <f t="shared" si="186"/>
        <v>0.26200000000000001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6108</v>
      </c>
      <c r="D2001" s="18">
        <v>31000</v>
      </c>
      <c r="E2001" s="1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7">
        <f t="shared" si="186"/>
        <v>7.6129032258064515E-3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6109</v>
      </c>
      <c r="D2002" s="18">
        <v>5000</v>
      </c>
      <c r="E2002" s="1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7">
        <f t="shared" si="186"/>
        <v>0.125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6110</v>
      </c>
      <c r="D2003" s="18">
        <v>55000</v>
      </c>
      <c r="E2003" s="1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7">
        <f t="shared" si="186"/>
        <v>3.8212909090909091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6111</v>
      </c>
      <c r="D2004" s="18">
        <v>50000</v>
      </c>
      <c r="E2004" s="1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7">
        <f t="shared" si="186"/>
        <v>2.1679422000000002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6112</v>
      </c>
      <c r="D2005" s="18">
        <v>500</v>
      </c>
      <c r="E2005" s="1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7">
        <f t="shared" si="186"/>
        <v>3.12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6113</v>
      </c>
      <c r="D2006" s="18">
        <v>50000</v>
      </c>
      <c r="E2006" s="1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7">
        <f t="shared" si="186"/>
        <v>2.3442048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6114</v>
      </c>
      <c r="D2007" s="18">
        <v>30000</v>
      </c>
      <c r="E2007" s="1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7">
        <f t="shared" si="186"/>
        <v>1.236801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6115</v>
      </c>
      <c r="D2008" s="18">
        <v>50000</v>
      </c>
      <c r="E2008" s="1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7">
        <f t="shared" si="186"/>
        <v>2.4784000000000002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6116</v>
      </c>
      <c r="D2009" s="18">
        <v>10000</v>
      </c>
      <c r="E2009" s="1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7">
        <f t="shared" si="186"/>
        <v>1.157092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6117</v>
      </c>
      <c r="D2010" s="18">
        <v>1570.79</v>
      </c>
      <c r="E2010" s="1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7">
        <f t="shared" si="186"/>
        <v>1.1707484768810599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6118</v>
      </c>
      <c r="D2011" s="18">
        <v>50000</v>
      </c>
      <c r="E2011" s="1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7">
        <f t="shared" si="186"/>
        <v>3.05158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6119</v>
      </c>
      <c r="D2012" s="18">
        <v>30000</v>
      </c>
      <c r="E2012" s="1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7">
        <f t="shared" si="186"/>
        <v>3.2005299999999997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6120</v>
      </c>
      <c r="D2013" s="18">
        <v>50000</v>
      </c>
      <c r="E2013" s="1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7">
        <f t="shared" si="186"/>
        <v>8.1956399999999991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6121</v>
      </c>
      <c r="D2014" s="18">
        <v>5000</v>
      </c>
      <c r="E2014" s="1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7">
        <f t="shared" si="186"/>
        <v>2.3490000000000002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6122</v>
      </c>
      <c r="D2015" s="18">
        <v>160000</v>
      </c>
      <c r="E2015" s="1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7">
        <f t="shared" si="186"/>
        <v>4.9491375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6123</v>
      </c>
      <c r="D2016" s="18">
        <v>30000</v>
      </c>
      <c r="E2016" s="1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7">
        <f t="shared" si="186"/>
        <v>78.137822333333332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6124</v>
      </c>
      <c r="D2017" s="18">
        <v>7200</v>
      </c>
      <c r="E2017" s="1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7">
        <f t="shared" si="186"/>
        <v>1.1300013888888889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6125</v>
      </c>
      <c r="D2018" s="18">
        <v>10000</v>
      </c>
      <c r="E2018" s="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7">
        <f t="shared" si="186"/>
        <v>9.2154220000000002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6126</v>
      </c>
      <c r="D2019" s="18">
        <v>25000</v>
      </c>
      <c r="E2019" s="1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7">
        <f t="shared" si="186"/>
        <v>1.2510239999999999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6127</v>
      </c>
      <c r="D2020" s="18">
        <v>65000</v>
      </c>
      <c r="E2020" s="1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7">
        <f t="shared" si="186"/>
        <v>1.0224343076923077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6128</v>
      </c>
      <c r="D2021" s="18">
        <v>40000</v>
      </c>
      <c r="E2021" s="1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7">
        <f t="shared" si="186"/>
        <v>4.8490975000000001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6129</v>
      </c>
      <c r="D2022" s="18">
        <v>1500</v>
      </c>
      <c r="E2022" s="1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7">
        <f t="shared" si="186"/>
        <v>1.9233333333333333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6130</v>
      </c>
      <c r="D2023" s="18">
        <v>5000</v>
      </c>
      <c r="E2023" s="1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7">
        <f t="shared" si="186"/>
        <v>2.8109999999999999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6131</v>
      </c>
      <c r="D2024" s="18">
        <v>100000</v>
      </c>
      <c r="E2024" s="1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7">
        <f t="shared" si="186"/>
        <v>1.2513700000000001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6132</v>
      </c>
      <c r="D2025" s="18">
        <v>100000</v>
      </c>
      <c r="E2025" s="1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7">
        <f t="shared" si="186"/>
        <v>1.61459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6133</v>
      </c>
      <c r="D2026" s="18">
        <v>4000</v>
      </c>
      <c r="E2026" s="1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7">
        <f t="shared" si="186"/>
        <v>5.8535000000000004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3.5" x14ac:dyDescent="0.35">
      <c r="A2027">
        <v>2025</v>
      </c>
      <c r="B2027" s="3" t="s">
        <v>2026</v>
      </c>
      <c r="C2027" s="3" t="s">
        <v>6134</v>
      </c>
      <c r="D2027" s="18">
        <v>80000</v>
      </c>
      <c r="E2027" s="1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7">
        <f t="shared" si="186"/>
        <v>2.0114999999999998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6135</v>
      </c>
      <c r="D2028" s="18">
        <v>25000</v>
      </c>
      <c r="E2028" s="1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7">
        <f t="shared" si="186"/>
        <v>1.3348307999999998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6136</v>
      </c>
      <c r="D2029" s="18">
        <v>100000</v>
      </c>
      <c r="E2029" s="1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7">
        <f t="shared" si="186"/>
        <v>1.2024900000000001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6137</v>
      </c>
      <c r="D2030" s="18">
        <v>3000</v>
      </c>
      <c r="E2030" s="1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7">
        <f t="shared" si="186"/>
        <v>1.2616666666666667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6138</v>
      </c>
      <c r="D2031" s="18">
        <v>2500</v>
      </c>
      <c r="E2031" s="1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7">
        <f t="shared" si="186"/>
        <v>3.6120000000000001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6139</v>
      </c>
      <c r="D2032" s="18">
        <v>32768</v>
      </c>
      <c r="E2032" s="1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7">
        <f t="shared" si="186"/>
        <v>2.26239013671875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6140</v>
      </c>
      <c r="D2033" s="18">
        <v>50000</v>
      </c>
      <c r="E2033" s="1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7">
        <f t="shared" si="186"/>
        <v>1.2035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6141</v>
      </c>
      <c r="D2034" s="18">
        <v>25000</v>
      </c>
      <c r="E2034" s="1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7">
        <f t="shared" si="186"/>
        <v>3.0418799999999999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6142</v>
      </c>
      <c r="D2035" s="18">
        <v>25000</v>
      </c>
      <c r="E2035" s="1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7">
        <f t="shared" si="186"/>
        <v>1.7867599999999999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6143</v>
      </c>
      <c r="D2036" s="18">
        <v>78000</v>
      </c>
      <c r="E2036" s="1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7">
        <f t="shared" si="186"/>
        <v>3.868199871794872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6144</v>
      </c>
      <c r="D2037" s="18">
        <v>80000</v>
      </c>
      <c r="E2037" s="1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7">
        <f t="shared" si="186"/>
        <v>2.1103642500000004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6145</v>
      </c>
      <c r="D2038" s="18">
        <v>30000</v>
      </c>
      <c r="E2038" s="1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7">
        <f t="shared" si="186"/>
        <v>1.3166833333333334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6146</v>
      </c>
      <c r="D2039" s="18">
        <v>10000</v>
      </c>
      <c r="E2039" s="1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7">
        <f t="shared" si="186"/>
        <v>3.0047639999999998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6147</v>
      </c>
      <c r="D2040" s="18">
        <v>8000</v>
      </c>
      <c r="E2040" s="1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7">
        <f t="shared" si="186"/>
        <v>4.2051249999999998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43.5" x14ac:dyDescent="0.35">
      <c r="A2041">
        <v>2039</v>
      </c>
      <c r="B2041" s="3" t="s">
        <v>2040</v>
      </c>
      <c r="C2041" s="3" t="s">
        <v>6148</v>
      </c>
      <c r="D2041" s="18">
        <v>125000</v>
      </c>
      <c r="E2041" s="1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7">
        <f t="shared" si="186"/>
        <v>1.362168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6149</v>
      </c>
      <c r="D2042" s="18">
        <v>3000</v>
      </c>
      <c r="E2042" s="1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7">
        <f t="shared" si="186"/>
        <v>2.4817133333333334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6150</v>
      </c>
      <c r="D2043" s="18">
        <v>9500</v>
      </c>
      <c r="E2043" s="1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7">
        <f t="shared" si="186"/>
        <v>1.8186315789473684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6151</v>
      </c>
      <c r="D2044" s="18">
        <v>10000</v>
      </c>
      <c r="E2044" s="1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7">
        <f t="shared" si="186"/>
        <v>1.2353000000000001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6152</v>
      </c>
      <c r="D2045" s="18">
        <v>1385</v>
      </c>
      <c r="E2045" s="1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7">
        <f t="shared" si="186"/>
        <v>5.0620938628158845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6153</v>
      </c>
      <c r="D2046" s="18">
        <v>15000</v>
      </c>
      <c r="E2046" s="1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7">
        <f t="shared" si="186"/>
        <v>1.0821333333333334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6154</v>
      </c>
      <c r="D2047" s="18">
        <v>4900</v>
      </c>
      <c r="E2047" s="1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7">
        <f t="shared" si="186"/>
        <v>8.1918387755102042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6155</v>
      </c>
      <c r="D2048" s="18">
        <v>10000</v>
      </c>
      <c r="E2048" s="1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7">
        <f t="shared" si="186"/>
        <v>1.2110000000000001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6156</v>
      </c>
      <c r="D2049" s="18">
        <v>98000</v>
      </c>
      <c r="E2049" s="1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7">
        <f t="shared" si="186"/>
        <v>1.0299897959183673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3.5" x14ac:dyDescent="0.35">
      <c r="A2050">
        <v>2048</v>
      </c>
      <c r="B2050" s="3" t="s">
        <v>2049</v>
      </c>
      <c r="C2050" s="3" t="s">
        <v>6157</v>
      </c>
      <c r="D2050" s="18">
        <v>85000</v>
      </c>
      <c r="E2050" s="1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7">
        <f t="shared" si="186"/>
        <v>1.4833229411764706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x14ac:dyDescent="0.35">
      <c r="A2051">
        <v>2049</v>
      </c>
      <c r="B2051" s="3" t="s">
        <v>2050</v>
      </c>
      <c r="C2051" s="3" t="s">
        <v>6158</v>
      </c>
      <c r="D2051" s="18">
        <v>50000</v>
      </c>
      <c r="E2051" s="1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7">
        <f t="shared" ref="O2051:O2114" si="192">E2051/D2051</f>
        <v>1.2019070000000001</v>
      </c>
      <c r="P2051" s="8">
        <f t="shared" ref="P2051:P2114" si="193">IF(L2051=0,0,E2051/L2051)</f>
        <v>80.991037735849048</v>
      </c>
      <c r="Q2051" t="str">
        <f t="shared" ref="Q2051:Q2114" si="194">LEFT(N2051,FIND("/",N2051,1)-1)</f>
        <v>technology</v>
      </c>
      <c r="R2051" t="str">
        <f t="shared" ref="R2051:R2114" si="195">RIGHT(N2051,LEN(N2051)-FIND("/",N2051,1))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6159</v>
      </c>
      <c r="D2052" s="18">
        <v>10000</v>
      </c>
      <c r="E2052" s="1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7">
        <f t="shared" si="192"/>
        <v>4.7327000000000004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6160</v>
      </c>
      <c r="D2053" s="18">
        <v>8000</v>
      </c>
      <c r="E2053" s="1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7">
        <f t="shared" si="192"/>
        <v>1.303625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6161</v>
      </c>
      <c r="D2054" s="18">
        <v>50000</v>
      </c>
      <c r="E2054" s="1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7">
        <f t="shared" si="192"/>
        <v>3.5304799999999998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6162</v>
      </c>
      <c r="D2055" s="18">
        <v>5000</v>
      </c>
      <c r="E2055" s="1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7">
        <f t="shared" si="192"/>
        <v>1.0102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6163</v>
      </c>
      <c r="D2056" s="18">
        <v>35000</v>
      </c>
      <c r="E2056" s="1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7">
        <f t="shared" si="192"/>
        <v>1.1359142857142857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6164</v>
      </c>
      <c r="D2057" s="18">
        <v>6000</v>
      </c>
      <c r="E2057" s="1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7">
        <f t="shared" si="192"/>
        <v>1.6741666666666666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6165</v>
      </c>
      <c r="D2058" s="18">
        <v>50000</v>
      </c>
      <c r="E2058" s="1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7">
        <f t="shared" si="192"/>
        <v>1.5345200000000001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6166</v>
      </c>
      <c r="D2059" s="18">
        <v>15000</v>
      </c>
      <c r="E2059" s="1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7">
        <f t="shared" si="192"/>
        <v>2.022322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6167</v>
      </c>
      <c r="D2060" s="18">
        <v>2560</v>
      </c>
      <c r="E2060" s="1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7">
        <f t="shared" si="192"/>
        <v>1.6828125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6168</v>
      </c>
      <c r="D2061" s="18">
        <v>30000</v>
      </c>
      <c r="E2061" s="1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7">
        <f t="shared" si="192"/>
        <v>1.4345666666666668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6169</v>
      </c>
      <c r="D2062" s="18">
        <v>25000</v>
      </c>
      <c r="E2062" s="1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7">
        <f t="shared" si="192"/>
        <v>1.964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6170</v>
      </c>
      <c r="D2063" s="18">
        <v>5000</v>
      </c>
      <c r="E2063" s="1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7">
        <f t="shared" si="192"/>
        <v>1.0791999999999999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6171</v>
      </c>
      <c r="D2064" s="18">
        <v>100000</v>
      </c>
      <c r="E2064" s="1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7">
        <f t="shared" si="192"/>
        <v>1.14977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6172</v>
      </c>
      <c r="D2065" s="18">
        <v>4000</v>
      </c>
      <c r="E2065" s="1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7">
        <f t="shared" si="192"/>
        <v>1.4804999999999999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6173</v>
      </c>
      <c r="D2066" s="18">
        <v>261962</v>
      </c>
      <c r="E2066" s="1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7">
        <f t="shared" si="192"/>
        <v>1.9116676082790633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3.5" x14ac:dyDescent="0.35">
      <c r="A2067">
        <v>2065</v>
      </c>
      <c r="B2067" s="3" t="s">
        <v>2066</v>
      </c>
      <c r="C2067" s="3" t="s">
        <v>6174</v>
      </c>
      <c r="D2067" s="18">
        <v>40000</v>
      </c>
      <c r="E2067" s="1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7">
        <f t="shared" si="192"/>
        <v>1.99215125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6175</v>
      </c>
      <c r="D2068" s="18">
        <v>2000</v>
      </c>
      <c r="E2068" s="1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7">
        <f t="shared" si="192"/>
        <v>2.1859999999999999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6176</v>
      </c>
      <c r="D2069" s="18">
        <v>495</v>
      </c>
      <c r="E2069" s="1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7">
        <f t="shared" si="192"/>
        <v>1.2686868686868686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6177</v>
      </c>
      <c r="D2070" s="18">
        <v>25000</v>
      </c>
      <c r="E2070" s="1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7">
        <f t="shared" si="192"/>
        <v>1.0522388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6178</v>
      </c>
      <c r="D2071" s="18">
        <v>50000</v>
      </c>
      <c r="E2071" s="1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7">
        <f t="shared" si="192"/>
        <v>1.2840666000000001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6179</v>
      </c>
      <c r="D2072" s="18">
        <v>125000</v>
      </c>
      <c r="E2072" s="1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7">
        <f t="shared" si="192"/>
        <v>3.1732719999999999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6180</v>
      </c>
      <c r="D2073" s="18">
        <v>20000</v>
      </c>
      <c r="E2073" s="1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7">
        <f t="shared" si="192"/>
        <v>2.8073000000000001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6181</v>
      </c>
      <c r="D2074" s="18">
        <v>71500</v>
      </c>
      <c r="E2074" s="1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7">
        <f t="shared" si="192"/>
        <v>1.1073146853146854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6182</v>
      </c>
      <c r="D2075" s="18">
        <v>100000</v>
      </c>
      <c r="E2075" s="1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7">
        <f t="shared" si="192"/>
        <v>1.5260429999999998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6183</v>
      </c>
      <c r="D2076" s="18">
        <v>600</v>
      </c>
      <c r="E2076" s="1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7">
        <f t="shared" si="192"/>
        <v>1.0249999999999999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6184</v>
      </c>
      <c r="D2077" s="18">
        <v>9999</v>
      </c>
      <c r="E2077" s="1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7">
        <f t="shared" si="192"/>
        <v>16.783738373837384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6185</v>
      </c>
      <c r="D2078" s="18">
        <v>179000</v>
      </c>
      <c r="E2078" s="1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7">
        <f t="shared" si="192"/>
        <v>5.4334915642458101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6186</v>
      </c>
      <c r="D2079" s="18">
        <v>50000</v>
      </c>
      <c r="E2079" s="1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7">
        <f t="shared" si="192"/>
        <v>1.1550800000000001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3.5" x14ac:dyDescent="0.35">
      <c r="A2080">
        <v>2078</v>
      </c>
      <c r="B2080" s="3" t="s">
        <v>2079</v>
      </c>
      <c r="C2080" s="3" t="s">
        <v>6187</v>
      </c>
      <c r="D2080" s="18">
        <v>20000</v>
      </c>
      <c r="E2080" s="1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7">
        <f t="shared" si="192"/>
        <v>1.3120499999999999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6188</v>
      </c>
      <c r="D2081" s="18">
        <v>10000</v>
      </c>
      <c r="E2081" s="1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7">
        <f t="shared" si="192"/>
        <v>2.8816999999999999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6189</v>
      </c>
      <c r="D2082" s="18">
        <v>1000</v>
      </c>
      <c r="E2082" s="1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7">
        <f t="shared" si="192"/>
        <v>5.0780000000000003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6190</v>
      </c>
      <c r="D2083" s="18">
        <v>3500</v>
      </c>
      <c r="E2083" s="1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7">
        <f t="shared" si="192"/>
        <v>1.1457142857142857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6191</v>
      </c>
      <c r="D2084" s="18">
        <v>1500</v>
      </c>
      <c r="E2084" s="1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7">
        <f t="shared" si="192"/>
        <v>1.1073333333333333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6192</v>
      </c>
      <c r="D2085" s="18">
        <v>750</v>
      </c>
      <c r="E2085" s="1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7">
        <f t="shared" si="192"/>
        <v>1.1333333333333333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6193</v>
      </c>
      <c r="D2086" s="18">
        <v>3000</v>
      </c>
      <c r="E2086" s="1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7">
        <f t="shared" si="192"/>
        <v>1.0833333333333333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6194</v>
      </c>
      <c r="D2087" s="18">
        <v>6000</v>
      </c>
      <c r="E2087" s="1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7">
        <f t="shared" si="192"/>
        <v>1.2353333333333334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6195</v>
      </c>
      <c r="D2088" s="18">
        <v>4000</v>
      </c>
      <c r="E2088" s="1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7">
        <f t="shared" si="192"/>
        <v>1.0069999999999999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6196</v>
      </c>
      <c r="D2089" s="18">
        <v>1500</v>
      </c>
      <c r="E2089" s="1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7">
        <f t="shared" si="192"/>
        <v>1.0353333333333334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6197</v>
      </c>
      <c r="D2090" s="18">
        <v>3000</v>
      </c>
      <c r="E2090" s="1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7">
        <f t="shared" si="192"/>
        <v>1.1551066666666667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6198</v>
      </c>
      <c r="D2091" s="18">
        <v>2500</v>
      </c>
      <c r="E2091" s="1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7">
        <f t="shared" si="192"/>
        <v>1.2040040000000001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6199</v>
      </c>
      <c r="D2092" s="18">
        <v>8000</v>
      </c>
      <c r="E2092" s="1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7">
        <f t="shared" si="192"/>
        <v>1.1504037499999999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6200</v>
      </c>
      <c r="D2093" s="18">
        <v>18000</v>
      </c>
      <c r="E2093" s="1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7">
        <f t="shared" si="192"/>
        <v>1.2046777777777777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6201</v>
      </c>
      <c r="D2094" s="18">
        <v>6000</v>
      </c>
      <c r="E2094" s="1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7">
        <f t="shared" si="192"/>
        <v>1.0128333333333333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6202</v>
      </c>
      <c r="D2095" s="18">
        <v>1500</v>
      </c>
      <c r="E2095" s="1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7">
        <f t="shared" si="192"/>
        <v>1.0246666666666666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6203</v>
      </c>
      <c r="D2096" s="18">
        <v>3500</v>
      </c>
      <c r="E2096" s="1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7">
        <f t="shared" si="192"/>
        <v>1.2054285714285715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3.5" x14ac:dyDescent="0.35">
      <c r="A2097">
        <v>2095</v>
      </c>
      <c r="B2097" s="3" t="s">
        <v>2096</v>
      </c>
      <c r="C2097" s="3" t="s">
        <v>6204</v>
      </c>
      <c r="D2097" s="18">
        <v>2500</v>
      </c>
      <c r="E2097" s="1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7">
        <f t="shared" si="192"/>
        <v>1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6205</v>
      </c>
      <c r="D2098" s="18">
        <v>600</v>
      </c>
      <c r="E2098" s="1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7">
        <f t="shared" si="192"/>
        <v>1.0166666666666666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6206</v>
      </c>
      <c r="D2099" s="18">
        <v>3000</v>
      </c>
      <c r="E2099" s="1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7">
        <f t="shared" si="192"/>
        <v>1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6207</v>
      </c>
      <c r="D2100" s="18">
        <v>6000</v>
      </c>
      <c r="E2100" s="1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7">
        <f t="shared" si="192"/>
        <v>1.0033333333333334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x14ac:dyDescent="0.35">
      <c r="A2101">
        <v>2099</v>
      </c>
      <c r="B2101" s="3" t="s">
        <v>2100</v>
      </c>
      <c r="C2101" s="3" t="s">
        <v>6208</v>
      </c>
      <c r="D2101" s="18">
        <v>3000</v>
      </c>
      <c r="E2101" s="1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7">
        <f t="shared" si="192"/>
        <v>1.3236666666666668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6209</v>
      </c>
      <c r="D2102" s="18">
        <v>600</v>
      </c>
      <c r="E2102" s="1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7">
        <f t="shared" si="192"/>
        <v>1.3666666666666667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6210</v>
      </c>
      <c r="D2103" s="18">
        <v>2000</v>
      </c>
      <c r="E2103" s="1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7">
        <f t="shared" si="192"/>
        <v>1.1325000000000001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6211</v>
      </c>
      <c r="D2104" s="18">
        <v>1000</v>
      </c>
      <c r="E2104" s="1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7">
        <f t="shared" si="192"/>
        <v>1.36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6212</v>
      </c>
      <c r="D2105" s="18">
        <v>7777</v>
      </c>
      <c r="E2105" s="1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7">
        <f t="shared" si="192"/>
        <v>1.4612318374694613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6213</v>
      </c>
      <c r="D2106" s="18">
        <v>800</v>
      </c>
      <c r="E2106" s="1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7">
        <f t="shared" si="192"/>
        <v>1.2949999999999999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3.5" x14ac:dyDescent="0.35">
      <c r="A2107">
        <v>2105</v>
      </c>
      <c r="B2107" s="3" t="s">
        <v>2106</v>
      </c>
      <c r="C2107" s="3" t="s">
        <v>6214</v>
      </c>
      <c r="D2107" s="18">
        <v>2000</v>
      </c>
      <c r="E2107" s="1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7">
        <f t="shared" si="192"/>
        <v>2.54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6215</v>
      </c>
      <c r="D2108" s="18">
        <v>2200</v>
      </c>
      <c r="E2108" s="1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7">
        <f t="shared" si="192"/>
        <v>1.0704545454545455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6216</v>
      </c>
      <c r="D2109" s="18">
        <v>2000</v>
      </c>
      <c r="E2109" s="1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7">
        <f t="shared" si="192"/>
        <v>1.0773299999999999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6217</v>
      </c>
      <c r="D2110" s="18">
        <v>16000</v>
      </c>
      <c r="E2110" s="1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7">
        <f t="shared" si="192"/>
        <v>1.0731250000000001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6218</v>
      </c>
      <c r="D2111" s="18">
        <v>4000</v>
      </c>
      <c r="E2111" s="1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7">
        <f t="shared" si="192"/>
        <v>1.06525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6219</v>
      </c>
      <c r="D2112" s="18">
        <v>2000</v>
      </c>
      <c r="E2112" s="1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7">
        <f t="shared" si="192"/>
        <v>1.0035000000000001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6220</v>
      </c>
      <c r="D2113" s="18">
        <v>2000</v>
      </c>
      <c r="E2113" s="1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7">
        <f t="shared" si="192"/>
        <v>1.0649999999999999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6221</v>
      </c>
      <c r="D2114" s="18">
        <v>300</v>
      </c>
      <c r="E2114" s="1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7">
        <f t="shared" si="192"/>
        <v>1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6222</v>
      </c>
      <c r="D2115" s="18">
        <v>7000</v>
      </c>
      <c r="E2115" s="1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7">
        <f t="shared" ref="O2115:O2178" si="198">E2115/D2115</f>
        <v>1.0485714285714285</v>
      </c>
      <c r="P2115" s="8">
        <f t="shared" ref="P2115:P2178" si="199">IF(L2115=0,0,E2115/L2115)</f>
        <v>68.598130841121488</v>
      </c>
      <c r="Q2115" t="str">
        <f t="shared" ref="Q2115:Q2178" si="200">LEFT(N2115,FIND("/",N2115,1)-1)</f>
        <v>music</v>
      </c>
      <c r="R2115" t="str">
        <f t="shared" ref="R2115:R2178" si="201">RIGHT(N2115,LEN(N2115)-FIND("/",N2115,1))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6223</v>
      </c>
      <c r="D2116" s="18">
        <v>5000</v>
      </c>
      <c r="E2116" s="1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7">
        <f t="shared" si="198"/>
        <v>1.0469999999999999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6224</v>
      </c>
      <c r="D2117" s="18">
        <v>1500</v>
      </c>
      <c r="E2117" s="1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7">
        <f t="shared" si="198"/>
        <v>2.2566666666666668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6225</v>
      </c>
      <c r="D2118" s="18">
        <v>48000</v>
      </c>
      <c r="E2118" s="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7">
        <f t="shared" si="198"/>
        <v>1.0090416666666666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6226</v>
      </c>
      <c r="D2119" s="18">
        <v>1200</v>
      </c>
      <c r="E2119" s="1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7">
        <f t="shared" si="198"/>
        <v>1.4775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6227</v>
      </c>
      <c r="D2120" s="18">
        <v>1000</v>
      </c>
      <c r="E2120" s="1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7">
        <f t="shared" si="198"/>
        <v>1.3461099999999999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6228</v>
      </c>
      <c r="D2121" s="18">
        <v>2000</v>
      </c>
      <c r="E2121" s="1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7">
        <f t="shared" si="198"/>
        <v>1.0075000000000001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6229</v>
      </c>
      <c r="D2122" s="18">
        <v>8000</v>
      </c>
      <c r="E2122" s="1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7">
        <f t="shared" si="198"/>
        <v>1.00880375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6230</v>
      </c>
      <c r="D2123" s="18">
        <v>50000</v>
      </c>
      <c r="E2123" s="1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7">
        <f t="shared" si="198"/>
        <v>5.6800000000000002E-3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6231</v>
      </c>
      <c r="D2124" s="18">
        <v>80000</v>
      </c>
      <c r="E2124" s="1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7">
        <f t="shared" si="198"/>
        <v>3.875E-3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6232</v>
      </c>
      <c r="D2125" s="18">
        <v>500</v>
      </c>
      <c r="E2125" s="1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7">
        <f t="shared" si="198"/>
        <v>0.1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6233</v>
      </c>
      <c r="D2126" s="18">
        <v>1100</v>
      </c>
      <c r="E2126" s="1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7">
        <f t="shared" si="198"/>
        <v>0.10454545454545454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6234</v>
      </c>
      <c r="D2127" s="18">
        <v>60000</v>
      </c>
      <c r="E2127" s="1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7">
        <f t="shared" si="198"/>
        <v>1.4200000000000001E-2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6235</v>
      </c>
      <c r="D2128" s="18">
        <v>20000</v>
      </c>
      <c r="E2128" s="1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7">
        <f t="shared" si="198"/>
        <v>5.0000000000000001E-4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6236</v>
      </c>
      <c r="D2129" s="18">
        <v>28000</v>
      </c>
      <c r="E2129" s="1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7">
        <f t="shared" si="198"/>
        <v>0.28842857142857142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6237</v>
      </c>
      <c r="D2130" s="18">
        <v>15000</v>
      </c>
      <c r="E2130" s="1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7">
        <f t="shared" si="198"/>
        <v>1.6666666666666668E-3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6238</v>
      </c>
      <c r="D2131" s="18">
        <v>2000</v>
      </c>
      <c r="E2131" s="1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7">
        <f t="shared" si="198"/>
        <v>0.11799999999999999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6239</v>
      </c>
      <c r="D2132" s="18">
        <v>42000</v>
      </c>
      <c r="E2132" s="1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7">
        <f t="shared" si="198"/>
        <v>2.0238095238095236E-3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6240</v>
      </c>
      <c r="D2133" s="18">
        <v>500</v>
      </c>
      <c r="E2133" s="1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7">
        <f t="shared" si="198"/>
        <v>0.05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6241</v>
      </c>
      <c r="D2134" s="18">
        <v>100000</v>
      </c>
      <c r="E2134" s="1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7">
        <f t="shared" si="198"/>
        <v>2.1129899999999997E-2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6242</v>
      </c>
      <c r="D2135" s="18">
        <v>1000</v>
      </c>
      <c r="E2135" s="1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7">
        <f t="shared" si="198"/>
        <v>1.6E-2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6243</v>
      </c>
      <c r="D2136" s="18">
        <v>6000</v>
      </c>
      <c r="E2136" s="1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7">
        <f t="shared" si="198"/>
        <v>1.7333333333333333E-2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6244</v>
      </c>
      <c r="D2137" s="18">
        <v>5000</v>
      </c>
      <c r="E2137" s="1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7">
        <f t="shared" si="198"/>
        <v>9.5600000000000004E-2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6245</v>
      </c>
      <c r="D2138" s="18">
        <v>80000</v>
      </c>
      <c r="E2138" s="1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7">
        <f t="shared" si="198"/>
        <v>5.9612499999999998E-4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6246</v>
      </c>
      <c r="D2139" s="18">
        <v>50000</v>
      </c>
      <c r="E2139" s="1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7">
        <f t="shared" si="198"/>
        <v>0.28405999999999998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6247</v>
      </c>
      <c r="D2140" s="18">
        <v>1000</v>
      </c>
      <c r="E2140" s="1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7">
        <f t="shared" si="198"/>
        <v>0.128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6248</v>
      </c>
      <c r="D2141" s="18">
        <v>30000</v>
      </c>
      <c r="E2141" s="1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7">
        <f t="shared" si="198"/>
        <v>5.4199999999999998E-2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6249</v>
      </c>
      <c r="D2142" s="18">
        <v>500000</v>
      </c>
      <c r="E2142" s="1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7">
        <f t="shared" si="198"/>
        <v>1.1199999999999999E-3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6250</v>
      </c>
      <c r="D2143" s="18">
        <v>15000</v>
      </c>
      <c r="E2143" s="1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7">
        <f t="shared" si="198"/>
        <v>0</v>
      </c>
      <c r="P2143" s="8">
        <f t="shared" si="199"/>
        <v>0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6251</v>
      </c>
      <c r="D2144" s="18">
        <v>10500</v>
      </c>
      <c r="E2144" s="1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7">
        <f t="shared" si="198"/>
        <v>5.7238095238095241E-2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6252</v>
      </c>
      <c r="D2145" s="18">
        <v>2000</v>
      </c>
      <c r="E2145" s="1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7">
        <f t="shared" si="198"/>
        <v>0.1125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6253</v>
      </c>
      <c r="D2146" s="18">
        <v>35500</v>
      </c>
      <c r="E2146" s="1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7">
        <f t="shared" si="198"/>
        <v>1.7098591549295775E-2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6254</v>
      </c>
      <c r="D2147" s="18">
        <v>15000</v>
      </c>
      <c r="E2147" s="1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7">
        <f t="shared" si="198"/>
        <v>0.30433333333333334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6255</v>
      </c>
      <c r="D2148" s="18">
        <v>5000</v>
      </c>
      <c r="E2148" s="1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7">
        <f t="shared" si="198"/>
        <v>2.0000000000000001E-4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6256</v>
      </c>
      <c r="D2149" s="18">
        <v>390000</v>
      </c>
      <c r="E2149" s="1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7">
        <f t="shared" si="198"/>
        <v>6.9641025641025639E-3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6257</v>
      </c>
      <c r="D2150" s="18">
        <v>100</v>
      </c>
      <c r="E2150" s="1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7">
        <f t="shared" si="198"/>
        <v>0.02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6258</v>
      </c>
      <c r="D2151" s="18">
        <v>2000</v>
      </c>
      <c r="E2151" s="1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7">
        <f t="shared" si="198"/>
        <v>0</v>
      </c>
      <c r="P2151" s="8">
        <f t="shared" si="199"/>
        <v>0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x14ac:dyDescent="0.35">
      <c r="A2152">
        <v>2150</v>
      </c>
      <c r="B2152" s="3" t="s">
        <v>2151</v>
      </c>
      <c r="C2152" s="3" t="s">
        <v>6259</v>
      </c>
      <c r="D2152" s="18">
        <v>50000</v>
      </c>
      <c r="E2152" s="1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7">
        <f t="shared" si="198"/>
        <v>8.0999999999999996E-3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6260</v>
      </c>
      <c r="D2153" s="18">
        <v>45000</v>
      </c>
      <c r="E2153" s="1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7">
        <f t="shared" si="198"/>
        <v>2.6222222222222224E-3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6261</v>
      </c>
      <c r="D2154" s="18">
        <v>30000</v>
      </c>
      <c r="E2154" s="1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7">
        <f t="shared" si="198"/>
        <v>1.6666666666666668E-3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6262</v>
      </c>
      <c r="D2155" s="18">
        <v>372625</v>
      </c>
      <c r="E2155" s="1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7">
        <f t="shared" si="198"/>
        <v>9.1244548809124457E-5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6263</v>
      </c>
      <c r="D2156" s="18">
        <v>250</v>
      </c>
      <c r="E2156" s="1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7">
        <f t="shared" si="198"/>
        <v>8.0000000000000002E-3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6264</v>
      </c>
      <c r="D2157" s="18">
        <v>5000</v>
      </c>
      <c r="E2157" s="1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7">
        <f t="shared" si="198"/>
        <v>2.3E-2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6265</v>
      </c>
      <c r="D2158" s="18">
        <v>56000</v>
      </c>
      <c r="E2158" s="1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7">
        <f t="shared" si="198"/>
        <v>2.6660714285714284E-2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6266</v>
      </c>
      <c r="D2159" s="18">
        <v>75000</v>
      </c>
      <c r="E2159" s="1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7">
        <f t="shared" si="198"/>
        <v>0.28192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6267</v>
      </c>
      <c r="D2160" s="18">
        <v>300000</v>
      </c>
      <c r="E2160" s="1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7">
        <f t="shared" si="198"/>
        <v>6.5900366666666668E-2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6268</v>
      </c>
      <c r="D2161" s="18">
        <v>3600</v>
      </c>
      <c r="E2161" s="1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7">
        <f t="shared" si="198"/>
        <v>7.2222222222222219E-3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6269</v>
      </c>
      <c r="D2162" s="18">
        <v>10000</v>
      </c>
      <c r="E2162" s="1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7">
        <f t="shared" si="198"/>
        <v>8.5000000000000006E-3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6270</v>
      </c>
      <c r="D2163" s="18">
        <v>400</v>
      </c>
      <c r="E2163" s="1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7">
        <f t="shared" si="198"/>
        <v>1.1575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6271</v>
      </c>
      <c r="D2164" s="18">
        <v>4500</v>
      </c>
      <c r="E2164" s="1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7">
        <f t="shared" si="198"/>
        <v>1.1226666666666667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6272</v>
      </c>
      <c r="D2165" s="18">
        <v>2500</v>
      </c>
      <c r="E2165" s="1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7">
        <f t="shared" si="198"/>
        <v>1.3220000000000001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6273</v>
      </c>
      <c r="D2166" s="18">
        <v>5500</v>
      </c>
      <c r="E2166" s="1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7">
        <f t="shared" si="198"/>
        <v>1.0263636363636364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6274</v>
      </c>
      <c r="D2167" s="18">
        <v>2500</v>
      </c>
      <c r="E2167" s="1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7">
        <f t="shared" si="198"/>
        <v>1.3864000000000001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6275</v>
      </c>
      <c r="D2168" s="18">
        <v>2000</v>
      </c>
      <c r="E2168" s="1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7">
        <f t="shared" si="198"/>
        <v>1.466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6276</v>
      </c>
      <c r="D2169" s="18">
        <v>150</v>
      </c>
      <c r="E2169" s="1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7">
        <f t="shared" si="198"/>
        <v>1.2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6277</v>
      </c>
      <c r="D2170" s="18">
        <v>18000</v>
      </c>
      <c r="E2170" s="1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7">
        <f t="shared" si="198"/>
        <v>1.215816111111111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6278</v>
      </c>
      <c r="D2171" s="18">
        <v>153</v>
      </c>
      <c r="E2171" s="1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7">
        <f t="shared" si="198"/>
        <v>1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6279</v>
      </c>
      <c r="D2172" s="18">
        <v>350</v>
      </c>
      <c r="E2172" s="1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7">
        <f t="shared" si="198"/>
        <v>1.8085714285714285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6280</v>
      </c>
      <c r="D2173" s="18">
        <v>4000</v>
      </c>
      <c r="E2173" s="1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7">
        <f t="shared" si="198"/>
        <v>1.0607500000000001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6281</v>
      </c>
      <c r="D2174" s="18">
        <v>1000</v>
      </c>
      <c r="E2174" s="1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7">
        <f t="shared" si="198"/>
        <v>1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6282</v>
      </c>
      <c r="D2175" s="18">
        <v>4200</v>
      </c>
      <c r="E2175" s="1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7">
        <f t="shared" si="198"/>
        <v>1.2692857142857144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6283</v>
      </c>
      <c r="D2176" s="18">
        <v>4000</v>
      </c>
      <c r="E2176" s="1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7">
        <f t="shared" si="198"/>
        <v>1.0297499999999999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6284</v>
      </c>
      <c r="D2177" s="18">
        <v>700</v>
      </c>
      <c r="E2177" s="1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7">
        <f t="shared" si="198"/>
        <v>2.5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6285</v>
      </c>
      <c r="D2178" s="18">
        <v>5000</v>
      </c>
      <c r="E2178" s="1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7">
        <f t="shared" si="198"/>
        <v>1.2602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6286</v>
      </c>
      <c r="D2179" s="18">
        <v>2500</v>
      </c>
      <c r="E2179" s="1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7">
        <f t="shared" ref="O2179:O2242" si="204">E2179/D2179</f>
        <v>1.0012000000000001</v>
      </c>
      <c r="P2179" s="8">
        <f t="shared" ref="P2179:P2242" si="205">IF(L2179=0,0,E2179/L2179)</f>
        <v>65.868421052631575</v>
      </c>
      <c r="Q2179" t="str">
        <f t="shared" ref="Q2179:Q2242" si="206">LEFT(N2179,FIND("/",N2179,1)-1)</f>
        <v>music</v>
      </c>
      <c r="R2179" t="str">
        <f t="shared" ref="R2179:R2242" si="207">RIGHT(N2179,LEN(N2179)-FIND("/",N2179,1))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6287</v>
      </c>
      <c r="D2180" s="18">
        <v>25000</v>
      </c>
      <c r="E2180" s="1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7">
        <f t="shared" si="204"/>
        <v>1.3864000000000001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6288</v>
      </c>
      <c r="D2181" s="18">
        <v>1000</v>
      </c>
      <c r="E2181" s="1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7">
        <f t="shared" si="204"/>
        <v>1.6140000000000001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6289</v>
      </c>
      <c r="D2182" s="18">
        <v>5000</v>
      </c>
      <c r="E2182" s="1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7">
        <f t="shared" si="204"/>
        <v>1.071842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6290</v>
      </c>
      <c r="D2183" s="18">
        <v>2000</v>
      </c>
      <c r="E2183" s="1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7">
        <f t="shared" si="204"/>
        <v>1.5309999999999999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6291</v>
      </c>
      <c r="D2184" s="18">
        <v>3000</v>
      </c>
      <c r="E2184" s="1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7">
        <f t="shared" si="204"/>
        <v>5.2416666666666663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6292</v>
      </c>
      <c r="D2185" s="18">
        <v>1800</v>
      </c>
      <c r="E2185" s="1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7">
        <f t="shared" si="204"/>
        <v>4.8927777777777779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6293</v>
      </c>
      <c r="D2186" s="18">
        <v>10000</v>
      </c>
      <c r="E2186" s="1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7">
        <f t="shared" si="204"/>
        <v>2.8473999999999999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6294</v>
      </c>
      <c r="D2187" s="18">
        <v>5000</v>
      </c>
      <c r="E2187" s="1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7">
        <f t="shared" si="204"/>
        <v>18.569700000000001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6295</v>
      </c>
      <c r="D2188" s="18">
        <v>20000</v>
      </c>
      <c r="E2188" s="1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7">
        <f t="shared" si="204"/>
        <v>1.0967499999999999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6296</v>
      </c>
      <c r="D2189" s="18">
        <v>20000</v>
      </c>
      <c r="E2189" s="1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7">
        <f t="shared" si="204"/>
        <v>10.146425000000001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6297</v>
      </c>
      <c r="D2190" s="18">
        <v>5494</v>
      </c>
      <c r="E2190" s="1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7">
        <f t="shared" si="204"/>
        <v>4.1217692027666546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6298</v>
      </c>
      <c r="D2191" s="18">
        <v>1200</v>
      </c>
      <c r="E2191" s="1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7">
        <f t="shared" si="204"/>
        <v>5.0324999999999998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6299</v>
      </c>
      <c r="D2192" s="18">
        <v>19000</v>
      </c>
      <c r="E2192" s="1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7">
        <f t="shared" si="204"/>
        <v>1.8461052631578947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6300</v>
      </c>
      <c r="D2193" s="18">
        <v>750</v>
      </c>
      <c r="E2193" s="1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7">
        <f t="shared" si="204"/>
        <v>1.1973333333333334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6301</v>
      </c>
      <c r="D2194" s="18">
        <v>12000</v>
      </c>
      <c r="E2194" s="1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7">
        <f t="shared" si="204"/>
        <v>10.812401666666668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6302</v>
      </c>
      <c r="D2195" s="18">
        <v>15000</v>
      </c>
      <c r="E2195" s="1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7">
        <f t="shared" si="204"/>
        <v>4.5237333333333334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6303</v>
      </c>
      <c r="D2196" s="18">
        <v>10000</v>
      </c>
      <c r="E2196" s="1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7">
        <f t="shared" si="204"/>
        <v>5.3737000000000004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6304</v>
      </c>
      <c r="D2197" s="18">
        <v>4600</v>
      </c>
      <c r="E2197" s="1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7">
        <f t="shared" si="204"/>
        <v>1.2032608695652174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6305</v>
      </c>
      <c r="D2198" s="18">
        <v>14000</v>
      </c>
      <c r="E2198" s="1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7">
        <f t="shared" si="204"/>
        <v>1.1383571428571428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6306</v>
      </c>
      <c r="D2199" s="18">
        <v>30000</v>
      </c>
      <c r="E2199" s="1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7">
        <f t="shared" si="204"/>
        <v>9.5103109999999997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6307</v>
      </c>
      <c r="D2200" s="18">
        <v>40000</v>
      </c>
      <c r="E2200" s="1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7">
        <f t="shared" si="204"/>
        <v>1.3289249999999999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6308</v>
      </c>
      <c r="D2201" s="18">
        <v>9000</v>
      </c>
      <c r="E2201" s="1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7">
        <f t="shared" si="204"/>
        <v>1.4697777777777778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6309</v>
      </c>
      <c r="D2202" s="18">
        <v>2000</v>
      </c>
      <c r="E2202" s="1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7">
        <f t="shared" si="204"/>
        <v>5.4215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3.5" x14ac:dyDescent="0.35">
      <c r="A2203">
        <v>2201</v>
      </c>
      <c r="B2203" s="3" t="s">
        <v>2202</v>
      </c>
      <c r="C2203" s="3" t="s">
        <v>6310</v>
      </c>
      <c r="D2203" s="18">
        <v>110</v>
      </c>
      <c r="E2203" s="1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7">
        <f t="shared" si="204"/>
        <v>3.8271818181818182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6311</v>
      </c>
      <c r="D2204" s="18">
        <v>4000</v>
      </c>
      <c r="E2204" s="1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7">
        <f t="shared" si="204"/>
        <v>7.0418124999999998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6312</v>
      </c>
      <c r="D2205" s="18">
        <v>2000</v>
      </c>
      <c r="E2205" s="1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7">
        <f t="shared" si="204"/>
        <v>1.0954999999999999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6313</v>
      </c>
      <c r="D2206" s="18">
        <v>1500</v>
      </c>
      <c r="E2206" s="1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7">
        <f t="shared" si="204"/>
        <v>1.3286666666666667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6314</v>
      </c>
      <c r="D2207" s="18">
        <v>750</v>
      </c>
      <c r="E2207" s="1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7">
        <f t="shared" si="204"/>
        <v>1.52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6315</v>
      </c>
      <c r="D2208" s="18">
        <v>1100</v>
      </c>
      <c r="E2208" s="1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7">
        <f t="shared" si="204"/>
        <v>1.0272727272727273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6316</v>
      </c>
      <c r="D2209" s="18">
        <v>2000</v>
      </c>
      <c r="E2209" s="1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7">
        <f t="shared" si="204"/>
        <v>1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6317</v>
      </c>
      <c r="D2210" s="18">
        <v>1000</v>
      </c>
      <c r="E2210" s="1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7">
        <f t="shared" si="204"/>
        <v>1.016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6318</v>
      </c>
      <c r="D2211" s="18">
        <v>500</v>
      </c>
      <c r="E2211" s="1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7">
        <f t="shared" si="204"/>
        <v>1.508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6319</v>
      </c>
      <c r="D2212" s="18">
        <v>4000</v>
      </c>
      <c r="E2212" s="1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7">
        <f t="shared" si="204"/>
        <v>1.11425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6320</v>
      </c>
      <c r="D2213" s="18">
        <v>2500</v>
      </c>
      <c r="E2213" s="1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7">
        <f t="shared" si="204"/>
        <v>1.956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6321</v>
      </c>
      <c r="D2214" s="18">
        <v>6000</v>
      </c>
      <c r="E2214" s="1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7">
        <f t="shared" si="204"/>
        <v>1.1438333333333333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6322</v>
      </c>
      <c r="D2215" s="18">
        <v>5</v>
      </c>
      <c r="E2215" s="1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7">
        <f t="shared" si="204"/>
        <v>2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6323</v>
      </c>
      <c r="D2216" s="18">
        <v>600</v>
      </c>
      <c r="E2216" s="1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7">
        <f t="shared" si="204"/>
        <v>2.9250166666666666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6324</v>
      </c>
      <c r="D2217" s="18">
        <v>550</v>
      </c>
      <c r="E2217" s="1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7">
        <f t="shared" si="204"/>
        <v>1.5636363636363637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6325</v>
      </c>
      <c r="D2218" s="18">
        <v>300</v>
      </c>
      <c r="E2218" s="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7">
        <f t="shared" si="204"/>
        <v>1.0566666666666666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6326</v>
      </c>
      <c r="D2219" s="18">
        <v>420</v>
      </c>
      <c r="E2219" s="1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7">
        <f t="shared" si="204"/>
        <v>1.0119047619047619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6327</v>
      </c>
      <c r="D2220" s="18">
        <v>2000</v>
      </c>
      <c r="E2220" s="1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7">
        <f t="shared" si="204"/>
        <v>1.2283299999999999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3.5" x14ac:dyDescent="0.35">
      <c r="A2221">
        <v>2219</v>
      </c>
      <c r="B2221" s="3" t="s">
        <v>2220</v>
      </c>
      <c r="C2221" s="3" t="s">
        <v>6328</v>
      </c>
      <c r="D2221" s="18">
        <v>1000</v>
      </c>
      <c r="E2221" s="1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7">
        <f t="shared" si="204"/>
        <v>1.0149999999999999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6329</v>
      </c>
      <c r="D2222" s="18">
        <v>3500</v>
      </c>
      <c r="E2222" s="1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7">
        <f t="shared" si="204"/>
        <v>1.0114285714285713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6330</v>
      </c>
      <c r="D2223" s="18">
        <v>7500</v>
      </c>
      <c r="E2223" s="1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7">
        <f t="shared" si="204"/>
        <v>1.0811999999999999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3.5" x14ac:dyDescent="0.35">
      <c r="A2224">
        <v>2222</v>
      </c>
      <c r="B2224" s="3" t="s">
        <v>2223</v>
      </c>
      <c r="C2224" s="3" t="s">
        <v>6331</v>
      </c>
      <c r="D2224" s="18">
        <v>500</v>
      </c>
      <c r="E2224" s="1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7">
        <f t="shared" si="204"/>
        <v>1.6259999999999999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6332</v>
      </c>
      <c r="D2225" s="18">
        <v>19500</v>
      </c>
      <c r="E2225" s="1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7">
        <f t="shared" si="204"/>
        <v>1.0580000000000001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6333</v>
      </c>
      <c r="D2226" s="18">
        <v>10000</v>
      </c>
      <c r="E2226" s="1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7">
        <f t="shared" si="204"/>
        <v>2.4315000000000002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6334</v>
      </c>
      <c r="D2227" s="18">
        <v>21000</v>
      </c>
      <c r="E2227" s="1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7">
        <f t="shared" si="204"/>
        <v>9.4483338095238096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6335</v>
      </c>
      <c r="D2228" s="18">
        <v>18000</v>
      </c>
      <c r="E2228" s="1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7">
        <f t="shared" si="204"/>
        <v>1.0846283333333333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6336</v>
      </c>
      <c r="D2229" s="18">
        <v>13000</v>
      </c>
      <c r="E2229" s="1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7">
        <f t="shared" si="204"/>
        <v>1.5737692307692308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6337</v>
      </c>
      <c r="D2230" s="18">
        <v>1000</v>
      </c>
      <c r="E2230" s="1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7">
        <f t="shared" si="204"/>
        <v>11.744899999999999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6338</v>
      </c>
      <c r="D2231" s="18">
        <v>8012</v>
      </c>
      <c r="E2231" s="1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7">
        <f t="shared" si="204"/>
        <v>1.7104755366949576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6339</v>
      </c>
      <c r="D2232" s="18">
        <v>8500</v>
      </c>
      <c r="E2232" s="1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7">
        <f t="shared" si="204"/>
        <v>1.2595294117647058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6340</v>
      </c>
      <c r="D2233" s="18">
        <v>2500</v>
      </c>
      <c r="E2233" s="1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7">
        <f t="shared" si="204"/>
        <v>12.121296000000001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6341</v>
      </c>
      <c r="D2234" s="18">
        <v>5000</v>
      </c>
      <c r="E2234" s="1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7">
        <f t="shared" si="204"/>
        <v>4.9580000000000002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3.5" x14ac:dyDescent="0.35">
      <c r="A2235">
        <v>2233</v>
      </c>
      <c r="B2235" s="3" t="s">
        <v>2234</v>
      </c>
      <c r="C2235" s="3" t="s">
        <v>6342</v>
      </c>
      <c r="D2235" s="18">
        <v>2500</v>
      </c>
      <c r="E2235" s="1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7">
        <f t="shared" si="204"/>
        <v>3.3203999999999998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3.5" x14ac:dyDescent="0.35">
      <c r="A2236">
        <v>2234</v>
      </c>
      <c r="B2236" s="3" t="s">
        <v>2235</v>
      </c>
      <c r="C2236" s="3" t="s">
        <v>6343</v>
      </c>
      <c r="D2236" s="18">
        <v>100</v>
      </c>
      <c r="E2236" s="1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7">
        <f t="shared" si="204"/>
        <v>11.65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6344</v>
      </c>
      <c r="D2237" s="18">
        <v>13000</v>
      </c>
      <c r="E2237" s="1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7">
        <f t="shared" si="204"/>
        <v>1.5331538461538461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6345</v>
      </c>
      <c r="D2238" s="18">
        <v>2800</v>
      </c>
      <c r="E2238" s="1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7">
        <f t="shared" si="204"/>
        <v>5.3710714285714287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6346</v>
      </c>
      <c r="D2239" s="18">
        <v>18000</v>
      </c>
      <c r="E2239" s="1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7">
        <f t="shared" si="204"/>
        <v>3.5292777777777777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6347</v>
      </c>
      <c r="D2240" s="18">
        <v>4000</v>
      </c>
      <c r="E2240" s="1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7">
        <f t="shared" si="204"/>
        <v>1.3740000000000001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6348</v>
      </c>
      <c r="D2241" s="18">
        <v>25000</v>
      </c>
      <c r="E2241" s="1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7">
        <f t="shared" si="204"/>
        <v>1.2802667999999999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6349</v>
      </c>
      <c r="D2242" s="18">
        <v>5000</v>
      </c>
      <c r="E2242" s="1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7">
        <f t="shared" si="204"/>
        <v>2.7067999999999999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6350</v>
      </c>
      <c r="D2243" s="18">
        <v>1000</v>
      </c>
      <c r="E2243" s="1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7">
        <f t="shared" ref="O2243:O2306" si="210">E2243/D2243</f>
        <v>8.0640000000000001</v>
      </c>
      <c r="P2243" s="8">
        <f t="shared" ref="P2243:P2306" si="211">IF(L2243=0,0,E2243/L2243)</f>
        <v>49.472392638036808</v>
      </c>
      <c r="Q2243" t="str">
        <f t="shared" ref="Q2243:Q2306" si="212">LEFT(N2243,FIND("/",N2243,1)-1)</f>
        <v>games</v>
      </c>
      <c r="R2243" t="str">
        <f t="shared" ref="R2243:R2306" si="213">RIGHT(N2243,LEN(N2243)-FIND("/",N2243,1))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6351</v>
      </c>
      <c r="D2244" s="18">
        <v>10000</v>
      </c>
      <c r="E2244" s="1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7">
        <f t="shared" si="210"/>
        <v>13.600976000000001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6352</v>
      </c>
      <c r="D2245" s="18">
        <v>1</v>
      </c>
      <c r="E2245" s="1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7">
        <f t="shared" si="210"/>
        <v>9302.5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3.5" x14ac:dyDescent="0.35">
      <c r="A2246">
        <v>2244</v>
      </c>
      <c r="B2246" s="3" t="s">
        <v>2245</v>
      </c>
      <c r="C2246" s="3" t="s">
        <v>6353</v>
      </c>
      <c r="D2246" s="18">
        <v>5000</v>
      </c>
      <c r="E2246" s="1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7">
        <f t="shared" si="210"/>
        <v>3.7702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6354</v>
      </c>
      <c r="D2247" s="18">
        <v>4000</v>
      </c>
      <c r="E2247" s="1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7">
        <f t="shared" si="210"/>
        <v>26.47025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3.5" x14ac:dyDescent="0.35">
      <c r="A2248">
        <v>2246</v>
      </c>
      <c r="B2248" s="3" t="s">
        <v>2247</v>
      </c>
      <c r="C2248" s="3" t="s">
        <v>6355</v>
      </c>
      <c r="D2248" s="18">
        <v>2500</v>
      </c>
      <c r="E2248" s="1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7">
        <f t="shared" si="210"/>
        <v>1.0012000000000001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6356</v>
      </c>
      <c r="D2249" s="18">
        <v>18500</v>
      </c>
      <c r="E2249" s="1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7">
        <f t="shared" si="210"/>
        <v>1.0445405405405406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6357</v>
      </c>
      <c r="D2250" s="18">
        <v>7000</v>
      </c>
      <c r="E2250" s="1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7">
        <f t="shared" si="210"/>
        <v>1.0721428571428571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6358</v>
      </c>
      <c r="D2251" s="18">
        <v>3500</v>
      </c>
      <c r="E2251" s="1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7">
        <f t="shared" si="210"/>
        <v>1.6877142857142857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6359</v>
      </c>
      <c r="D2252" s="18">
        <v>25000</v>
      </c>
      <c r="E2252" s="1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7">
        <f t="shared" si="210"/>
        <v>9.7511200000000002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6360</v>
      </c>
      <c r="D2253" s="18">
        <v>8500</v>
      </c>
      <c r="E2253" s="1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7">
        <f t="shared" si="210"/>
        <v>1.3444929411764706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6361</v>
      </c>
      <c r="D2254" s="18">
        <v>9000</v>
      </c>
      <c r="E2254" s="1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7">
        <f t="shared" si="210"/>
        <v>2.722777777777778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6362</v>
      </c>
      <c r="D2255" s="18">
        <v>8000</v>
      </c>
      <c r="E2255" s="1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7">
        <f t="shared" si="210"/>
        <v>1.1268750000000001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6363</v>
      </c>
      <c r="D2256" s="18">
        <v>500</v>
      </c>
      <c r="E2256" s="1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7">
        <f t="shared" si="210"/>
        <v>4.5979999999999999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6364</v>
      </c>
      <c r="D2257" s="18">
        <v>3950</v>
      </c>
      <c r="E2257" s="1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7">
        <f t="shared" si="210"/>
        <v>2.8665822784810127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6365</v>
      </c>
      <c r="D2258" s="18">
        <v>480</v>
      </c>
      <c r="E2258" s="1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7">
        <f t="shared" si="210"/>
        <v>2.2270833333333333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6366</v>
      </c>
      <c r="D2259" s="18">
        <v>2500</v>
      </c>
      <c r="E2259" s="1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7">
        <f t="shared" si="210"/>
        <v>6.3613999999999997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6367</v>
      </c>
      <c r="D2260" s="18">
        <v>2200</v>
      </c>
      <c r="E2260" s="1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7">
        <f t="shared" si="210"/>
        <v>1.4650000000000001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6368</v>
      </c>
      <c r="D2261" s="18">
        <v>1000</v>
      </c>
      <c r="E2261" s="1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7">
        <f t="shared" si="210"/>
        <v>18.670999999999999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6369</v>
      </c>
      <c r="D2262" s="18">
        <v>2500</v>
      </c>
      <c r="E2262" s="1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7">
        <f t="shared" si="210"/>
        <v>3.2692000000000001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6370</v>
      </c>
      <c r="D2263" s="18">
        <v>1000</v>
      </c>
      <c r="E2263" s="1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7">
        <f t="shared" si="210"/>
        <v>7.7949999999999999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6371</v>
      </c>
      <c r="D2264" s="18">
        <v>3300</v>
      </c>
      <c r="E2264" s="1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7">
        <f t="shared" si="210"/>
        <v>1.5415151515151515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3.5" x14ac:dyDescent="0.35">
      <c r="A2265">
        <v>2263</v>
      </c>
      <c r="B2265" s="3" t="s">
        <v>2264</v>
      </c>
      <c r="C2265" s="3" t="s">
        <v>6372</v>
      </c>
      <c r="D2265" s="18">
        <v>7500</v>
      </c>
      <c r="E2265" s="1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7">
        <f t="shared" si="210"/>
        <v>1.1554666666666666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6373</v>
      </c>
      <c r="D2266" s="18">
        <v>6000</v>
      </c>
      <c r="E2266" s="1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7">
        <f t="shared" si="210"/>
        <v>1.8003333333333333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3.5" x14ac:dyDescent="0.35">
      <c r="A2267">
        <v>2265</v>
      </c>
      <c r="B2267" s="3" t="s">
        <v>2266</v>
      </c>
      <c r="C2267" s="3" t="s">
        <v>6374</v>
      </c>
      <c r="D2267" s="18">
        <v>200</v>
      </c>
      <c r="E2267" s="1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7">
        <f t="shared" si="210"/>
        <v>2.9849999999999999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6375</v>
      </c>
      <c r="D2268" s="18">
        <v>1500</v>
      </c>
      <c r="E2268" s="1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7">
        <f t="shared" si="210"/>
        <v>3.2026666666666666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6376</v>
      </c>
      <c r="D2269" s="18">
        <v>20000</v>
      </c>
      <c r="E2269" s="1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7">
        <f t="shared" si="210"/>
        <v>3.80525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6377</v>
      </c>
      <c r="D2270" s="18">
        <v>28000</v>
      </c>
      <c r="E2270" s="1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7">
        <f t="shared" si="210"/>
        <v>1.026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6378</v>
      </c>
      <c r="D2271" s="18">
        <v>2500</v>
      </c>
      <c r="E2271" s="1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7">
        <f t="shared" si="210"/>
        <v>18.016400000000001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6379</v>
      </c>
      <c r="D2272" s="18">
        <v>25000</v>
      </c>
      <c r="E2272" s="1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7">
        <f t="shared" si="210"/>
        <v>7.2024800000000004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6380</v>
      </c>
      <c r="D2273" s="18">
        <v>20000</v>
      </c>
      <c r="E2273" s="1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7">
        <f t="shared" si="210"/>
        <v>2.8309000000000002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6381</v>
      </c>
      <c r="D2274" s="18">
        <v>1000</v>
      </c>
      <c r="E2274" s="1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7">
        <f t="shared" si="210"/>
        <v>13.566000000000001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6382</v>
      </c>
      <c r="D2275" s="18">
        <v>2500</v>
      </c>
      <c r="E2275" s="1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7">
        <f t="shared" si="210"/>
        <v>2.2035999999999998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6383</v>
      </c>
      <c r="D2276" s="18">
        <v>2500</v>
      </c>
      <c r="E2276" s="1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7">
        <f t="shared" si="210"/>
        <v>1.196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6384</v>
      </c>
      <c r="D2277" s="18">
        <v>650</v>
      </c>
      <c r="E2277" s="1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7">
        <f t="shared" si="210"/>
        <v>4.0776923076923079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6385</v>
      </c>
      <c r="D2278" s="18">
        <v>4589</v>
      </c>
      <c r="E2278" s="1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7">
        <f t="shared" si="210"/>
        <v>1.0581826105905425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6386</v>
      </c>
      <c r="D2279" s="18">
        <v>8500</v>
      </c>
      <c r="E2279" s="1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7">
        <f t="shared" si="210"/>
        <v>1.4108235294117648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6387</v>
      </c>
      <c r="D2280" s="18">
        <v>2000</v>
      </c>
      <c r="E2280" s="1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7">
        <f t="shared" si="210"/>
        <v>2.7069999999999999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6388</v>
      </c>
      <c r="D2281" s="18">
        <v>1000</v>
      </c>
      <c r="E2281" s="1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7">
        <f t="shared" si="210"/>
        <v>1.538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6389</v>
      </c>
      <c r="D2282" s="18">
        <v>9800</v>
      </c>
      <c r="E2282" s="1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7">
        <f t="shared" si="210"/>
        <v>4.0357653061224488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6390</v>
      </c>
      <c r="D2283" s="18">
        <v>300</v>
      </c>
      <c r="E2283" s="1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7">
        <f t="shared" si="210"/>
        <v>1.85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6391</v>
      </c>
      <c r="D2284" s="18">
        <v>750</v>
      </c>
      <c r="E2284" s="1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7">
        <f t="shared" si="210"/>
        <v>1.8533333333333333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6392</v>
      </c>
      <c r="D2285" s="18">
        <v>3000</v>
      </c>
      <c r="E2285" s="1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7">
        <f t="shared" si="210"/>
        <v>1.0085533333333332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6393</v>
      </c>
      <c r="D2286" s="18">
        <v>6000</v>
      </c>
      <c r="E2286" s="1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7">
        <f t="shared" si="210"/>
        <v>1.0622116666666668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6394</v>
      </c>
      <c r="D2287" s="18">
        <v>3000</v>
      </c>
      <c r="E2287" s="1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7">
        <f t="shared" si="210"/>
        <v>1.2136666666666667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6395</v>
      </c>
      <c r="D2288" s="18">
        <v>1500</v>
      </c>
      <c r="E2288" s="1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7">
        <f t="shared" si="210"/>
        <v>1.0006666666666666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6396</v>
      </c>
      <c r="D2289" s="18">
        <v>4500</v>
      </c>
      <c r="E2289" s="1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7">
        <f t="shared" si="210"/>
        <v>1.1997755555555556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6397</v>
      </c>
      <c r="D2290" s="18">
        <v>1000</v>
      </c>
      <c r="E2290" s="1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7">
        <f t="shared" si="210"/>
        <v>1.0009999999999999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3.5" x14ac:dyDescent="0.35">
      <c r="A2291">
        <v>2289</v>
      </c>
      <c r="B2291" s="3" t="s">
        <v>2290</v>
      </c>
      <c r="C2291" s="3" t="s">
        <v>6398</v>
      </c>
      <c r="D2291" s="18">
        <v>1500</v>
      </c>
      <c r="E2291" s="1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7">
        <f t="shared" si="210"/>
        <v>1.0740000000000001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6399</v>
      </c>
      <c r="D2292" s="18">
        <v>1500</v>
      </c>
      <c r="E2292" s="1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7">
        <f t="shared" si="210"/>
        <v>1.0406666666666666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6400</v>
      </c>
      <c r="D2293" s="18">
        <v>2500</v>
      </c>
      <c r="E2293" s="1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7">
        <f t="shared" si="210"/>
        <v>1.728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6401</v>
      </c>
      <c r="D2294" s="18">
        <v>2000</v>
      </c>
      <c r="E2294" s="1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7">
        <f t="shared" si="210"/>
        <v>1.072505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6402</v>
      </c>
      <c r="D2295" s="18">
        <v>850</v>
      </c>
      <c r="E2295" s="1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7">
        <f t="shared" si="210"/>
        <v>1.0823529411764705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6403</v>
      </c>
      <c r="D2296" s="18">
        <v>5000</v>
      </c>
      <c r="E2296" s="1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7">
        <f t="shared" si="210"/>
        <v>1.4608079999999999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6404</v>
      </c>
      <c r="D2297" s="18">
        <v>1200</v>
      </c>
      <c r="E2297" s="1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7">
        <f t="shared" si="210"/>
        <v>1.2524999999999999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6405</v>
      </c>
      <c r="D2298" s="18">
        <v>7000</v>
      </c>
      <c r="E2298" s="1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7">
        <f t="shared" si="210"/>
        <v>1.4907142857142857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6406</v>
      </c>
      <c r="D2299" s="18">
        <v>1000</v>
      </c>
      <c r="E2299" s="1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7">
        <f t="shared" si="210"/>
        <v>1.006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6407</v>
      </c>
      <c r="D2300" s="18">
        <v>30000</v>
      </c>
      <c r="E2300" s="1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7">
        <f t="shared" si="210"/>
        <v>1.0507333333333333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6408</v>
      </c>
      <c r="D2301" s="18">
        <v>300</v>
      </c>
      <c r="E2301" s="1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7">
        <f t="shared" si="210"/>
        <v>3.5016666666666665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6409</v>
      </c>
      <c r="D2302" s="18">
        <v>800</v>
      </c>
      <c r="E2302" s="1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7">
        <f t="shared" si="210"/>
        <v>1.0125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6410</v>
      </c>
      <c r="D2303" s="18">
        <v>5000</v>
      </c>
      <c r="E2303" s="1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7">
        <f t="shared" si="210"/>
        <v>1.336044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6411</v>
      </c>
      <c r="D2304" s="18">
        <v>2300</v>
      </c>
      <c r="E2304" s="1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7">
        <f t="shared" si="210"/>
        <v>1.7065217391304348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6412</v>
      </c>
      <c r="D2305" s="18">
        <v>6450</v>
      </c>
      <c r="E2305" s="1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7">
        <f t="shared" si="210"/>
        <v>1.0935829457364341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6413</v>
      </c>
      <c r="D2306" s="18">
        <v>6000</v>
      </c>
      <c r="E2306" s="1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7">
        <f t="shared" si="210"/>
        <v>1.0070033333333335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6414</v>
      </c>
      <c r="D2307" s="18">
        <v>18000</v>
      </c>
      <c r="E2307" s="1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7">
        <f t="shared" ref="O2307:O2370" si="216">E2307/D2307</f>
        <v>1.0122777777777778</v>
      </c>
      <c r="P2307" s="8">
        <f t="shared" ref="P2307:P2370" si="217">IF(L2307=0,0,E2307/L2307)</f>
        <v>109.10778443113773</v>
      </c>
      <c r="Q2307" t="str">
        <f t="shared" ref="Q2307:Q2370" si="218">LEFT(N2307,FIND("/",N2307,1)-1)</f>
        <v>music</v>
      </c>
      <c r="R2307" t="str">
        <f t="shared" ref="R2307:R2370" si="219">RIGHT(N2307,LEN(N2307)-FIND("/",N2307,1))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6415</v>
      </c>
      <c r="D2308" s="18">
        <v>3500</v>
      </c>
      <c r="E2308" s="1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7">
        <f t="shared" si="216"/>
        <v>1.0675857142857144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6416</v>
      </c>
      <c r="D2309" s="18">
        <v>1964.47</v>
      </c>
      <c r="E2309" s="1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7">
        <f t="shared" si="216"/>
        <v>1.0665777537961894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6417</v>
      </c>
      <c r="D2310" s="18">
        <v>50000</v>
      </c>
      <c r="E2310" s="1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7">
        <f t="shared" si="216"/>
        <v>1.0130622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6418</v>
      </c>
      <c r="D2311" s="18">
        <v>6000</v>
      </c>
      <c r="E2311" s="1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7">
        <f t="shared" si="216"/>
        <v>1.0667450000000001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6419</v>
      </c>
      <c r="D2312" s="18">
        <v>18500</v>
      </c>
      <c r="E2312" s="1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7">
        <f t="shared" si="216"/>
        <v>4.288397837837838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6420</v>
      </c>
      <c r="D2313" s="18">
        <v>9000</v>
      </c>
      <c r="E2313" s="1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7">
        <f t="shared" si="216"/>
        <v>1.0411111111111111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6421</v>
      </c>
      <c r="D2314" s="18">
        <v>3000</v>
      </c>
      <c r="E2314" s="1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7">
        <f t="shared" si="216"/>
        <v>1.0786666666666667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6422</v>
      </c>
      <c r="D2315" s="18">
        <v>5000</v>
      </c>
      <c r="E2315" s="1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7">
        <f t="shared" si="216"/>
        <v>1.7584040000000001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6423</v>
      </c>
      <c r="D2316" s="18">
        <v>1200</v>
      </c>
      <c r="E2316" s="1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7">
        <f t="shared" si="216"/>
        <v>1.5697000000000001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6424</v>
      </c>
      <c r="D2317" s="18">
        <v>2500</v>
      </c>
      <c r="E2317" s="1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7">
        <f t="shared" si="216"/>
        <v>1.026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6425</v>
      </c>
      <c r="D2318" s="18">
        <v>15000</v>
      </c>
      <c r="E2318" s="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7">
        <f t="shared" si="216"/>
        <v>1.0404266666666666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6426</v>
      </c>
      <c r="D2319" s="18">
        <v>400</v>
      </c>
      <c r="E2319" s="1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7">
        <f t="shared" si="216"/>
        <v>1.04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6427</v>
      </c>
      <c r="D2320" s="18">
        <v>5000</v>
      </c>
      <c r="E2320" s="1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7">
        <f t="shared" si="216"/>
        <v>1.2105999999999999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6428</v>
      </c>
      <c r="D2321" s="18">
        <v>3000</v>
      </c>
      <c r="E2321" s="1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7">
        <f t="shared" si="216"/>
        <v>1.077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6429</v>
      </c>
      <c r="D2322" s="18">
        <v>5000</v>
      </c>
      <c r="E2322" s="1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7">
        <f t="shared" si="216"/>
        <v>1.0866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6430</v>
      </c>
      <c r="D2323" s="18">
        <v>10557</v>
      </c>
      <c r="E2323" s="1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7">
        <f t="shared" si="216"/>
        <v>0.39120962394619685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6431</v>
      </c>
      <c r="D2324" s="18">
        <v>2700</v>
      </c>
      <c r="E2324" s="1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7">
        <f t="shared" si="216"/>
        <v>3.1481481481481478E-2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6432</v>
      </c>
      <c r="D2325" s="18">
        <v>250</v>
      </c>
      <c r="E2325" s="1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7">
        <f t="shared" si="216"/>
        <v>0.48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6433</v>
      </c>
      <c r="D2326" s="18">
        <v>7500</v>
      </c>
      <c r="E2326" s="1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7">
        <f t="shared" si="216"/>
        <v>0.20733333333333334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6434</v>
      </c>
      <c r="D2327" s="18">
        <v>1000</v>
      </c>
      <c r="E2327" s="1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7">
        <f t="shared" si="216"/>
        <v>0.08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6435</v>
      </c>
      <c r="D2328" s="18">
        <v>15000</v>
      </c>
      <c r="E2328" s="1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7">
        <f t="shared" si="216"/>
        <v>7.1999999999999998E-3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6436</v>
      </c>
      <c r="D2329" s="18">
        <v>35000</v>
      </c>
      <c r="E2329" s="1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7">
        <f t="shared" si="216"/>
        <v>5.2609431428571432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6437</v>
      </c>
      <c r="D2330" s="18">
        <v>10000</v>
      </c>
      <c r="E2330" s="1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7">
        <f t="shared" si="216"/>
        <v>2.5445000000000002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6438</v>
      </c>
      <c r="D2331" s="18">
        <v>25000</v>
      </c>
      <c r="E2331" s="1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7">
        <f t="shared" si="216"/>
        <v>1.0591999999999999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6439</v>
      </c>
      <c r="D2332" s="18">
        <v>35000</v>
      </c>
      <c r="E2332" s="1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7">
        <f t="shared" si="216"/>
        <v>1.0242285714285715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3.5" x14ac:dyDescent="0.35">
      <c r="A2333">
        <v>2331</v>
      </c>
      <c r="B2333" s="3" t="s">
        <v>2332</v>
      </c>
      <c r="C2333" s="3" t="s">
        <v>6440</v>
      </c>
      <c r="D2333" s="18">
        <v>8000</v>
      </c>
      <c r="E2333" s="1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7">
        <f t="shared" si="216"/>
        <v>1.4431375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6441</v>
      </c>
      <c r="D2334" s="18">
        <v>25000</v>
      </c>
      <c r="E2334" s="1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7">
        <f t="shared" si="216"/>
        <v>1.06308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6442</v>
      </c>
      <c r="D2335" s="18">
        <v>600</v>
      </c>
      <c r="E2335" s="1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7">
        <f t="shared" si="216"/>
        <v>2.1216666666666666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6443</v>
      </c>
      <c r="D2336" s="18">
        <v>4000</v>
      </c>
      <c r="E2336" s="1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7">
        <f t="shared" si="216"/>
        <v>1.0195000000000001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6444</v>
      </c>
      <c r="D2337" s="18">
        <v>25000</v>
      </c>
      <c r="E2337" s="1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7">
        <f t="shared" si="216"/>
        <v>1.0227200000000001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6445</v>
      </c>
      <c r="D2338" s="18">
        <v>20000</v>
      </c>
      <c r="E2338" s="1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7">
        <f t="shared" si="216"/>
        <v>5.2073254999999996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6446</v>
      </c>
      <c r="D2339" s="18">
        <v>12000</v>
      </c>
      <c r="E2339" s="1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7">
        <f t="shared" si="216"/>
        <v>1.1065833333333333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6447</v>
      </c>
      <c r="D2340" s="18">
        <v>15000</v>
      </c>
      <c r="E2340" s="1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7">
        <f t="shared" si="216"/>
        <v>1.0114333333333334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6448</v>
      </c>
      <c r="D2341" s="18">
        <v>25000</v>
      </c>
      <c r="E2341" s="1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7">
        <f t="shared" si="216"/>
        <v>2.9420799999999998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6449</v>
      </c>
      <c r="D2342" s="18">
        <v>40000</v>
      </c>
      <c r="E2342" s="1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7">
        <f t="shared" si="216"/>
        <v>1.0577749999999999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6450</v>
      </c>
      <c r="D2343" s="18">
        <v>5000</v>
      </c>
      <c r="E2343" s="1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7">
        <f t="shared" si="216"/>
        <v>0</v>
      </c>
      <c r="P2343" s="8">
        <f t="shared" si="217"/>
        <v>0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6451</v>
      </c>
      <c r="D2344" s="18">
        <v>5500</v>
      </c>
      <c r="E2344" s="1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7">
        <f t="shared" si="216"/>
        <v>0</v>
      </c>
      <c r="P2344" s="8">
        <f t="shared" si="217"/>
        <v>0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6452</v>
      </c>
      <c r="D2345" s="18">
        <v>10000</v>
      </c>
      <c r="E2345" s="1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7">
        <f t="shared" si="216"/>
        <v>0.03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6453</v>
      </c>
      <c r="D2346" s="18">
        <v>1000</v>
      </c>
      <c r="E2346" s="1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7">
        <f t="shared" si="216"/>
        <v>1E-3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6454</v>
      </c>
      <c r="D2347" s="18">
        <v>3000</v>
      </c>
      <c r="E2347" s="1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7">
        <f t="shared" si="216"/>
        <v>0</v>
      </c>
      <c r="P2347" s="8">
        <f t="shared" si="217"/>
        <v>0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6455</v>
      </c>
      <c r="D2348" s="18">
        <v>60000</v>
      </c>
      <c r="E2348" s="1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7">
        <f t="shared" si="216"/>
        <v>6.4999999999999997E-4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6456</v>
      </c>
      <c r="D2349" s="18">
        <v>1000</v>
      </c>
      <c r="E2349" s="1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7">
        <f t="shared" si="216"/>
        <v>1.4999999999999999E-2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6457</v>
      </c>
      <c r="D2350" s="18">
        <v>70000</v>
      </c>
      <c r="E2350" s="1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7">
        <f t="shared" si="216"/>
        <v>3.8571428571428572E-3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6458</v>
      </c>
      <c r="D2351" s="18">
        <v>474900</v>
      </c>
      <c r="E2351" s="1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7">
        <f t="shared" si="216"/>
        <v>0</v>
      </c>
      <c r="P2351" s="8">
        <f t="shared" si="217"/>
        <v>0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6459</v>
      </c>
      <c r="D2352" s="18">
        <v>50000</v>
      </c>
      <c r="E2352" s="1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7">
        <f t="shared" si="216"/>
        <v>0</v>
      </c>
      <c r="P2352" s="8">
        <f t="shared" si="217"/>
        <v>0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6460</v>
      </c>
      <c r="D2353" s="18">
        <v>18900</v>
      </c>
      <c r="E2353" s="1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7">
        <f t="shared" si="216"/>
        <v>5.7142857142857143E-3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6461</v>
      </c>
      <c r="D2354" s="18">
        <v>2000</v>
      </c>
      <c r="E2354" s="1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7">
        <f t="shared" si="216"/>
        <v>0</v>
      </c>
      <c r="P2354" s="8">
        <f t="shared" si="217"/>
        <v>0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6462</v>
      </c>
      <c r="D2355" s="18">
        <v>1000</v>
      </c>
      <c r="E2355" s="1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7">
        <f t="shared" si="216"/>
        <v>0</v>
      </c>
      <c r="P2355" s="8">
        <f t="shared" si="217"/>
        <v>0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6463</v>
      </c>
      <c r="D2356" s="18">
        <v>35000</v>
      </c>
      <c r="E2356" s="1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7">
        <f t="shared" si="216"/>
        <v>7.1428571428571429E-4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6464</v>
      </c>
      <c r="D2357" s="18">
        <v>8000</v>
      </c>
      <c r="E2357" s="1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7">
        <f t="shared" si="216"/>
        <v>6.875E-3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6465</v>
      </c>
      <c r="D2358" s="18">
        <v>10000</v>
      </c>
      <c r="E2358" s="1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7">
        <f t="shared" si="216"/>
        <v>0</v>
      </c>
      <c r="P2358" s="8">
        <f t="shared" si="217"/>
        <v>0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6466</v>
      </c>
      <c r="D2359" s="18">
        <v>27000</v>
      </c>
      <c r="E2359" s="1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7">
        <f t="shared" si="216"/>
        <v>0</v>
      </c>
      <c r="P2359" s="8">
        <f t="shared" si="217"/>
        <v>0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6467</v>
      </c>
      <c r="D2360" s="18">
        <v>1500</v>
      </c>
      <c r="E2360" s="1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7">
        <f t="shared" si="216"/>
        <v>0</v>
      </c>
      <c r="P2360" s="8">
        <f t="shared" si="217"/>
        <v>0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6468</v>
      </c>
      <c r="D2361" s="18">
        <v>7500</v>
      </c>
      <c r="E2361" s="1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7">
        <f t="shared" si="216"/>
        <v>0.14680000000000001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6469</v>
      </c>
      <c r="D2362" s="18">
        <v>5000</v>
      </c>
      <c r="E2362" s="1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7">
        <f t="shared" si="216"/>
        <v>4.0000000000000002E-4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6470</v>
      </c>
      <c r="D2363" s="18">
        <v>200</v>
      </c>
      <c r="E2363" s="1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7">
        <f t="shared" si="216"/>
        <v>0</v>
      </c>
      <c r="P2363" s="8">
        <f t="shared" si="217"/>
        <v>0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6471</v>
      </c>
      <c r="D2364" s="18">
        <v>420</v>
      </c>
      <c r="E2364" s="1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7">
        <f t="shared" si="216"/>
        <v>0.2857142857142857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6472</v>
      </c>
      <c r="D2365" s="18">
        <v>175000</v>
      </c>
      <c r="E2365" s="1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7">
        <f t="shared" si="216"/>
        <v>0</v>
      </c>
      <c r="P2365" s="8">
        <f t="shared" si="217"/>
        <v>0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6473</v>
      </c>
      <c r="D2366" s="18">
        <v>128</v>
      </c>
      <c r="E2366" s="1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7">
        <f t="shared" si="216"/>
        <v>0</v>
      </c>
      <c r="P2366" s="8">
        <f t="shared" si="217"/>
        <v>0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6474</v>
      </c>
      <c r="D2367" s="18">
        <v>1000</v>
      </c>
      <c r="E2367" s="1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7">
        <f t="shared" si="216"/>
        <v>0</v>
      </c>
      <c r="P2367" s="8">
        <f t="shared" si="217"/>
        <v>0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6475</v>
      </c>
      <c r="D2368" s="18">
        <v>25000</v>
      </c>
      <c r="E2368" s="1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7">
        <f t="shared" si="216"/>
        <v>0.1052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6476</v>
      </c>
      <c r="D2369" s="18">
        <v>50000</v>
      </c>
      <c r="E2369" s="1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7">
        <f t="shared" si="216"/>
        <v>1.34E-2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6477</v>
      </c>
      <c r="D2370" s="18">
        <v>40000</v>
      </c>
      <c r="E2370" s="1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7">
        <f t="shared" si="216"/>
        <v>2.5000000000000001E-3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6478</v>
      </c>
      <c r="D2371" s="18">
        <v>25000</v>
      </c>
      <c r="E2371" s="1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7">
        <f t="shared" ref="O2371:O2434" si="222">E2371/D2371</f>
        <v>0</v>
      </c>
      <c r="P2371" s="8">
        <f t="shared" ref="P2371:P2434" si="223">IF(L2371=0,0,E2371/L2371)</f>
        <v>0</v>
      </c>
      <c r="Q2371" t="str">
        <f t="shared" ref="Q2371:Q2434" si="224">LEFT(N2371,FIND("/",N2371,1)-1)</f>
        <v>technology</v>
      </c>
      <c r="R2371" t="str">
        <f t="shared" ref="R2371:R2434" si="225">RIGHT(N2371,LEN(N2371)-FIND("/",N2371,1))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6479</v>
      </c>
      <c r="D2372" s="18">
        <v>25000</v>
      </c>
      <c r="E2372" s="1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7">
        <f t="shared" si="222"/>
        <v>3.2799999999999999E-3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6480</v>
      </c>
      <c r="D2373" s="18">
        <v>2000</v>
      </c>
      <c r="E2373" s="1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7">
        <f t="shared" si="222"/>
        <v>0</v>
      </c>
      <c r="P2373" s="8">
        <f t="shared" si="223"/>
        <v>0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6481</v>
      </c>
      <c r="D2374" s="18">
        <v>5500</v>
      </c>
      <c r="E2374" s="1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7">
        <f t="shared" si="222"/>
        <v>3.272727272727273E-2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6482</v>
      </c>
      <c r="D2375" s="18">
        <v>850000</v>
      </c>
      <c r="E2375" s="1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7">
        <f t="shared" si="222"/>
        <v>5.8823529411764708E-5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6483</v>
      </c>
      <c r="D2376" s="18">
        <v>22000</v>
      </c>
      <c r="E2376" s="1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7">
        <f t="shared" si="222"/>
        <v>4.5454545454545455E-4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6484</v>
      </c>
      <c r="D2377" s="18">
        <v>10000</v>
      </c>
      <c r="E2377" s="1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7">
        <f t="shared" si="222"/>
        <v>0</v>
      </c>
      <c r="P2377" s="8">
        <f t="shared" si="223"/>
        <v>0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6485</v>
      </c>
      <c r="D2378" s="18">
        <v>3000</v>
      </c>
      <c r="E2378" s="1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7">
        <f t="shared" si="222"/>
        <v>0.10877666666666666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6486</v>
      </c>
      <c r="D2379" s="18">
        <v>2500</v>
      </c>
      <c r="E2379" s="1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7">
        <f t="shared" si="222"/>
        <v>0</v>
      </c>
      <c r="P2379" s="8">
        <f t="shared" si="223"/>
        <v>0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6487</v>
      </c>
      <c r="D2380" s="18">
        <v>110000</v>
      </c>
      <c r="E2380" s="1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7">
        <f t="shared" si="222"/>
        <v>0</v>
      </c>
      <c r="P2380" s="8">
        <f t="shared" si="223"/>
        <v>0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6488</v>
      </c>
      <c r="D2381" s="18">
        <v>30000</v>
      </c>
      <c r="E2381" s="1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7">
        <f t="shared" si="222"/>
        <v>0</v>
      </c>
      <c r="P2381" s="8">
        <f t="shared" si="223"/>
        <v>0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6489</v>
      </c>
      <c r="D2382" s="18">
        <v>15000</v>
      </c>
      <c r="E2382" s="1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7">
        <f t="shared" si="222"/>
        <v>3.6666666666666666E-3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6490</v>
      </c>
      <c r="D2383" s="18">
        <v>86350</v>
      </c>
      <c r="E2383" s="1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7">
        <f t="shared" si="222"/>
        <v>1.8193398957730169E-2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6491</v>
      </c>
      <c r="D2384" s="18">
        <v>3000</v>
      </c>
      <c r="E2384" s="1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7">
        <f t="shared" si="222"/>
        <v>2.5000000000000001E-2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6492</v>
      </c>
      <c r="D2385" s="18">
        <v>10000</v>
      </c>
      <c r="E2385" s="1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7">
        <f t="shared" si="222"/>
        <v>4.3499999999999997E-2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6493</v>
      </c>
      <c r="D2386" s="18">
        <v>1000</v>
      </c>
      <c r="E2386" s="1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7">
        <f t="shared" si="222"/>
        <v>8.0000000000000002E-3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6494</v>
      </c>
      <c r="D2387" s="18">
        <v>65000</v>
      </c>
      <c r="E2387" s="1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7">
        <f t="shared" si="222"/>
        <v>1.2123076923076924E-2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6495</v>
      </c>
      <c r="D2388" s="18">
        <v>30000</v>
      </c>
      <c r="E2388" s="1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7">
        <f t="shared" si="222"/>
        <v>0</v>
      </c>
      <c r="P2388" s="8">
        <f t="shared" si="223"/>
        <v>0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6496</v>
      </c>
      <c r="D2389" s="18">
        <v>150000</v>
      </c>
      <c r="E2389" s="1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7">
        <f t="shared" si="222"/>
        <v>6.8399999999999997E-3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6497</v>
      </c>
      <c r="D2390" s="18">
        <v>37000</v>
      </c>
      <c r="E2390" s="1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7">
        <f t="shared" si="222"/>
        <v>1.2513513513513513E-2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6498</v>
      </c>
      <c r="D2391" s="18">
        <v>16000</v>
      </c>
      <c r="E2391" s="1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7">
        <f t="shared" si="222"/>
        <v>1.8749999999999999E-3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6499</v>
      </c>
      <c r="D2392" s="18">
        <v>510000</v>
      </c>
      <c r="E2392" s="1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7">
        <f t="shared" si="222"/>
        <v>0</v>
      </c>
      <c r="P2392" s="8">
        <f t="shared" si="223"/>
        <v>0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6500</v>
      </c>
      <c r="D2393" s="18">
        <v>20000</v>
      </c>
      <c r="E2393" s="1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7">
        <f t="shared" si="222"/>
        <v>1.25E-3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6501</v>
      </c>
      <c r="D2394" s="18">
        <v>4200</v>
      </c>
      <c r="E2394" s="1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7">
        <f t="shared" si="222"/>
        <v>0</v>
      </c>
      <c r="P2394" s="8">
        <f t="shared" si="223"/>
        <v>0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6502</v>
      </c>
      <c r="D2395" s="18">
        <v>100000</v>
      </c>
      <c r="E2395" s="1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7">
        <f t="shared" si="222"/>
        <v>5.0000000000000001E-4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6503</v>
      </c>
      <c r="D2396" s="18">
        <v>5000</v>
      </c>
      <c r="E2396" s="1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7">
        <f t="shared" si="222"/>
        <v>5.9999999999999995E-4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6504</v>
      </c>
      <c r="D2397" s="18">
        <v>33000</v>
      </c>
      <c r="E2397" s="1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7">
        <f t="shared" si="222"/>
        <v>0</v>
      </c>
      <c r="P2397" s="8">
        <f t="shared" si="223"/>
        <v>0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6505</v>
      </c>
      <c r="D2398" s="18">
        <v>5000</v>
      </c>
      <c r="E2398" s="1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7">
        <f t="shared" si="222"/>
        <v>2E-3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6506</v>
      </c>
      <c r="D2399" s="18">
        <v>124000</v>
      </c>
      <c r="E2399" s="1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7">
        <f t="shared" si="222"/>
        <v>0</v>
      </c>
      <c r="P2399" s="8">
        <f t="shared" si="223"/>
        <v>0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6507</v>
      </c>
      <c r="D2400" s="18">
        <v>4000</v>
      </c>
      <c r="E2400" s="1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7">
        <f t="shared" si="222"/>
        <v>0</v>
      </c>
      <c r="P2400" s="8">
        <f t="shared" si="223"/>
        <v>0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6508</v>
      </c>
      <c r="D2401" s="18">
        <v>13000</v>
      </c>
      <c r="E2401" s="1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7">
        <f t="shared" si="222"/>
        <v>0</v>
      </c>
      <c r="P2401" s="8">
        <f t="shared" si="223"/>
        <v>0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6509</v>
      </c>
      <c r="D2402" s="18">
        <v>50000</v>
      </c>
      <c r="E2402" s="1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7">
        <f t="shared" si="222"/>
        <v>0</v>
      </c>
      <c r="P2402" s="8">
        <f t="shared" si="223"/>
        <v>0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6510</v>
      </c>
      <c r="D2403" s="18">
        <v>28000</v>
      </c>
      <c r="E2403" s="1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7">
        <f t="shared" si="222"/>
        <v>7.1785714285714283E-3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6511</v>
      </c>
      <c r="D2404" s="18">
        <v>12000</v>
      </c>
      <c r="E2404" s="1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7">
        <f t="shared" si="222"/>
        <v>4.3333333333333331E-3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6512</v>
      </c>
      <c r="D2405" s="18">
        <v>1200</v>
      </c>
      <c r="E2405" s="1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7">
        <f t="shared" si="222"/>
        <v>0.16833333333333333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6513</v>
      </c>
      <c r="D2406" s="18">
        <v>15000</v>
      </c>
      <c r="E2406" s="1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7">
        <f t="shared" si="222"/>
        <v>0</v>
      </c>
      <c r="P2406" s="8">
        <f t="shared" si="223"/>
        <v>0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6514</v>
      </c>
      <c r="D2407" s="18">
        <v>5000</v>
      </c>
      <c r="E2407" s="1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7">
        <f t="shared" si="222"/>
        <v>0.22520000000000001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6515</v>
      </c>
      <c r="D2408" s="18">
        <v>3250</v>
      </c>
      <c r="E2408" s="1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7">
        <f t="shared" si="222"/>
        <v>0.41384615384615386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6516</v>
      </c>
      <c r="D2409" s="18">
        <v>22000</v>
      </c>
      <c r="E2409" s="1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7">
        <f t="shared" si="222"/>
        <v>0.25259090909090909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3.5" x14ac:dyDescent="0.35">
      <c r="A2410">
        <v>2408</v>
      </c>
      <c r="B2410" s="3" t="s">
        <v>2409</v>
      </c>
      <c r="C2410" s="3" t="s">
        <v>6517</v>
      </c>
      <c r="D2410" s="18">
        <v>15000</v>
      </c>
      <c r="E2410" s="1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7">
        <f t="shared" si="222"/>
        <v>2E-3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6518</v>
      </c>
      <c r="D2411" s="18">
        <v>25000</v>
      </c>
      <c r="E2411" s="1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7">
        <f t="shared" si="222"/>
        <v>1.84E-2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6519</v>
      </c>
      <c r="D2412" s="18">
        <v>15000</v>
      </c>
      <c r="E2412" s="1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7">
        <f t="shared" si="222"/>
        <v>0</v>
      </c>
      <c r="P2412" s="8">
        <f t="shared" si="223"/>
        <v>0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6520</v>
      </c>
      <c r="D2413" s="18">
        <v>25000</v>
      </c>
      <c r="E2413" s="1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7">
        <f t="shared" si="222"/>
        <v>6.0400000000000002E-3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6521</v>
      </c>
      <c r="D2414" s="18">
        <v>8000</v>
      </c>
      <c r="E2414" s="1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7">
        <f t="shared" si="222"/>
        <v>0</v>
      </c>
      <c r="P2414" s="8">
        <f t="shared" si="223"/>
        <v>0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6522</v>
      </c>
      <c r="D2415" s="18">
        <v>3000</v>
      </c>
      <c r="E2415" s="1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7">
        <f t="shared" si="222"/>
        <v>8.3333333333333332E-3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6523</v>
      </c>
      <c r="D2416" s="18">
        <v>15000</v>
      </c>
      <c r="E2416" s="1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7">
        <f t="shared" si="222"/>
        <v>3.0666666666666665E-2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6524</v>
      </c>
      <c r="D2417" s="18">
        <v>60000</v>
      </c>
      <c r="E2417" s="1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7">
        <f t="shared" si="222"/>
        <v>5.5833333333333334E-3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6525</v>
      </c>
      <c r="D2418" s="18">
        <v>20000</v>
      </c>
      <c r="E2418" s="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7">
        <f t="shared" si="222"/>
        <v>2.5000000000000001E-4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6526</v>
      </c>
      <c r="D2419" s="18">
        <v>1000</v>
      </c>
      <c r="E2419" s="1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7">
        <f t="shared" si="222"/>
        <v>0</v>
      </c>
      <c r="P2419" s="8">
        <f t="shared" si="223"/>
        <v>0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6527</v>
      </c>
      <c r="D2420" s="18">
        <v>25000</v>
      </c>
      <c r="E2420" s="1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7">
        <f t="shared" si="222"/>
        <v>2.0000000000000001E-4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6528</v>
      </c>
      <c r="D2421" s="18">
        <v>3000</v>
      </c>
      <c r="E2421" s="1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7">
        <f t="shared" si="222"/>
        <v>0</v>
      </c>
      <c r="P2421" s="8">
        <f t="shared" si="223"/>
        <v>0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6529</v>
      </c>
      <c r="D2422" s="18">
        <v>16870</v>
      </c>
      <c r="E2422" s="1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7">
        <f t="shared" si="222"/>
        <v>0.14825133372851215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6530</v>
      </c>
      <c r="D2423" s="18">
        <v>6000</v>
      </c>
      <c r="E2423" s="1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7">
        <f t="shared" si="222"/>
        <v>1.6666666666666666E-4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6531</v>
      </c>
      <c r="D2424" s="18">
        <v>500</v>
      </c>
      <c r="E2424" s="1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7">
        <f t="shared" si="222"/>
        <v>2E-3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6532</v>
      </c>
      <c r="D2425" s="18">
        <v>60000</v>
      </c>
      <c r="E2425" s="1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7">
        <f t="shared" si="222"/>
        <v>1.3333333333333334E-4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6533</v>
      </c>
      <c r="D2426" s="18">
        <v>25000</v>
      </c>
      <c r="E2426" s="1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7">
        <f t="shared" si="222"/>
        <v>1.24E-2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6534</v>
      </c>
      <c r="D2427" s="18">
        <v>3500</v>
      </c>
      <c r="E2427" s="1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7">
        <f t="shared" si="222"/>
        <v>2.8571428571428574E-4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6535</v>
      </c>
      <c r="D2428" s="18">
        <v>20000</v>
      </c>
      <c r="E2428" s="1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7">
        <f t="shared" si="222"/>
        <v>0</v>
      </c>
      <c r="P2428" s="8">
        <f t="shared" si="223"/>
        <v>0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6536</v>
      </c>
      <c r="D2429" s="18">
        <v>50000</v>
      </c>
      <c r="E2429" s="1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7">
        <f t="shared" si="222"/>
        <v>2.0000000000000002E-5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6537</v>
      </c>
      <c r="D2430" s="18">
        <v>35000</v>
      </c>
      <c r="E2430" s="1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7">
        <f t="shared" si="222"/>
        <v>2.8571428571428571E-5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6538</v>
      </c>
      <c r="D2431" s="18">
        <v>140000</v>
      </c>
      <c r="E2431" s="1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7">
        <f t="shared" si="222"/>
        <v>1.4321428571428572E-2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6539</v>
      </c>
      <c r="D2432" s="18">
        <v>3000</v>
      </c>
      <c r="E2432" s="1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7">
        <f t="shared" si="222"/>
        <v>7.0000000000000001E-3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6540</v>
      </c>
      <c r="D2433" s="18">
        <v>100000</v>
      </c>
      <c r="E2433" s="1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7">
        <f t="shared" si="222"/>
        <v>2.0000000000000002E-5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6541</v>
      </c>
      <c r="D2434" s="18">
        <v>14000</v>
      </c>
      <c r="E2434" s="1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7">
        <f t="shared" si="222"/>
        <v>1.4285714285714287E-4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6542</v>
      </c>
      <c r="D2435" s="18">
        <v>10000</v>
      </c>
      <c r="E2435" s="1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7">
        <f t="shared" ref="O2435:O2498" si="228">E2435/D2435</f>
        <v>0</v>
      </c>
      <c r="P2435" s="8">
        <f t="shared" ref="P2435:P2498" si="229">IF(L2435=0,0,E2435/L2435)</f>
        <v>0</v>
      </c>
      <c r="Q2435" t="str">
        <f t="shared" ref="Q2435:Q2498" si="230">LEFT(N2435,FIND("/",N2435,1)-1)</f>
        <v>food</v>
      </c>
      <c r="R2435" t="str">
        <f t="shared" ref="R2435:R2498" si="231">RIGHT(N2435,LEN(N2435)-FIND("/",N2435,1))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6543</v>
      </c>
      <c r="D2436" s="18">
        <v>20000</v>
      </c>
      <c r="E2436" s="1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7">
        <f t="shared" si="228"/>
        <v>1.2999999999999999E-3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6544</v>
      </c>
      <c r="D2437" s="18">
        <v>250000</v>
      </c>
      <c r="E2437" s="1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7">
        <f t="shared" si="228"/>
        <v>4.8960000000000002E-3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6545</v>
      </c>
      <c r="D2438" s="18">
        <v>117000</v>
      </c>
      <c r="E2438" s="1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7">
        <f t="shared" si="228"/>
        <v>3.8461538461538462E-4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6546</v>
      </c>
      <c r="D2439" s="18">
        <v>8000</v>
      </c>
      <c r="E2439" s="1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7">
        <f t="shared" si="228"/>
        <v>0</v>
      </c>
      <c r="P2439" s="8">
        <f t="shared" si="229"/>
        <v>0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6547</v>
      </c>
      <c r="D2440" s="18">
        <v>15000</v>
      </c>
      <c r="E2440" s="1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7">
        <f t="shared" si="228"/>
        <v>3.3333333333333335E-3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6548</v>
      </c>
      <c r="D2441" s="18">
        <v>10000</v>
      </c>
      <c r="E2441" s="1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7">
        <f t="shared" si="228"/>
        <v>0</v>
      </c>
      <c r="P2441" s="8">
        <f t="shared" si="229"/>
        <v>0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6549</v>
      </c>
      <c r="D2442" s="18">
        <v>5000</v>
      </c>
      <c r="E2442" s="1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7">
        <f t="shared" si="228"/>
        <v>2E-3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6550</v>
      </c>
      <c r="D2443" s="18">
        <v>7500</v>
      </c>
      <c r="E2443" s="1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7">
        <f t="shared" si="228"/>
        <v>1.0788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6551</v>
      </c>
      <c r="D2444" s="18">
        <v>24000</v>
      </c>
      <c r="E2444" s="1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7">
        <f t="shared" si="228"/>
        <v>1.2594166666666666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6552</v>
      </c>
      <c r="D2445" s="18">
        <v>20000</v>
      </c>
      <c r="E2445" s="1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7">
        <f t="shared" si="228"/>
        <v>2.0251494999999999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6553</v>
      </c>
      <c r="D2446" s="18">
        <v>3000</v>
      </c>
      <c r="E2446" s="1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7">
        <f t="shared" si="228"/>
        <v>1.0860000000000001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6554</v>
      </c>
      <c r="D2447" s="18">
        <v>5000</v>
      </c>
      <c r="E2447" s="1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7">
        <f t="shared" si="228"/>
        <v>1.728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6555</v>
      </c>
      <c r="D2448" s="18">
        <v>5000</v>
      </c>
      <c r="E2448" s="1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7">
        <f t="shared" si="228"/>
        <v>1.6798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6556</v>
      </c>
      <c r="D2449" s="18">
        <v>2500</v>
      </c>
      <c r="E2449" s="1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7">
        <f t="shared" si="228"/>
        <v>4.2720000000000002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6557</v>
      </c>
      <c r="D2450" s="18">
        <v>400</v>
      </c>
      <c r="E2450" s="1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7">
        <f t="shared" si="228"/>
        <v>1.075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6558</v>
      </c>
      <c r="D2451" s="18">
        <v>10000</v>
      </c>
      <c r="E2451" s="1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7">
        <f t="shared" si="228"/>
        <v>1.08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6559</v>
      </c>
      <c r="D2452" s="18">
        <v>15000</v>
      </c>
      <c r="E2452" s="1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7">
        <f t="shared" si="228"/>
        <v>1.0153353333333335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6560</v>
      </c>
      <c r="D2453" s="18">
        <v>10000</v>
      </c>
      <c r="E2453" s="1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7">
        <f t="shared" si="228"/>
        <v>1.1545000000000001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6561</v>
      </c>
      <c r="D2454" s="18">
        <v>600</v>
      </c>
      <c r="E2454" s="1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7">
        <f t="shared" si="228"/>
        <v>1.335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6562</v>
      </c>
      <c r="D2455" s="18">
        <v>3000</v>
      </c>
      <c r="E2455" s="1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7">
        <f t="shared" si="228"/>
        <v>1.5469999999999999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6563</v>
      </c>
      <c r="D2456" s="18">
        <v>35000</v>
      </c>
      <c r="E2456" s="1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7">
        <f t="shared" si="228"/>
        <v>1.0084571428571429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6564</v>
      </c>
      <c r="D2457" s="18">
        <v>300</v>
      </c>
      <c r="E2457" s="1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7">
        <f t="shared" si="228"/>
        <v>1.82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6565</v>
      </c>
      <c r="D2458" s="18">
        <v>1500</v>
      </c>
      <c r="E2458" s="1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7">
        <f t="shared" si="228"/>
        <v>1.8086666666666666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6566</v>
      </c>
      <c r="D2459" s="18">
        <v>23000</v>
      </c>
      <c r="E2459" s="1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7">
        <f t="shared" si="228"/>
        <v>1.0230434782608695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6567</v>
      </c>
      <c r="D2460" s="18">
        <v>5000</v>
      </c>
      <c r="E2460" s="1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7">
        <f t="shared" si="228"/>
        <v>1.1017999999999999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6568</v>
      </c>
      <c r="D2461" s="18">
        <v>30000</v>
      </c>
      <c r="E2461" s="1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7">
        <f t="shared" si="228"/>
        <v>1.0225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6569</v>
      </c>
      <c r="D2462" s="18">
        <v>8500</v>
      </c>
      <c r="E2462" s="1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7">
        <f t="shared" si="228"/>
        <v>1.0078823529411765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6570</v>
      </c>
      <c r="D2463" s="18">
        <v>7500</v>
      </c>
      <c r="E2463" s="1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7">
        <f t="shared" si="228"/>
        <v>1.038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3.5" x14ac:dyDescent="0.35">
      <c r="A2464">
        <v>2462</v>
      </c>
      <c r="B2464" s="3" t="s">
        <v>2463</v>
      </c>
      <c r="C2464" s="3" t="s">
        <v>6571</v>
      </c>
      <c r="D2464" s="18">
        <v>3000</v>
      </c>
      <c r="E2464" s="1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7">
        <f t="shared" si="228"/>
        <v>1.1070833333333334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x14ac:dyDescent="0.35">
      <c r="A2465">
        <v>2463</v>
      </c>
      <c r="B2465" s="3" t="s">
        <v>2464</v>
      </c>
      <c r="C2465" s="3" t="s">
        <v>6572</v>
      </c>
      <c r="D2465" s="18">
        <v>2000</v>
      </c>
      <c r="E2465" s="1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7">
        <f t="shared" si="228"/>
        <v>1.1625000000000001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6573</v>
      </c>
      <c r="D2466" s="18">
        <v>2000</v>
      </c>
      <c r="E2466" s="1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7">
        <f t="shared" si="228"/>
        <v>1.111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6574</v>
      </c>
      <c r="D2467" s="18">
        <v>700</v>
      </c>
      <c r="E2467" s="1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7">
        <f t="shared" si="228"/>
        <v>1.8014285714285714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6575</v>
      </c>
      <c r="D2468" s="18">
        <v>2500</v>
      </c>
      <c r="E2468" s="1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7">
        <f t="shared" si="228"/>
        <v>1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6576</v>
      </c>
      <c r="D2469" s="18">
        <v>1000</v>
      </c>
      <c r="E2469" s="1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7">
        <f t="shared" si="228"/>
        <v>1.1850000000000001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6577</v>
      </c>
      <c r="D2470" s="18">
        <v>2000</v>
      </c>
      <c r="E2470" s="1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7">
        <f t="shared" si="228"/>
        <v>1.0721700000000001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6578</v>
      </c>
      <c r="D2471" s="18">
        <v>1200</v>
      </c>
      <c r="E2471" s="1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7">
        <f t="shared" si="228"/>
        <v>1.1366666666666667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6579</v>
      </c>
      <c r="D2472" s="18">
        <v>1000</v>
      </c>
      <c r="E2472" s="1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7">
        <f t="shared" si="228"/>
        <v>1.0316400000000001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6580</v>
      </c>
      <c r="D2473" s="18">
        <v>500</v>
      </c>
      <c r="E2473" s="1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7">
        <f t="shared" si="228"/>
        <v>1.28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6581</v>
      </c>
      <c r="D2474" s="18">
        <v>7500</v>
      </c>
      <c r="E2474" s="1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7">
        <f t="shared" si="228"/>
        <v>1.3576026666666667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6582</v>
      </c>
      <c r="D2475" s="18">
        <v>2000</v>
      </c>
      <c r="E2475" s="1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7">
        <f t="shared" si="228"/>
        <v>1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6583</v>
      </c>
      <c r="D2476" s="18">
        <v>5000</v>
      </c>
      <c r="E2476" s="1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7">
        <f t="shared" si="228"/>
        <v>1.0000360000000001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6584</v>
      </c>
      <c r="D2477" s="18">
        <v>2500</v>
      </c>
      <c r="E2477" s="1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7">
        <f t="shared" si="228"/>
        <v>1.0471999999999999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6585</v>
      </c>
      <c r="D2478" s="18">
        <v>3200</v>
      </c>
      <c r="E2478" s="1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7">
        <f t="shared" si="228"/>
        <v>1.050225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6586</v>
      </c>
      <c r="D2479" s="18">
        <v>750</v>
      </c>
      <c r="E2479" s="1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7">
        <f t="shared" si="228"/>
        <v>1.7133333333333334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6587</v>
      </c>
      <c r="D2480" s="18">
        <v>8000</v>
      </c>
      <c r="E2480" s="1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7">
        <f t="shared" si="228"/>
        <v>1.2749999999999999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6588</v>
      </c>
      <c r="D2481" s="18">
        <v>300</v>
      </c>
      <c r="E2481" s="1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7">
        <f t="shared" si="228"/>
        <v>1.3344333333333334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6589</v>
      </c>
      <c r="D2482" s="18">
        <v>2000</v>
      </c>
      <c r="E2482" s="1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7">
        <f t="shared" si="228"/>
        <v>1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6590</v>
      </c>
      <c r="D2483" s="18">
        <v>4000</v>
      </c>
      <c r="E2483" s="1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7">
        <f t="shared" si="228"/>
        <v>1.1291099999999998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6591</v>
      </c>
      <c r="D2484" s="18">
        <v>1000</v>
      </c>
      <c r="E2484" s="1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7">
        <f t="shared" si="228"/>
        <v>1.0009999999999999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6592</v>
      </c>
      <c r="D2485" s="18">
        <v>1100</v>
      </c>
      <c r="E2485" s="1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7">
        <f t="shared" si="228"/>
        <v>1.1372727272727272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6593</v>
      </c>
      <c r="D2486" s="18">
        <v>3500</v>
      </c>
      <c r="E2486" s="1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7">
        <f t="shared" si="228"/>
        <v>1.1931742857142855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6594</v>
      </c>
      <c r="D2487" s="18">
        <v>2000</v>
      </c>
      <c r="E2487" s="1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7">
        <f t="shared" si="228"/>
        <v>1.0325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6595</v>
      </c>
      <c r="D2488" s="18">
        <v>300</v>
      </c>
      <c r="E2488" s="1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7">
        <f t="shared" si="228"/>
        <v>2.6566666666666667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6596</v>
      </c>
      <c r="D2489" s="18">
        <v>1500</v>
      </c>
      <c r="E2489" s="1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7">
        <f t="shared" si="228"/>
        <v>1.0005066666666667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6597</v>
      </c>
      <c r="D2490" s="18">
        <v>3000</v>
      </c>
      <c r="E2490" s="1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7">
        <f t="shared" si="228"/>
        <v>1.0669999999999999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6598</v>
      </c>
      <c r="D2491" s="18">
        <v>3500</v>
      </c>
      <c r="E2491" s="1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7">
        <f t="shared" si="228"/>
        <v>1.3367142857142857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6599</v>
      </c>
      <c r="D2492" s="18">
        <v>500</v>
      </c>
      <c r="E2492" s="1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7">
        <f t="shared" si="228"/>
        <v>1.214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6600</v>
      </c>
      <c r="D2493" s="18">
        <v>500</v>
      </c>
      <c r="E2493" s="1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7">
        <f t="shared" si="228"/>
        <v>1.032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6601</v>
      </c>
      <c r="D2494" s="18">
        <v>600</v>
      </c>
      <c r="E2494" s="1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7">
        <f t="shared" si="228"/>
        <v>1.25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6602</v>
      </c>
      <c r="D2495" s="18">
        <v>20000</v>
      </c>
      <c r="E2495" s="1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7">
        <f t="shared" si="228"/>
        <v>1.2869999999999999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6603</v>
      </c>
      <c r="D2496" s="18">
        <v>1500</v>
      </c>
      <c r="E2496" s="1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7">
        <f t="shared" si="228"/>
        <v>1.0100533333333332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6604</v>
      </c>
      <c r="D2497" s="18">
        <v>1500</v>
      </c>
      <c r="E2497" s="1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7">
        <f t="shared" si="228"/>
        <v>1.2753666666666665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6605</v>
      </c>
      <c r="D2498" s="18">
        <v>6000</v>
      </c>
      <c r="E2498" s="1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7">
        <f t="shared" si="228"/>
        <v>1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6606</v>
      </c>
      <c r="D2499" s="18">
        <v>4000</v>
      </c>
      <c r="E2499" s="1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7">
        <f t="shared" ref="O2499:O2562" si="234">E2499/D2499</f>
        <v>1.127715</v>
      </c>
      <c r="P2499" s="8">
        <f t="shared" ref="P2499:P2562" si="235">IF(L2499=0,0,E2499/L2499)</f>
        <v>80.551071428571419</v>
      </c>
      <c r="Q2499" t="str">
        <f t="shared" ref="Q2499:Q2562" si="236">LEFT(N2499,FIND("/",N2499,1)-1)</f>
        <v>music</v>
      </c>
      <c r="R2499" t="str">
        <f t="shared" ref="R2499:R2562" si="237">RIGHT(N2499,LEN(N2499)-FIND("/",N2499,1))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6607</v>
      </c>
      <c r="D2500" s="18">
        <v>1000</v>
      </c>
      <c r="E2500" s="1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7">
        <f t="shared" si="234"/>
        <v>1.056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6608</v>
      </c>
      <c r="D2501" s="18">
        <v>4000</v>
      </c>
      <c r="E2501" s="1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7">
        <f t="shared" si="234"/>
        <v>2.0262500000000001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3.5" x14ac:dyDescent="0.35">
      <c r="A2502">
        <v>2500</v>
      </c>
      <c r="B2502" s="3" t="s">
        <v>2500</v>
      </c>
      <c r="C2502" s="3" t="s">
        <v>6609</v>
      </c>
      <c r="D2502" s="18">
        <v>600</v>
      </c>
      <c r="E2502" s="1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7">
        <f t="shared" si="234"/>
        <v>1.1333333333333333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6610</v>
      </c>
      <c r="D2503" s="18">
        <v>11000</v>
      </c>
      <c r="E2503" s="1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7">
        <f t="shared" si="234"/>
        <v>2.5545454545454545E-2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6611</v>
      </c>
      <c r="D2504" s="18">
        <v>110000</v>
      </c>
      <c r="E2504" s="1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7">
        <f t="shared" si="234"/>
        <v>7.8181818181818181E-4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6612</v>
      </c>
      <c r="D2505" s="18">
        <v>10000</v>
      </c>
      <c r="E2505" s="1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7">
        <f t="shared" si="234"/>
        <v>0</v>
      </c>
      <c r="P2505" s="8">
        <f t="shared" si="235"/>
        <v>0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6613</v>
      </c>
      <c r="D2506" s="18">
        <v>35000</v>
      </c>
      <c r="E2506" s="1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7">
        <f t="shared" si="234"/>
        <v>0</v>
      </c>
      <c r="P2506" s="8">
        <f t="shared" si="235"/>
        <v>0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6614</v>
      </c>
      <c r="D2507" s="18">
        <v>7000</v>
      </c>
      <c r="E2507" s="1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7">
        <f t="shared" si="234"/>
        <v>0</v>
      </c>
      <c r="P2507" s="8">
        <f t="shared" si="235"/>
        <v>0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6615</v>
      </c>
      <c r="D2508" s="18">
        <v>5000</v>
      </c>
      <c r="E2508" s="1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7">
        <f t="shared" si="234"/>
        <v>6.0000000000000001E-3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6616</v>
      </c>
      <c r="D2509" s="18">
        <v>42850</v>
      </c>
      <c r="E2509" s="1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7">
        <f t="shared" si="234"/>
        <v>0</v>
      </c>
      <c r="P2509" s="8">
        <f t="shared" si="235"/>
        <v>0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6617</v>
      </c>
      <c r="D2510" s="18">
        <v>20000</v>
      </c>
      <c r="E2510" s="1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7">
        <f t="shared" si="234"/>
        <v>0</v>
      </c>
      <c r="P2510" s="8">
        <f t="shared" si="235"/>
        <v>0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6618</v>
      </c>
      <c r="D2511" s="18">
        <v>95000</v>
      </c>
      <c r="E2511" s="1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7">
        <f t="shared" si="234"/>
        <v>1.0526315789473684E-2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6619</v>
      </c>
      <c r="D2512" s="18">
        <v>50000</v>
      </c>
      <c r="E2512" s="1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7">
        <f t="shared" si="234"/>
        <v>1.5E-3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6620</v>
      </c>
      <c r="D2513" s="18">
        <v>100000</v>
      </c>
      <c r="E2513" s="1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7">
        <f t="shared" si="234"/>
        <v>0</v>
      </c>
      <c r="P2513" s="8">
        <f t="shared" si="235"/>
        <v>0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6621</v>
      </c>
      <c r="D2514" s="18">
        <v>1150</v>
      </c>
      <c r="E2514" s="1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7">
        <f t="shared" si="234"/>
        <v>0</v>
      </c>
      <c r="P2514" s="8">
        <f t="shared" si="235"/>
        <v>0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6622</v>
      </c>
      <c r="D2515" s="18">
        <v>180000</v>
      </c>
      <c r="E2515" s="1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7">
        <f t="shared" si="234"/>
        <v>0</v>
      </c>
      <c r="P2515" s="8">
        <f t="shared" si="235"/>
        <v>0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6623</v>
      </c>
      <c r="D2516" s="18">
        <v>12000</v>
      </c>
      <c r="E2516" s="1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7">
        <f t="shared" si="234"/>
        <v>1.7500000000000002E-2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6624</v>
      </c>
      <c r="D2517" s="18">
        <v>5000</v>
      </c>
      <c r="E2517" s="1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7">
        <f t="shared" si="234"/>
        <v>0.186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6625</v>
      </c>
      <c r="D2518" s="18">
        <v>22000</v>
      </c>
      <c r="E2518" s="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7">
        <f t="shared" si="234"/>
        <v>0</v>
      </c>
      <c r="P2518" s="8">
        <f t="shared" si="235"/>
        <v>0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6626</v>
      </c>
      <c r="D2519" s="18">
        <v>18000</v>
      </c>
      <c r="E2519" s="1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7">
        <f t="shared" si="234"/>
        <v>9.8166666666666666E-2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6627</v>
      </c>
      <c r="D2520" s="18">
        <v>5000</v>
      </c>
      <c r="E2520" s="1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7">
        <f t="shared" si="234"/>
        <v>0</v>
      </c>
      <c r="P2520" s="8">
        <f t="shared" si="235"/>
        <v>0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6628</v>
      </c>
      <c r="D2521" s="18">
        <v>150000</v>
      </c>
      <c r="E2521" s="1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7">
        <f t="shared" si="234"/>
        <v>4.3333333333333331E-4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6629</v>
      </c>
      <c r="D2522" s="18">
        <v>100000</v>
      </c>
      <c r="E2522" s="1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7">
        <f t="shared" si="234"/>
        <v>0</v>
      </c>
      <c r="P2522" s="8">
        <f t="shared" si="235"/>
        <v>0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6630</v>
      </c>
      <c r="D2523" s="18">
        <v>12500</v>
      </c>
      <c r="E2523" s="1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7">
        <f t="shared" si="234"/>
        <v>1.0948792000000001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6631</v>
      </c>
      <c r="D2524" s="18">
        <v>5000</v>
      </c>
      <c r="E2524" s="1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7">
        <f t="shared" si="234"/>
        <v>1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6632</v>
      </c>
      <c r="D2525" s="18">
        <v>900</v>
      </c>
      <c r="E2525" s="1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7">
        <f t="shared" si="234"/>
        <v>1.5644444444444445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6633</v>
      </c>
      <c r="D2526" s="18">
        <v>7500</v>
      </c>
      <c r="E2526" s="1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7">
        <f t="shared" si="234"/>
        <v>1.016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3.5" x14ac:dyDescent="0.35">
      <c r="A2527">
        <v>2525</v>
      </c>
      <c r="B2527" s="3" t="s">
        <v>2525</v>
      </c>
      <c r="C2527" s="3" t="s">
        <v>6634</v>
      </c>
      <c r="D2527" s="18">
        <v>8000</v>
      </c>
      <c r="E2527" s="1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7">
        <f t="shared" si="234"/>
        <v>1.00325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6635</v>
      </c>
      <c r="D2528" s="18">
        <v>4000</v>
      </c>
      <c r="E2528" s="1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7">
        <f t="shared" si="234"/>
        <v>1.1294999999999999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6636</v>
      </c>
      <c r="D2529" s="18">
        <v>4000</v>
      </c>
      <c r="E2529" s="1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7">
        <f t="shared" si="234"/>
        <v>1.02125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6637</v>
      </c>
      <c r="D2530" s="18">
        <v>4000</v>
      </c>
      <c r="E2530" s="1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7">
        <f t="shared" si="234"/>
        <v>1.0724974999999999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6638</v>
      </c>
      <c r="D2531" s="18">
        <v>6000</v>
      </c>
      <c r="E2531" s="1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7">
        <f t="shared" si="234"/>
        <v>1.0428333333333333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6639</v>
      </c>
      <c r="D2532" s="18">
        <v>6500</v>
      </c>
      <c r="E2532" s="1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7">
        <f t="shared" si="234"/>
        <v>1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6640</v>
      </c>
      <c r="D2533" s="18">
        <v>4500</v>
      </c>
      <c r="E2533" s="1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7">
        <f t="shared" si="234"/>
        <v>1.004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6641</v>
      </c>
      <c r="D2534" s="18">
        <v>4000</v>
      </c>
      <c r="E2534" s="1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7">
        <f t="shared" si="234"/>
        <v>1.26125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6642</v>
      </c>
      <c r="D2535" s="18">
        <v>7500</v>
      </c>
      <c r="E2535" s="1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7">
        <f t="shared" si="234"/>
        <v>1.1066666666666667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6643</v>
      </c>
      <c r="D2536" s="18">
        <v>2000</v>
      </c>
      <c r="E2536" s="1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7">
        <f t="shared" si="234"/>
        <v>1.05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x14ac:dyDescent="0.35">
      <c r="A2537">
        <v>2535</v>
      </c>
      <c r="B2537" s="3" t="s">
        <v>2535</v>
      </c>
      <c r="C2537" s="3" t="s">
        <v>6644</v>
      </c>
      <c r="D2537" s="18">
        <v>20000</v>
      </c>
      <c r="E2537" s="1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7">
        <f t="shared" si="234"/>
        <v>1.03775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6645</v>
      </c>
      <c r="D2538" s="18">
        <v>25</v>
      </c>
      <c r="E2538" s="1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7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6646</v>
      </c>
      <c r="D2539" s="18">
        <v>1000</v>
      </c>
      <c r="E2539" s="1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7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6647</v>
      </c>
      <c r="D2540" s="18">
        <v>18000</v>
      </c>
      <c r="E2540" s="1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7">
        <f t="shared" si="234"/>
        <v>1.130176111111111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6648</v>
      </c>
      <c r="D2541" s="18">
        <v>10000</v>
      </c>
      <c r="E2541" s="1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7">
        <f t="shared" si="234"/>
        <v>1.0024999999999999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6649</v>
      </c>
      <c r="D2542" s="18">
        <v>2500</v>
      </c>
      <c r="E2542" s="1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7">
        <f t="shared" si="234"/>
        <v>1.034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6650</v>
      </c>
      <c r="D2543" s="18">
        <v>3500</v>
      </c>
      <c r="E2543" s="1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7">
        <f t="shared" si="234"/>
        <v>1.0702857142857143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6651</v>
      </c>
      <c r="D2544" s="18">
        <v>700</v>
      </c>
      <c r="E2544" s="1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7">
        <f t="shared" si="234"/>
        <v>1.0357142857142858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6652</v>
      </c>
      <c r="D2545" s="18">
        <v>250</v>
      </c>
      <c r="E2545" s="1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7">
        <f t="shared" si="234"/>
        <v>1.5640000000000001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3.5" x14ac:dyDescent="0.35">
      <c r="A2546">
        <v>2544</v>
      </c>
      <c r="B2546" s="3" t="s">
        <v>2544</v>
      </c>
      <c r="C2546" s="3" t="s">
        <v>6653</v>
      </c>
      <c r="D2546" s="18">
        <v>5000</v>
      </c>
      <c r="E2546" s="1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7">
        <f t="shared" si="234"/>
        <v>1.0082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6654</v>
      </c>
      <c r="D2547" s="18">
        <v>2000</v>
      </c>
      <c r="E2547" s="1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7">
        <f t="shared" si="234"/>
        <v>1.9530000000000001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6655</v>
      </c>
      <c r="D2548" s="18">
        <v>3500</v>
      </c>
      <c r="E2548" s="1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7">
        <f t="shared" si="234"/>
        <v>1.1171428571428572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6656</v>
      </c>
      <c r="D2549" s="18">
        <v>5500</v>
      </c>
      <c r="E2549" s="1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7">
        <f t="shared" si="234"/>
        <v>1.1985454545454546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6657</v>
      </c>
      <c r="D2550" s="18">
        <v>6000</v>
      </c>
      <c r="E2550" s="1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7">
        <f t="shared" si="234"/>
        <v>1.0185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6658</v>
      </c>
      <c r="D2551" s="18">
        <v>1570</v>
      </c>
      <c r="E2551" s="1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7">
        <f t="shared" si="234"/>
        <v>1.0280254777070064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6659</v>
      </c>
      <c r="D2552" s="18">
        <v>6500</v>
      </c>
      <c r="E2552" s="1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7">
        <f t="shared" si="234"/>
        <v>1.0084615384615385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6660</v>
      </c>
      <c r="D2553" s="18">
        <v>3675</v>
      </c>
      <c r="E2553" s="1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7">
        <f t="shared" si="234"/>
        <v>1.0273469387755103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6661</v>
      </c>
      <c r="D2554" s="18">
        <v>3000</v>
      </c>
      <c r="E2554" s="1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7">
        <f t="shared" si="234"/>
        <v>1.0649999999999999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6662</v>
      </c>
      <c r="D2555" s="18">
        <v>1500</v>
      </c>
      <c r="E2555" s="1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7">
        <f t="shared" si="234"/>
        <v>1.5553333333333332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6663</v>
      </c>
      <c r="D2556" s="18">
        <v>3000</v>
      </c>
      <c r="E2556" s="1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7">
        <f t="shared" si="234"/>
        <v>1.228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6664</v>
      </c>
      <c r="D2557" s="18">
        <v>2000</v>
      </c>
      <c r="E2557" s="1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7">
        <f t="shared" si="234"/>
        <v>1.0734999999999999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6665</v>
      </c>
      <c r="D2558" s="18">
        <v>745</v>
      </c>
      <c r="E2558" s="1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7">
        <f t="shared" si="234"/>
        <v>1.0550335570469798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6666</v>
      </c>
      <c r="D2559" s="18">
        <v>900</v>
      </c>
      <c r="E2559" s="1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7">
        <f t="shared" si="234"/>
        <v>1.1844444444444444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6667</v>
      </c>
      <c r="D2560" s="18">
        <v>1250</v>
      </c>
      <c r="E2560" s="1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7">
        <f t="shared" si="234"/>
        <v>1.0888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6668</v>
      </c>
      <c r="D2561" s="18">
        <v>800</v>
      </c>
      <c r="E2561" s="1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7">
        <f t="shared" si="234"/>
        <v>1.1125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6669</v>
      </c>
      <c r="D2562" s="18">
        <v>3000</v>
      </c>
      <c r="E2562" s="1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7">
        <f t="shared" si="234"/>
        <v>1.0009999999999999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6670</v>
      </c>
      <c r="D2563" s="18">
        <v>100000</v>
      </c>
      <c r="E2563" s="1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7">
        <f t="shared" ref="O2563:O2626" si="240">E2563/D2563</f>
        <v>0</v>
      </c>
      <c r="P2563" s="8">
        <f t="shared" ref="P2563:P2626" si="241">IF(L2563=0,0,E2563/L2563)</f>
        <v>0</v>
      </c>
      <c r="Q2563" t="str">
        <f t="shared" ref="Q2563:Q2626" si="242">LEFT(N2563,FIND("/",N2563,1)-1)</f>
        <v>food</v>
      </c>
      <c r="R2563" t="str">
        <f t="shared" ref="R2563:R2626" si="243">RIGHT(N2563,LEN(N2563)-FIND("/",N2563,1))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6671</v>
      </c>
      <c r="D2564" s="18">
        <v>10000</v>
      </c>
      <c r="E2564" s="1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7">
        <f t="shared" si="240"/>
        <v>7.4999999999999997E-3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6672</v>
      </c>
      <c r="D2565" s="18">
        <v>20000</v>
      </c>
      <c r="E2565" s="1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7">
        <f t="shared" si="240"/>
        <v>0</v>
      </c>
      <c r="P2565" s="8">
        <f t="shared" si="241"/>
        <v>0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6673</v>
      </c>
      <c r="D2566" s="18">
        <v>40000</v>
      </c>
      <c r="E2566" s="1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7">
        <f t="shared" si="240"/>
        <v>0</v>
      </c>
      <c r="P2566" s="8">
        <f t="shared" si="241"/>
        <v>0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6674</v>
      </c>
      <c r="D2567" s="18">
        <v>10000</v>
      </c>
      <c r="E2567" s="1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7">
        <f t="shared" si="240"/>
        <v>0.01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6675</v>
      </c>
      <c r="D2568" s="18">
        <v>35000</v>
      </c>
      <c r="E2568" s="1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7">
        <f t="shared" si="240"/>
        <v>0</v>
      </c>
      <c r="P2568" s="8">
        <f t="shared" si="241"/>
        <v>0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6676</v>
      </c>
      <c r="D2569" s="18">
        <v>45000</v>
      </c>
      <c r="E2569" s="1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7">
        <f t="shared" si="240"/>
        <v>2.6666666666666666E-3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6677</v>
      </c>
      <c r="D2570" s="18">
        <v>10000</v>
      </c>
      <c r="E2570" s="1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7">
        <f t="shared" si="240"/>
        <v>5.0000000000000001E-3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6678</v>
      </c>
      <c r="D2571" s="18">
        <v>6500</v>
      </c>
      <c r="E2571" s="1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7">
        <f t="shared" si="240"/>
        <v>2.2307692307692306E-2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6679</v>
      </c>
      <c r="D2572" s="18">
        <v>7000</v>
      </c>
      <c r="E2572" s="1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7">
        <f t="shared" si="240"/>
        <v>8.4285714285714294E-3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6680</v>
      </c>
      <c r="D2573" s="18">
        <v>100000</v>
      </c>
      <c r="E2573" s="1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7">
        <f t="shared" si="240"/>
        <v>2.5000000000000001E-3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6681</v>
      </c>
      <c r="D2574" s="18">
        <v>30000</v>
      </c>
      <c r="E2574" s="1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7">
        <f t="shared" si="240"/>
        <v>0</v>
      </c>
      <c r="P2574" s="8">
        <f t="shared" si="241"/>
        <v>0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6682</v>
      </c>
      <c r="D2575" s="18">
        <v>8000</v>
      </c>
      <c r="E2575" s="1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7">
        <f t="shared" si="240"/>
        <v>0</v>
      </c>
      <c r="P2575" s="8">
        <f t="shared" si="241"/>
        <v>0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6683</v>
      </c>
      <c r="D2576" s="18">
        <v>10000</v>
      </c>
      <c r="E2576" s="1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7">
        <f t="shared" si="240"/>
        <v>0</v>
      </c>
      <c r="P2576" s="8">
        <f t="shared" si="241"/>
        <v>0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6684</v>
      </c>
      <c r="D2577" s="18">
        <v>85000</v>
      </c>
      <c r="E2577" s="1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7">
        <f t="shared" si="240"/>
        <v>0</v>
      </c>
      <c r="P2577" s="8">
        <f t="shared" si="241"/>
        <v>0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6685</v>
      </c>
      <c r="D2578" s="18">
        <v>10000</v>
      </c>
      <c r="E2578" s="1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7">
        <f t="shared" si="240"/>
        <v>0</v>
      </c>
      <c r="P2578" s="8">
        <f t="shared" si="241"/>
        <v>0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6686</v>
      </c>
      <c r="D2579" s="18">
        <v>15000</v>
      </c>
      <c r="E2579" s="1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7">
        <f t="shared" si="240"/>
        <v>0</v>
      </c>
      <c r="P2579" s="8">
        <f t="shared" si="241"/>
        <v>0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6687</v>
      </c>
      <c r="D2580" s="18">
        <v>6000</v>
      </c>
      <c r="E2580" s="1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7">
        <f t="shared" si="240"/>
        <v>0</v>
      </c>
      <c r="P2580" s="8">
        <f t="shared" si="241"/>
        <v>0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6688</v>
      </c>
      <c r="D2581" s="18">
        <v>200000</v>
      </c>
      <c r="E2581" s="1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7">
        <f t="shared" si="240"/>
        <v>1.3849999999999999E-3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6689</v>
      </c>
      <c r="D2582" s="18">
        <v>8500</v>
      </c>
      <c r="E2582" s="1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7">
        <f t="shared" si="240"/>
        <v>6.0000000000000001E-3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6690</v>
      </c>
      <c r="D2583" s="18">
        <v>5000</v>
      </c>
      <c r="E2583" s="1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7">
        <f t="shared" si="240"/>
        <v>0.106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6691</v>
      </c>
      <c r="D2584" s="18">
        <v>90000</v>
      </c>
      <c r="E2584" s="1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7">
        <f t="shared" si="240"/>
        <v>1.1111111111111112E-5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6692</v>
      </c>
      <c r="D2585" s="18">
        <v>1000</v>
      </c>
      <c r="E2585" s="1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7">
        <f t="shared" si="240"/>
        <v>5.0000000000000001E-3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6693</v>
      </c>
      <c r="D2586" s="18">
        <v>10000</v>
      </c>
      <c r="E2586" s="1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7">
        <f t="shared" si="240"/>
        <v>0</v>
      </c>
      <c r="P2586" s="8">
        <f t="shared" si="241"/>
        <v>0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6694</v>
      </c>
      <c r="D2587" s="18">
        <v>30000</v>
      </c>
      <c r="E2587" s="1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7">
        <f t="shared" si="240"/>
        <v>1.6666666666666668E-3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6695</v>
      </c>
      <c r="D2588" s="18">
        <v>3000</v>
      </c>
      <c r="E2588" s="1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7">
        <f t="shared" si="240"/>
        <v>1.6666666666666668E-3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6696</v>
      </c>
      <c r="D2589" s="18">
        <v>50000</v>
      </c>
      <c r="E2589" s="1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7">
        <f t="shared" si="240"/>
        <v>2.4340000000000001E-2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6697</v>
      </c>
      <c r="D2590" s="18">
        <v>6000</v>
      </c>
      <c r="E2590" s="1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7">
        <f t="shared" si="240"/>
        <v>3.8833333333333331E-2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6698</v>
      </c>
      <c r="D2591" s="18">
        <v>50000</v>
      </c>
      <c r="E2591" s="1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7">
        <f t="shared" si="240"/>
        <v>1E-4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6699</v>
      </c>
      <c r="D2592" s="18">
        <v>3000</v>
      </c>
      <c r="E2592" s="1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7">
        <f t="shared" si="240"/>
        <v>0</v>
      </c>
      <c r="P2592" s="8">
        <f t="shared" si="241"/>
        <v>0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6700</v>
      </c>
      <c r="D2593" s="18">
        <v>1500</v>
      </c>
      <c r="E2593" s="1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7">
        <f t="shared" si="240"/>
        <v>1.7333333333333333E-2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6701</v>
      </c>
      <c r="D2594" s="18">
        <v>30000</v>
      </c>
      <c r="E2594" s="1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7">
        <f t="shared" si="240"/>
        <v>1.6666666666666668E-3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6702</v>
      </c>
      <c r="D2595" s="18">
        <v>10000</v>
      </c>
      <c r="E2595" s="1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7">
        <f t="shared" si="240"/>
        <v>0</v>
      </c>
      <c r="P2595" s="8">
        <f t="shared" si="241"/>
        <v>0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6703</v>
      </c>
      <c r="D2596" s="18">
        <v>80000</v>
      </c>
      <c r="E2596" s="1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7">
        <f t="shared" si="240"/>
        <v>1.2500000000000001E-5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6704</v>
      </c>
      <c r="D2597" s="18">
        <v>15000</v>
      </c>
      <c r="E2597" s="1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7">
        <f t="shared" si="240"/>
        <v>0.12166666666666667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6705</v>
      </c>
      <c r="D2598" s="18">
        <v>35000</v>
      </c>
      <c r="E2598" s="1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7">
        <f t="shared" si="240"/>
        <v>0.23588571428571428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6706</v>
      </c>
      <c r="D2599" s="18">
        <v>1500</v>
      </c>
      <c r="E2599" s="1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7">
        <f t="shared" si="240"/>
        <v>5.6666666666666664E-2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6707</v>
      </c>
      <c r="D2600" s="18">
        <v>3000</v>
      </c>
      <c r="E2600" s="1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7">
        <f t="shared" si="240"/>
        <v>0.39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6708</v>
      </c>
      <c r="D2601" s="18">
        <v>9041</v>
      </c>
      <c r="E2601" s="1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7">
        <f t="shared" si="240"/>
        <v>9.9546510341776348E-3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6709</v>
      </c>
      <c r="D2602" s="18">
        <v>50000</v>
      </c>
      <c r="E2602" s="1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7">
        <f t="shared" si="240"/>
        <v>6.9320000000000007E-2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6710</v>
      </c>
      <c r="D2603" s="18">
        <v>500</v>
      </c>
      <c r="E2603" s="1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7">
        <f t="shared" si="240"/>
        <v>6.6139999999999999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6711</v>
      </c>
      <c r="D2604" s="18">
        <v>12000</v>
      </c>
      <c r="E2604" s="1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7">
        <f t="shared" si="240"/>
        <v>3.2609166666666667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6712</v>
      </c>
      <c r="D2605" s="18">
        <v>1750</v>
      </c>
      <c r="E2605" s="1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7">
        <f t="shared" si="240"/>
        <v>1.0148571428571429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6713</v>
      </c>
      <c r="D2606" s="18">
        <v>20000</v>
      </c>
      <c r="E2606" s="1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7">
        <f t="shared" si="240"/>
        <v>1.0421799999999999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6714</v>
      </c>
      <c r="D2607" s="18">
        <v>100000</v>
      </c>
      <c r="E2607" s="1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7">
        <f t="shared" si="240"/>
        <v>1.0742157000000001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6715</v>
      </c>
      <c r="D2608" s="18">
        <v>11000</v>
      </c>
      <c r="E2608" s="1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7">
        <f t="shared" si="240"/>
        <v>1.1005454545454545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6716</v>
      </c>
      <c r="D2609" s="18">
        <v>8000</v>
      </c>
      <c r="E2609" s="1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7">
        <f t="shared" si="240"/>
        <v>4.077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6717</v>
      </c>
      <c r="D2610" s="18">
        <v>8000</v>
      </c>
      <c r="E2610" s="1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7">
        <f t="shared" si="240"/>
        <v>2.2392500000000002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58" x14ac:dyDescent="0.35">
      <c r="A2611">
        <v>2609</v>
      </c>
      <c r="B2611" s="3" t="s">
        <v>2609</v>
      </c>
      <c r="C2611" s="3" t="s">
        <v>6718</v>
      </c>
      <c r="D2611" s="18">
        <v>35000</v>
      </c>
      <c r="E2611" s="1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7">
        <f t="shared" si="240"/>
        <v>3.038011142857143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6719</v>
      </c>
      <c r="D2612" s="18">
        <v>22765</v>
      </c>
      <c r="E2612" s="1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7">
        <f t="shared" si="240"/>
        <v>1.4132510432681749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6720</v>
      </c>
      <c r="D2613" s="18">
        <v>11000</v>
      </c>
      <c r="E2613" s="1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7">
        <f t="shared" si="240"/>
        <v>27.906363636363636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6721</v>
      </c>
      <c r="D2614" s="18">
        <v>10000</v>
      </c>
      <c r="E2614" s="1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7">
        <f t="shared" si="240"/>
        <v>1.7176130000000001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6722</v>
      </c>
      <c r="D2615" s="18">
        <v>7500</v>
      </c>
      <c r="E2615" s="1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7">
        <f t="shared" si="240"/>
        <v>1.0101333333333333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6723</v>
      </c>
      <c r="D2616" s="18">
        <v>10500</v>
      </c>
      <c r="E2616" s="1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7">
        <f t="shared" si="240"/>
        <v>1.02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6724</v>
      </c>
      <c r="D2617" s="18">
        <v>2001</v>
      </c>
      <c r="E2617" s="1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7">
        <f t="shared" si="240"/>
        <v>1.6976511744127936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3.5" x14ac:dyDescent="0.35">
      <c r="A2618">
        <v>2616</v>
      </c>
      <c r="B2618" s="3" t="s">
        <v>2616</v>
      </c>
      <c r="C2618" s="3" t="s">
        <v>6725</v>
      </c>
      <c r="D2618" s="18">
        <v>25000</v>
      </c>
      <c r="E2618" s="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7">
        <f t="shared" si="240"/>
        <v>1.14534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6726</v>
      </c>
      <c r="D2619" s="18">
        <v>500</v>
      </c>
      <c r="E2619" s="1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7">
        <f t="shared" si="240"/>
        <v>8.7759999999999998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6727</v>
      </c>
      <c r="D2620" s="18">
        <v>15000</v>
      </c>
      <c r="E2620" s="1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7">
        <f t="shared" si="240"/>
        <v>1.0538666666666667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6728</v>
      </c>
      <c r="D2621" s="18">
        <v>1000</v>
      </c>
      <c r="E2621" s="1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7">
        <f t="shared" si="240"/>
        <v>1.8839999999999999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6729</v>
      </c>
      <c r="D2622" s="18">
        <v>65000</v>
      </c>
      <c r="E2622" s="1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7">
        <f t="shared" si="240"/>
        <v>1.436523076923077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6730</v>
      </c>
      <c r="D2623" s="18">
        <v>15000</v>
      </c>
      <c r="E2623" s="1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7">
        <f t="shared" si="240"/>
        <v>1.4588000000000001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6731</v>
      </c>
      <c r="D2624" s="18">
        <v>1500</v>
      </c>
      <c r="E2624" s="1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7">
        <f t="shared" si="240"/>
        <v>1.3118399999999999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6732</v>
      </c>
      <c r="D2625" s="18">
        <v>2000</v>
      </c>
      <c r="E2625" s="1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7">
        <f t="shared" si="240"/>
        <v>1.1399999999999999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6733</v>
      </c>
      <c r="D2626" s="18">
        <v>8000</v>
      </c>
      <c r="E2626" s="1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7">
        <f t="shared" si="240"/>
        <v>13.794206249999998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6734</v>
      </c>
      <c r="D2627" s="18">
        <v>150</v>
      </c>
      <c r="E2627" s="1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7">
        <f t="shared" ref="O2627:O2690" si="246">E2627/D2627</f>
        <v>9.56</v>
      </c>
      <c r="P2627" s="8">
        <f t="shared" ref="P2627:P2690" si="247">IF(L2627=0,0,E2627/L2627)</f>
        <v>27.576923076923077</v>
      </c>
      <c r="Q2627" t="str">
        <f t="shared" ref="Q2627:Q2690" si="248">LEFT(N2627,FIND("/",N2627,1)-1)</f>
        <v>technology</v>
      </c>
      <c r="R2627" t="str">
        <f t="shared" ref="R2627:R2690" si="249">RIGHT(N2627,LEN(N2627)-FIND("/",N2627,1))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6735</v>
      </c>
      <c r="D2628" s="18">
        <v>2500</v>
      </c>
      <c r="E2628" s="1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7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6736</v>
      </c>
      <c r="D2629" s="18">
        <v>150</v>
      </c>
      <c r="E2629" s="1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7">
        <f t="shared" si="246"/>
        <v>6.4666666666666668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6737</v>
      </c>
      <c r="D2630" s="18">
        <v>839</v>
      </c>
      <c r="E2630" s="1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7">
        <f t="shared" si="246"/>
        <v>1.1036948748510131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6738</v>
      </c>
      <c r="D2631" s="18">
        <v>5000</v>
      </c>
      <c r="E2631" s="1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7">
        <f t="shared" si="246"/>
        <v>1.2774000000000001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6739</v>
      </c>
      <c r="D2632" s="18">
        <v>2000</v>
      </c>
      <c r="E2632" s="1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7">
        <f t="shared" si="246"/>
        <v>1.579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6740</v>
      </c>
      <c r="D2633" s="18">
        <v>20000</v>
      </c>
      <c r="E2633" s="1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7">
        <f t="shared" si="246"/>
        <v>1.1466525000000001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6741</v>
      </c>
      <c r="D2634" s="18">
        <v>1070</v>
      </c>
      <c r="E2634" s="1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7">
        <f t="shared" si="246"/>
        <v>1.3700934579439252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6742</v>
      </c>
      <c r="D2635" s="18">
        <v>5000</v>
      </c>
      <c r="E2635" s="1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7">
        <f t="shared" si="246"/>
        <v>3.5461999999999998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6743</v>
      </c>
      <c r="D2636" s="18">
        <v>930</v>
      </c>
      <c r="E2636" s="1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7">
        <f t="shared" si="246"/>
        <v>1.0602150537634409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6744</v>
      </c>
      <c r="D2637" s="18">
        <v>11500</v>
      </c>
      <c r="E2637" s="1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7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6745</v>
      </c>
      <c r="D2638" s="18">
        <v>1000</v>
      </c>
      <c r="E2638" s="1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7">
        <f t="shared" si="246"/>
        <v>1.873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6746</v>
      </c>
      <c r="D2639" s="18">
        <v>500</v>
      </c>
      <c r="E2639" s="1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7">
        <f t="shared" si="246"/>
        <v>1.6619999999999999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6747</v>
      </c>
      <c r="D2640" s="18">
        <v>347</v>
      </c>
      <c r="E2640" s="1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7">
        <f t="shared" si="246"/>
        <v>1.0172910662824208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6748</v>
      </c>
      <c r="D2641" s="18">
        <v>300</v>
      </c>
      <c r="E2641" s="1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7">
        <f t="shared" si="246"/>
        <v>1.64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6749</v>
      </c>
      <c r="D2642" s="18">
        <v>3000</v>
      </c>
      <c r="E2642" s="1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7">
        <f t="shared" si="246"/>
        <v>1.0566666666666666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6750</v>
      </c>
      <c r="D2643" s="18">
        <v>1500</v>
      </c>
      <c r="E2643" s="1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7">
        <f t="shared" si="246"/>
        <v>0.01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6751</v>
      </c>
      <c r="D2644" s="18">
        <v>500000</v>
      </c>
      <c r="E2644" s="1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7">
        <f t="shared" si="246"/>
        <v>0</v>
      </c>
      <c r="P2644" s="8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6752</v>
      </c>
      <c r="D2645" s="18">
        <v>1000000</v>
      </c>
      <c r="E2645" s="1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7">
        <f t="shared" si="246"/>
        <v>0.33559730999999998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6753</v>
      </c>
      <c r="D2646" s="18">
        <v>100000</v>
      </c>
      <c r="E2646" s="1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7">
        <f t="shared" si="246"/>
        <v>2.053E-2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6754</v>
      </c>
      <c r="D2647" s="18">
        <v>20000</v>
      </c>
      <c r="E2647" s="1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7">
        <f t="shared" si="246"/>
        <v>0.105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6755</v>
      </c>
      <c r="D2648" s="18">
        <v>500000</v>
      </c>
      <c r="E2648" s="1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7">
        <f t="shared" si="246"/>
        <v>8.4172839999999999E-2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6756</v>
      </c>
      <c r="D2649" s="18">
        <v>2500</v>
      </c>
      <c r="E2649" s="1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7">
        <f t="shared" si="246"/>
        <v>1.44E-2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6757</v>
      </c>
      <c r="D2650" s="18">
        <v>12000</v>
      </c>
      <c r="E2650" s="1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7">
        <f t="shared" si="246"/>
        <v>8.8333333333333337E-3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6758</v>
      </c>
      <c r="D2651" s="18">
        <v>125000</v>
      </c>
      <c r="E2651" s="1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7">
        <f t="shared" si="246"/>
        <v>9.9200000000000004E-4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6759</v>
      </c>
      <c r="D2652" s="18">
        <v>60000</v>
      </c>
      <c r="E2652" s="1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7">
        <f t="shared" si="246"/>
        <v>5.966666666666667E-3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6760</v>
      </c>
      <c r="D2653" s="18">
        <v>280000</v>
      </c>
      <c r="E2653" s="1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7">
        <f t="shared" si="246"/>
        <v>1.8689285714285714E-2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6761</v>
      </c>
      <c r="D2654" s="18">
        <v>100000</v>
      </c>
      <c r="E2654" s="1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7">
        <f t="shared" si="246"/>
        <v>8.8500000000000002E-3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6762</v>
      </c>
      <c r="D2655" s="18">
        <v>51000</v>
      </c>
      <c r="E2655" s="1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7">
        <f t="shared" si="246"/>
        <v>0.1152156862745098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6763</v>
      </c>
      <c r="D2656" s="18">
        <v>100000</v>
      </c>
      <c r="E2656" s="1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7">
        <f t="shared" si="246"/>
        <v>5.1000000000000004E-4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x14ac:dyDescent="0.35">
      <c r="A2657">
        <v>2655</v>
      </c>
      <c r="B2657" s="3" t="s">
        <v>2655</v>
      </c>
      <c r="C2657" s="3" t="s">
        <v>6764</v>
      </c>
      <c r="D2657" s="18">
        <v>15000</v>
      </c>
      <c r="E2657" s="1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7">
        <f t="shared" si="246"/>
        <v>0.21033333333333334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6765</v>
      </c>
      <c r="D2658" s="18">
        <v>150000</v>
      </c>
      <c r="E2658" s="1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7">
        <f t="shared" si="246"/>
        <v>0.11436666666666667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6766</v>
      </c>
      <c r="D2659" s="18">
        <v>30000</v>
      </c>
      <c r="E2659" s="1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7">
        <f t="shared" si="246"/>
        <v>0.18737933333333334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3.5" x14ac:dyDescent="0.35">
      <c r="A2660">
        <v>2658</v>
      </c>
      <c r="B2660" s="3" t="s">
        <v>2658</v>
      </c>
      <c r="C2660" s="3" t="s">
        <v>6767</v>
      </c>
      <c r="D2660" s="18">
        <v>98000</v>
      </c>
      <c r="E2660" s="1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7">
        <f t="shared" si="246"/>
        <v>9.2857142857142856E-4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x14ac:dyDescent="0.35">
      <c r="A2661">
        <v>2659</v>
      </c>
      <c r="B2661" s="3" t="s">
        <v>2659</v>
      </c>
      <c r="C2661" s="3" t="s">
        <v>6768</v>
      </c>
      <c r="D2661" s="18">
        <v>49000</v>
      </c>
      <c r="E2661" s="1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7">
        <f t="shared" si="246"/>
        <v>2.720408163265306E-2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6769</v>
      </c>
      <c r="D2662" s="18">
        <v>20000</v>
      </c>
      <c r="E2662" s="1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7">
        <f t="shared" si="246"/>
        <v>9.5E-4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6770</v>
      </c>
      <c r="D2663" s="18">
        <v>5000</v>
      </c>
      <c r="E2663" s="1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7">
        <f t="shared" si="246"/>
        <v>1.0289999999999999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6771</v>
      </c>
      <c r="D2664" s="18">
        <v>20000</v>
      </c>
      <c r="E2664" s="1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7">
        <f t="shared" si="246"/>
        <v>1.0680000000000001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6772</v>
      </c>
      <c r="D2665" s="18">
        <v>20000</v>
      </c>
      <c r="E2665" s="1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7">
        <f t="shared" si="246"/>
        <v>1.0459624999999999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3.5" x14ac:dyDescent="0.35">
      <c r="A2666">
        <v>2664</v>
      </c>
      <c r="B2666" s="3" t="s">
        <v>2664</v>
      </c>
      <c r="C2666" s="3" t="s">
        <v>6773</v>
      </c>
      <c r="D2666" s="18">
        <v>17500</v>
      </c>
      <c r="E2666" s="1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7">
        <f t="shared" si="246"/>
        <v>1.0342857142857143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6774</v>
      </c>
      <c r="D2667" s="18">
        <v>3500</v>
      </c>
      <c r="E2667" s="1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7">
        <f t="shared" si="246"/>
        <v>1.2314285714285715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6775</v>
      </c>
      <c r="D2668" s="18">
        <v>10000</v>
      </c>
      <c r="E2668" s="1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7">
        <f t="shared" si="246"/>
        <v>1.592951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58" x14ac:dyDescent="0.35">
      <c r="A2669">
        <v>2667</v>
      </c>
      <c r="B2669" s="3" t="s">
        <v>2667</v>
      </c>
      <c r="C2669" s="3" t="s">
        <v>6776</v>
      </c>
      <c r="D2669" s="18">
        <v>1500</v>
      </c>
      <c r="E2669" s="1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7">
        <f t="shared" si="246"/>
        <v>1.1066666666666667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6777</v>
      </c>
      <c r="D2670" s="18">
        <v>1000</v>
      </c>
      <c r="E2670" s="1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7">
        <f t="shared" si="246"/>
        <v>1.7070000000000001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6778</v>
      </c>
      <c r="D2671" s="18">
        <v>800</v>
      </c>
      <c r="E2671" s="1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7">
        <f t="shared" si="246"/>
        <v>1.25125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6779</v>
      </c>
      <c r="D2672" s="18">
        <v>38888</v>
      </c>
      <c r="E2672" s="1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7">
        <f t="shared" si="246"/>
        <v>6.4158609339642042E-2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6780</v>
      </c>
      <c r="D2673" s="18">
        <v>25000</v>
      </c>
      <c r="E2673" s="1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7">
        <f t="shared" si="246"/>
        <v>0.11344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6781</v>
      </c>
      <c r="D2674" s="18">
        <v>10000</v>
      </c>
      <c r="E2674" s="1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7">
        <f t="shared" si="246"/>
        <v>0.33189999999999997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58" x14ac:dyDescent="0.35">
      <c r="A2675">
        <v>2673</v>
      </c>
      <c r="B2675" s="3" t="s">
        <v>2673</v>
      </c>
      <c r="C2675" s="3" t="s">
        <v>6782</v>
      </c>
      <c r="D2675" s="18">
        <v>40000</v>
      </c>
      <c r="E2675" s="1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7">
        <f t="shared" si="246"/>
        <v>0.27579999999999999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6783</v>
      </c>
      <c r="D2676" s="18">
        <v>35000</v>
      </c>
      <c r="E2676" s="1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7">
        <f t="shared" si="246"/>
        <v>0.62839999999999996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6784</v>
      </c>
      <c r="D2677" s="18">
        <v>25000</v>
      </c>
      <c r="E2677" s="1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7">
        <f t="shared" si="246"/>
        <v>7.5880000000000003E-2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6785</v>
      </c>
      <c r="D2678" s="18">
        <v>2100</v>
      </c>
      <c r="E2678" s="1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7">
        <f t="shared" si="246"/>
        <v>0.50380952380952382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6786</v>
      </c>
      <c r="D2679" s="18">
        <v>19500</v>
      </c>
      <c r="E2679" s="1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7">
        <f t="shared" si="246"/>
        <v>0.17512820512820512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6787</v>
      </c>
      <c r="D2680" s="18">
        <v>8000000</v>
      </c>
      <c r="E2680" s="1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7">
        <f t="shared" si="246"/>
        <v>1.3750000000000001E-4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6788</v>
      </c>
      <c r="D2681" s="18">
        <v>40000</v>
      </c>
      <c r="E2681" s="1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7">
        <f t="shared" si="246"/>
        <v>3.3E-3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x14ac:dyDescent="0.35">
      <c r="A2682">
        <v>2680</v>
      </c>
      <c r="B2682" s="3" t="s">
        <v>2680</v>
      </c>
      <c r="C2682" s="3" t="s">
        <v>6789</v>
      </c>
      <c r="D2682" s="18">
        <v>32000</v>
      </c>
      <c r="E2682" s="1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7">
        <f t="shared" si="246"/>
        <v>8.6250000000000007E-3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6790</v>
      </c>
      <c r="D2683" s="18">
        <v>8000</v>
      </c>
      <c r="E2683" s="1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7">
        <f t="shared" si="246"/>
        <v>6.875E-3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6791</v>
      </c>
      <c r="D2684" s="18">
        <v>6000</v>
      </c>
      <c r="E2684" s="1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7">
        <f t="shared" si="246"/>
        <v>0.28299999999999997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6792</v>
      </c>
      <c r="D2685" s="18">
        <v>15000</v>
      </c>
      <c r="E2685" s="1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7">
        <f t="shared" si="246"/>
        <v>2.3999999999999998E-3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6793</v>
      </c>
      <c r="D2686" s="18">
        <v>70000</v>
      </c>
      <c r="E2686" s="1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7">
        <f t="shared" si="246"/>
        <v>1.1428571428571429E-2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6794</v>
      </c>
      <c r="D2687" s="18">
        <v>50000</v>
      </c>
      <c r="E2687" s="1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7">
        <f t="shared" si="246"/>
        <v>2.0000000000000001E-4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6795</v>
      </c>
      <c r="D2688" s="18">
        <v>30000</v>
      </c>
      <c r="E2688" s="1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7">
        <f t="shared" si="246"/>
        <v>0</v>
      </c>
      <c r="P2688" s="8">
        <f t="shared" si="247"/>
        <v>0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6796</v>
      </c>
      <c r="D2689" s="18">
        <v>15000</v>
      </c>
      <c r="E2689" s="1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7">
        <f t="shared" si="246"/>
        <v>0</v>
      </c>
      <c r="P2689" s="8">
        <f t="shared" si="247"/>
        <v>0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6797</v>
      </c>
      <c r="D2690" s="18">
        <v>50000</v>
      </c>
      <c r="E2690" s="1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7">
        <f t="shared" si="246"/>
        <v>1.48E-3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43.5" x14ac:dyDescent="0.35">
      <c r="A2691">
        <v>2689</v>
      </c>
      <c r="B2691" s="3" t="s">
        <v>2689</v>
      </c>
      <c r="C2691" s="3" t="s">
        <v>6798</v>
      </c>
      <c r="D2691" s="18">
        <v>35000</v>
      </c>
      <c r="E2691" s="1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7">
        <f t="shared" ref="O2691:O2754" si="252">E2691/D2691</f>
        <v>2.8571428571428571E-5</v>
      </c>
      <c r="P2691" s="8">
        <f t="shared" ref="P2691:P2743" si="253">IF(L2691=0,0,E2691/L2691)</f>
        <v>1</v>
      </c>
      <c r="Q2691" t="str">
        <f t="shared" ref="Q2691:Q2754" si="254">LEFT(N2691,FIND("/",N2691,1)-1)</f>
        <v>food</v>
      </c>
      <c r="R2691" t="str">
        <f t="shared" ref="R2691:R2754" si="255">RIGHT(N2691,LEN(N2691)-FIND("/",N2691,1))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6799</v>
      </c>
      <c r="D2692" s="18">
        <v>80000</v>
      </c>
      <c r="E2692" s="1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7">
        <f t="shared" si="252"/>
        <v>0.107325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6800</v>
      </c>
      <c r="D2693" s="18">
        <v>65000</v>
      </c>
      <c r="E2693" s="1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7">
        <f t="shared" si="252"/>
        <v>5.3846153846153844E-4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6801</v>
      </c>
      <c r="D2694" s="18">
        <v>3500</v>
      </c>
      <c r="E2694" s="1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7">
        <f t="shared" si="252"/>
        <v>7.1428571428571426E-3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6802</v>
      </c>
      <c r="D2695" s="18">
        <v>5000</v>
      </c>
      <c r="E2695" s="1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7">
        <f t="shared" si="252"/>
        <v>8.0000000000000002E-3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6803</v>
      </c>
      <c r="D2696" s="18">
        <v>30000</v>
      </c>
      <c r="E2696" s="1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7">
        <f t="shared" si="252"/>
        <v>3.3333333333333335E-5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6804</v>
      </c>
      <c r="D2697" s="18">
        <v>15000</v>
      </c>
      <c r="E2697" s="1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7">
        <f t="shared" si="252"/>
        <v>4.7333333333333333E-3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6805</v>
      </c>
      <c r="D2698" s="18">
        <v>60000</v>
      </c>
      <c r="E2698" s="1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7">
        <f t="shared" si="252"/>
        <v>5.6500000000000002E-2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6806</v>
      </c>
      <c r="D2699" s="18">
        <v>23000</v>
      </c>
      <c r="E2699" s="1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7">
        <f t="shared" si="252"/>
        <v>0.26352173913043481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6807</v>
      </c>
      <c r="D2700" s="18">
        <v>8000</v>
      </c>
      <c r="E2700" s="1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7">
        <f t="shared" si="252"/>
        <v>3.2512500000000002E-3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6808</v>
      </c>
      <c r="D2701" s="18">
        <v>2</v>
      </c>
      <c r="E2701" s="1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7">
        <f t="shared" si="252"/>
        <v>0</v>
      </c>
      <c r="P2701" s="8">
        <f t="shared" si="253"/>
        <v>0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6809</v>
      </c>
      <c r="D2702" s="18">
        <v>9999</v>
      </c>
      <c r="E2702" s="1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7">
        <f t="shared" si="252"/>
        <v>7.0007000700070005E-3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6810</v>
      </c>
      <c r="D2703" s="18">
        <v>3400</v>
      </c>
      <c r="E2703" s="1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7">
        <f t="shared" si="252"/>
        <v>0.46176470588235297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6811</v>
      </c>
      <c r="D2704" s="18">
        <v>10000</v>
      </c>
      <c r="E2704" s="1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7">
        <f t="shared" si="252"/>
        <v>0.34410000000000002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6812</v>
      </c>
      <c r="D2705" s="18">
        <v>40000</v>
      </c>
      <c r="E2705" s="1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7">
        <f t="shared" si="252"/>
        <v>1.0375000000000001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6813</v>
      </c>
      <c r="D2706" s="18">
        <v>19000</v>
      </c>
      <c r="E2706" s="1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7">
        <f t="shared" si="252"/>
        <v>6.0263157894736845E-2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6814</v>
      </c>
      <c r="D2707" s="18">
        <v>16500</v>
      </c>
      <c r="E2707" s="1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7">
        <f t="shared" si="252"/>
        <v>0.10539393939393939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6815</v>
      </c>
      <c r="D2708" s="18">
        <v>35000</v>
      </c>
      <c r="E2708" s="1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7">
        <f t="shared" si="252"/>
        <v>1.1229714285714285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6816</v>
      </c>
      <c r="D2709" s="18">
        <v>8000</v>
      </c>
      <c r="E2709" s="1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7">
        <f t="shared" si="252"/>
        <v>3.50844625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6817</v>
      </c>
      <c r="D2710" s="18">
        <v>20000</v>
      </c>
      <c r="E2710" s="1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7">
        <f t="shared" si="252"/>
        <v>2.3321535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6818</v>
      </c>
      <c r="D2711" s="18">
        <v>50000</v>
      </c>
      <c r="E2711" s="1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7">
        <f t="shared" si="252"/>
        <v>1.01606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6819</v>
      </c>
      <c r="D2712" s="18">
        <v>60000</v>
      </c>
      <c r="E2712" s="1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7">
        <f t="shared" si="252"/>
        <v>1.5390035000000002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6820</v>
      </c>
      <c r="D2713" s="18">
        <v>3910</v>
      </c>
      <c r="E2713" s="1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7">
        <f t="shared" si="252"/>
        <v>1.007161125319693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6821</v>
      </c>
      <c r="D2714" s="18">
        <v>5500</v>
      </c>
      <c r="E2714" s="1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7">
        <f t="shared" si="252"/>
        <v>1.3138181818181818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58" x14ac:dyDescent="0.35">
      <c r="A2715">
        <v>2713</v>
      </c>
      <c r="B2715" s="3" t="s">
        <v>2713</v>
      </c>
      <c r="C2715" s="3" t="s">
        <v>6822</v>
      </c>
      <c r="D2715" s="18">
        <v>150000</v>
      </c>
      <c r="E2715" s="1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7">
        <f t="shared" si="252"/>
        <v>1.0224133333333334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6823</v>
      </c>
      <c r="D2716" s="18">
        <v>25000</v>
      </c>
      <c r="E2716" s="1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7">
        <f t="shared" si="252"/>
        <v>1.1635599999999999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6824</v>
      </c>
      <c r="D2717" s="18">
        <v>12000</v>
      </c>
      <c r="E2717" s="1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7">
        <f t="shared" si="252"/>
        <v>2.6462241666666664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6825</v>
      </c>
      <c r="D2718" s="18">
        <v>10000</v>
      </c>
      <c r="E2718" s="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7">
        <f t="shared" si="252"/>
        <v>1.1998010000000001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6826</v>
      </c>
      <c r="D2719" s="18">
        <v>25000</v>
      </c>
      <c r="E2719" s="1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7">
        <f t="shared" si="252"/>
        <v>1.2010400000000001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6827</v>
      </c>
      <c r="D2720" s="18">
        <v>18000</v>
      </c>
      <c r="E2720" s="1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7">
        <f t="shared" si="252"/>
        <v>1.0358333333333334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6828</v>
      </c>
      <c r="D2721" s="18">
        <v>6000</v>
      </c>
      <c r="E2721" s="1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7">
        <f t="shared" si="252"/>
        <v>1.0883333333333334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6829</v>
      </c>
      <c r="D2722" s="18">
        <v>25000</v>
      </c>
      <c r="E2722" s="1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7">
        <f t="shared" si="252"/>
        <v>1.1812400000000001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6830</v>
      </c>
      <c r="D2723" s="18">
        <v>750</v>
      </c>
      <c r="E2723" s="1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7">
        <f t="shared" si="252"/>
        <v>14.62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6831</v>
      </c>
      <c r="D2724" s="18">
        <v>5000</v>
      </c>
      <c r="E2724" s="1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7">
        <f t="shared" si="252"/>
        <v>2.5253999999999999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6832</v>
      </c>
      <c r="D2725" s="18">
        <v>12000</v>
      </c>
      <c r="E2725" s="1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7">
        <f t="shared" si="252"/>
        <v>1.4005000000000001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6833</v>
      </c>
      <c r="D2726" s="18">
        <v>2468</v>
      </c>
      <c r="E2726" s="1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7">
        <f t="shared" si="252"/>
        <v>2.9687520259319289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6834</v>
      </c>
      <c r="D2727" s="18">
        <v>40000</v>
      </c>
      <c r="E2727" s="1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7">
        <f t="shared" si="252"/>
        <v>1.445425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x14ac:dyDescent="0.35">
      <c r="A2728">
        <v>2726</v>
      </c>
      <c r="B2728" s="3" t="s">
        <v>2726</v>
      </c>
      <c r="C2728" s="3" t="s">
        <v>6835</v>
      </c>
      <c r="D2728" s="18">
        <v>100000</v>
      </c>
      <c r="E2728" s="1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7">
        <f t="shared" si="252"/>
        <v>1.05745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6836</v>
      </c>
      <c r="D2729" s="18">
        <v>10000</v>
      </c>
      <c r="E2729" s="1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7">
        <f t="shared" si="252"/>
        <v>4.9321000000000002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6837</v>
      </c>
      <c r="D2730" s="18">
        <v>15000</v>
      </c>
      <c r="E2730" s="1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7">
        <f t="shared" si="252"/>
        <v>2.0182666666666669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6838</v>
      </c>
      <c r="D2731" s="18">
        <v>7500</v>
      </c>
      <c r="E2731" s="1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7">
        <f t="shared" si="252"/>
        <v>1.0444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6839</v>
      </c>
      <c r="D2732" s="18">
        <v>27000</v>
      </c>
      <c r="E2732" s="1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7">
        <f t="shared" si="252"/>
        <v>1.7029262962962963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6840</v>
      </c>
      <c r="D2733" s="18">
        <v>30000</v>
      </c>
      <c r="E2733" s="1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7">
        <f t="shared" si="252"/>
        <v>1.0430333333333333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6841</v>
      </c>
      <c r="D2734" s="18">
        <v>12000</v>
      </c>
      <c r="E2734" s="1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7">
        <f t="shared" si="252"/>
        <v>1.1825000000000001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58" x14ac:dyDescent="0.35">
      <c r="A2735">
        <v>2733</v>
      </c>
      <c r="B2735" s="3" t="s">
        <v>2733</v>
      </c>
      <c r="C2735" s="3" t="s">
        <v>6842</v>
      </c>
      <c r="D2735" s="18">
        <v>50000</v>
      </c>
      <c r="E2735" s="1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7">
        <f t="shared" si="252"/>
        <v>1.07538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6843</v>
      </c>
      <c r="D2736" s="18">
        <v>1</v>
      </c>
      <c r="E2736" s="1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7">
        <f t="shared" si="252"/>
        <v>22603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6844</v>
      </c>
      <c r="D2737" s="18">
        <v>750</v>
      </c>
      <c r="E2737" s="1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7">
        <f t="shared" si="252"/>
        <v>9.7813466666666677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6845</v>
      </c>
      <c r="D2738" s="18">
        <v>8000</v>
      </c>
      <c r="E2738" s="1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7">
        <f t="shared" si="252"/>
        <v>1.2290000000000001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6846</v>
      </c>
      <c r="D2739" s="18">
        <v>30000</v>
      </c>
      <c r="E2739" s="1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7">
        <f t="shared" si="252"/>
        <v>2.4606080000000001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6847</v>
      </c>
      <c r="D2740" s="18">
        <v>5000</v>
      </c>
      <c r="E2740" s="1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7">
        <f t="shared" si="252"/>
        <v>1.4794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6848</v>
      </c>
      <c r="D2741" s="18">
        <v>1100</v>
      </c>
      <c r="E2741" s="1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7">
        <f t="shared" si="252"/>
        <v>3.8409090909090908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6849</v>
      </c>
      <c r="D2742" s="18">
        <v>300</v>
      </c>
      <c r="E2742" s="1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7">
        <f t="shared" si="252"/>
        <v>1.0333333333333334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6850</v>
      </c>
      <c r="D2743" s="18">
        <v>8000</v>
      </c>
      <c r="E2743" s="1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7">
        <f t="shared" si="252"/>
        <v>4.3750000000000004E-3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6851</v>
      </c>
      <c r="D2744" s="18">
        <v>2500</v>
      </c>
      <c r="E2744" s="1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7">
        <f t="shared" si="252"/>
        <v>0.29239999999999999</v>
      </c>
      <c r="P2744" s="8">
        <f>IF(L2744=0,0,E2744/L2744)</f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6852</v>
      </c>
      <c r="D2745" s="18">
        <v>5999</v>
      </c>
      <c r="E2745" s="1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7">
        <f t="shared" si="252"/>
        <v>0</v>
      </c>
      <c r="P2745" s="8">
        <f t="shared" ref="P2745:P2808" si="258">IF(L2745=0,0,E2745/L2745)</f>
        <v>0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6853</v>
      </c>
      <c r="D2746" s="18">
        <v>16000</v>
      </c>
      <c r="E2746" s="1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7">
        <f t="shared" si="252"/>
        <v>5.2187499999999998E-2</v>
      </c>
      <c r="P2746" s="8">
        <f t="shared" si="258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6854</v>
      </c>
      <c r="D2747" s="18">
        <v>8000</v>
      </c>
      <c r="E2747" s="1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7">
        <f t="shared" si="252"/>
        <v>0.21887499999999999</v>
      </c>
      <c r="P2747" s="8">
        <f t="shared" si="258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6855</v>
      </c>
      <c r="D2748" s="18">
        <v>3000</v>
      </c>
      <c r="E2748" s="1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7">
        <f t="shared" si="252"/>
        <v>0.26700000000000002</v>
      </c>
      <c r="P2748" s="8">
        <f t="shared" si="258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6856</v>
      </c>
      <c r="D2749" s="18">
        <v>500</v>
      </c>
      <c r="E2749" s="1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7">
        <f t="shared" si="252"/>
        <v>0.28000000000000003</v>
      </c>
      <c r="P2749" s="8">
        <f t="shared" si="258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6857</v>
      </c>
      <c r="D2750" s="18">
        <v>5000</v>
      </c>
      <c r="E2750" s="1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7">
        <f t="shared" si="252"/>
        <v>1.06E-2</v>
      </c>
      <c r="P2750" s="8">
        <f t="shared" si="258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6858</v>
      </c>
      <c r="D2751" s="18">
        <v>10000</v>
      </c>
      <c r="E2751" s="1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7">
        <f t="shared" si="252"/>
        <v>1.0999999999999999E-2</v>
      </c>
      <c r="P2751" s="8">
        <f t="shared" si="258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6859</v>
      </c>
      <c r="D2752" s="18">
        <v>1999</v>
      </c>
      <c r="E2752" s="1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7">
        <f t="shared" si="252"/>
        <v>0</v>
      </c>
      <c r="P2752" s="8">
        <f t="shared" si="258"/>
        <v>0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6860</v>
      </c>
      <c r="D2753" s="18">
        <v>3274</v>
      </c>
      <c r="E2753" s="1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7">
        <f t="shared" si="252"/>
        <v>0</v>
      </c>
      <c r="P2753" s="8">
        <f t="shared" si="258"/>
        <v>0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6861</v>
      </c>
      <c r="D2754" s="18">
        <v>4800</v>
      </c>
      <c r="E2754" s="1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7">
        <f t="shared" si="252"/>
        <v>0.11458333333333333</v>
      </c>
      <c r="P2754" s="8">
        <f t="shared" si="258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6862</v>
      </c>
      <c r="D2755" s="18">
        <v>2000</v>
      </c>
      <c r="E2755" s="1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7">
        <f t="shared" ref="O2755:O2818" si="259">E2755/D2755</f>
        <v>0.19</v>
      </c>
      <c r="P2755" s="8">
        <f t="shared" si="258"/>
        <v>47.5</v>
      </c>
      <c r="Q2755" t="str">
        <f t="shared" ref="Q2755:Q2818" si="260">LEFT(N2755,FIND("/",N2755,1)-1)</f>
        <v>publishing</v>
      </c>
      <c r="R2755" t="str">
        <f t="shared" ref="R2755:R2818" si="261">RIGHT(N2755,LEN(N2755)-FIND("/",N2755,1))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6863</v>
      </c>
      <c r="D2756" s="18">
        <v>10000</v>
      </c>
      <c r="E2756" s="1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7">
        <f t="shared" si="259"/>
        <v>0</v>
      </c>
      <c r="P2756" s="8">
        <f t="shared" si="258"/>
        <v>0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6864</v>
      </c>
      <c r="D2757" s="18">
        <v>500</v>
      </c>
      <c r="E2757" s="1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7">
        <f t="shared" si="259"/>
        <v>0.52</v>
      </c>
      <c r="P2757" s="8">
        <f t="shared" si="258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6865</v>
      </c>
      <c r="D2758" s="18">
        <v>10000</v>
      </c>
      <c r="E2758" s="1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7">
        <f t="shared" si="259"/>
        <v>0.1048</v>
      </c>
      <c r="P2758" s="8">
        <f t="shared" si="258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6866</v>
      </c>
      <c r="D2759" s="18">
        <v>1500</v>
      </c>
      <c r="E2759" s="1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7">
        <f t="shared" si="259"/>
        <v>6.6666666666666671E-3</v>
      </c>
      <c r="P2759" s="8">
        <f t="shared" si="258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6867</v>
      </c>
      <c r="D2760" s="18">
        <v>2000</v>
      </c>
      <c r="E2760" s="1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7">
        <f t="shared" si="259"/>
        <v>0.11700000000000001</v>
      </c>
      <c r="P2760" s="8">
        <f t="shared" si="258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6868</v>
      </c>
      <c r="D2761" s="18">
        <v>1000</v>
      </c>
      <c r="E2761" s="1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7">
        <f t="shared" si="259"/>
        <v>0.105</v>
      </c>
      <c r="P2761" s="8">
        <f t="shared" si="258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6869</v>
      </c>
      <c r="D2762" s="18">
        <v>5000</v>
      </c>
      <c r="E2762" s="1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7">
        <f t="shared" si="259"/>
        <v>0</v>
      </c>
      <c r="P2762" s="8">
        <f t="shared" si="258"/>
        <v>0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6870</v>
      </c>
      <c r="D2763" s="18">
        <v>5000</v>
      </c>
      <c r="E2763" s="1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7">
        <f t="shared" si="259"/>
        <v>7.1999999999999998E-3</v>
      </c>
      <c r="P2763" s="8">
        <f t="shared" si="258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6871</v>
      </c>
      <c r="D2764" s="18">
        <v>3250</v>
      </c>
      <c r="E2764" s="1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7">
        <f t="shared" si="259"/>
        <v>7.6923076923076927E-3</v>
      </c>
      <c r="P2764" s="8">
        <f t="shared" si="258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6872</v>
      </c>
      <c r="D2765" s="18">
        <v>39400</v>
      </c>
      <c r="E2765" s="1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7">
        <f t="shared" si="259"/>
        <v>2.2842639593908631E-3</v>
      </c>
      <c r="P2765" s="8">
        <f t="shared" si="258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6873</v>
      </c>
      <c r="D2766" s="18">
        <v>4000</v>
      </c>
      <c r="E2766" s="1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7">
        <f t="shared" si="259"/>
        <v>1.125E-2</v>
      </c>
      <c r="P2766" s="8">
        <f t="shared" si="258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6874</v>
      </c>
      <c r="D2767" s="18">
        <v>4000</v>
      </c>
      <c r="E2767" s="1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7">
        <f t="shared" si="259"/>
        <v>0</v>
      </c>
      <c r="P2767" s="8">
        <f t="shared" si="258"/>
        <v>0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6875</v>
      </c>
      <c r="D2768" s="18">
        <v>5000</v>
      </c>
      <c r="E2768" s="1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7">
        <f t="shared" si="259"/>
        <v>0.02</v>
      </c>
      <c r="P2768" s="8">
        <f t="shared" si="258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6876</v>
      </c>
      <c r="D2769" s="18">
        <v>4000</v>
      </c>
      <c r="E2769" s="1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7">
        <f t="shared" si="259"/>
        <v>8.5000000000000006E-3</v>
      </c>
      <c r="P2769" s="8">
        <f t="shared" si="258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6877</v>
      </c>
      <c r="D2770" s="18">
        <v>7000</v>
      </c>
      <c r="E2770" s="1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7">
        <f t="shared" si="259"/>
        <v>0.14314285714285716</v>
      </c>
      <c r="P2770" s="8">
        <f t="shared" si="258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6878</v>
      </c>
      <c r="D2771" s="18">
        <v>800</v>
      </c>
      <c r="E2771" s="1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7">
        <f t="shared" si="259"/>
        <v>2.5000000000000001E-3</v>
      </c>
      <c r="P2771" s="8">
        <f t="shared" si="258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6879</v>
      </c>
      <c r="D2772" s="18">
        <v>20000</v>
      </c>
      <c r="E2772" s="1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7">
        <f t="shared" si="259"/>
        <v>0.1041125</v>
      </c>
      <c r="P2772" s="8">
        <f t="shared" si="258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6880</v>
      </c>
      <c r="D2773" s="18">
        <v>19980</v>
      </c>
      <c r="E2773" s="1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7">
        <f t="shared" si="259"/>
        <v>0</v>
      </c>
      <c r="P2773" s="8">
        <f t="shared" si="258"/>
        <v>0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6881</v>
      </c>
      <c r="D2774" s="18">
        <v>8000</v>
      </c>
      <c r="E2774" s="1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7">
        <f t="shared" si="259"/>
        <v>0</v>
      </c>
      <c r="P2774" s="8">
        <f t="shared" si="258"/>
        <v>0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6882</v>
      </c>
      <c r="D2775" s="18">
        <v>530</v>
      </c>
      <c r="E2775" s="1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7">
        <f t="shared" si="259"/>
        <v>1.8867924528301887E-3</v>
      </c>
      <c r="P2775" s="8">
        <f t="shared" si="258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6883</v>
      </c>
      <c r="D2776" s="18">
        <v>4000</v>
      </c>
      <c r="E2776" s="1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7">
        <f t="shared" si="259"/>
        <v>0.14249999999999999</v>
      </c>
      <c r="P2776" s="8">
        <f t="shared" si="258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6884</v>
      </c>
      <c r="D2777" s="18">
        <v>5000</v>
      </c>
      <c r="E2777" s="1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7">
        <f t="shared" si="259"/>
        <v>0.03</v>
      </c>
      <c r="P2777" s="8">
        <f t="shared" si="258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6885</v>
      </c>
      <c r="D2778" s="18">
        <v>21000</v>
      </c>
      <c r="E2778" s="1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7">
        <f t="shared" si="259"/>
        <v>7.8809523809523815E-2</v>
      </c>
      <c r="P2778" s="8">
        <f t="shared" si="258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6886</v>
      </c>
      <c r="D2779" s="18">
        <v>3000</v>
      </c>
      <c r="E2779" s="1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7">
        <f t="shared" si="259"/>
        <v>3.3333333333333335E-3</v>
      </c>
      <c r="P2779" s="8">
        <f t="shared" si="258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6887</v>
      </c>
      <c r="D2780" s="18">
        <v>5500</v>
      </c>
      <c r="E2780" s="1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7">
        <f t="shared" si="259"/>
        <v>0.25545454545454543</v>
      </c>
      <c r="P2780" s="8">
        <f t="shared" si="258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6888</v>
      </c>
      <c r="D2781" s="18">
        <v>2500</v>
      </c>
      <c r="E2781" s="1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7">
        <f t="shared" si="259"/>
        <v>2.12E-2</v>
      </c>
      <c r="P2781" s="8">
        <f t="shared" si="258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6889</v>
      </c>
      <c r="D2782" s="18">
        <v>100000</v>
      </c>
      <c r="E2782" s="1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7">
        <f t="shared" si="259"/>
        <v>0</v>
      </c>
      <c r="P2782" s="8">
        <f t="shared" si="258"/>
        <v>0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6890</v>
      </c>
      <c r="D2783" s="18">
        <v>1250</v>
      </c>
      <c r="E2783" s="1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7">
        <f t="shared" si="259"/>
        <v>1.0528</v>
      </c>
      <c r="P2783" s="8">
        <f t="shared" si="258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6891</v>
      </c>
      <c r="D2784" s="18">
        <v>1000</v>
      </c>
      <c r="E2784" s="1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7">
        <f t="shared" si="259"/>
        <v>1.2</v>
      </c>
      <c r="P2784" s="8">
        <f t="shared" si="258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6892</v>
      </c>
      <c r="D2785" s="18">
        <v>1000</v>
      </c>
      <c r="E2785" s="1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7">
        <f t="shared" si="259"/>
        <v>1.145</v>
      </c>
      <c r="P2785" s="8">
        <f t="shared" si="258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6893</v>
      </c>
      <c r="D2786" s="18">
        <v>6000</v>
      </c>
      <c r="E2786" s="1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7">
        <f t="shared" si="259"/>
        <v>1.19</v>
      </c>
      <c r="P2786" s="8">
        <f t="shared" si="258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6894</v>
      </c>
      <c r="D2787" s="18">
        <v>5000</v>
      </c>
      <c r="E2787" s="1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7">
        <f t="shared" si="259"/>
        <v>1.0468</v>
      </c>
      <c r="P2787" s="8">
        <f t="shared" si="258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29" x14ac:dyDescent="0.35">
      <c r="A2788">
        <v>2786</v>
      </c>
      <c r="B2788" s="3" t="s">
        <v>2786</v>
      </c>
      <c r="C2788" s="3" t="s">
        <v>6895</v>
      </c>
      <c r="D2788" s="18">
        <v>2500</v>
      </c>
      <c r="E2788" s="1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7">
        <f t="shared" si="259"/>
        <v>1.1783999999999999</v>
      </c>
      <c r="P2788" s="8">
        <f t="shared" si="258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6896</v>
      </c>
      <c r="D2789" s="18">
        <v>1000</v>
      </c>
      <c r="E2789" s="1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7">
        <f t="shared" si="259"/>
        <v>1.1970000000000001</v>
      </c>
      <c r="P2789" s="8">
        <f t="shared" si="258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6897</v>
      </c>
      <c r="D2790" s="18">
        <v>2000</v>
      </c>
      <c r="E2790" s="1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7">
        <f t="shared" si="259"/>
        <v>1.0249999999999999</v>
      </c>
      <c r="P2790" s="8">
        <f t="shared" si="258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6898</v>
      </c>
      <c r="D2791" s="18">
        <v>3000</v>
      </c>
      <c r="E2791" s="1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7">
        <f t="shared" si="259"/>
        <v>1.0116666666666667</v>
      </c>
      <c r="P2791" s="8">
        <f t="shared" si="258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6899</v>
      </c>
      <c r="D2792" s="18">
        <v>3000</v>
      </c>
      <c r="E2792" s="1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7">
        <f t="shared" si="259"/>
        <v>1.0533333333333332</v>
      </c>
      <c r="P2792" s="8">
        <f t="shared" si="258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6900</v>
      </c>
      <c r="D2793" s="18">
        <v>2000</v>
      </c>
      <c r="E2793" s="1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7">
        <f t="shared" si="259"/>
        <v>1.0249999999999999</v>
      </c>
      <c r="P2793" s="8">
        <f t="shared" si="258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6901</v>
      </c>
      <c r="D2794" s="18">
        <v>2000</v>
      </c>
      <c r="E2794" s="1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7">
        <f t="shared" si="259"/>
        <v>1.0760000000000001</v>
      </c>
      <c r="P2794" s="8">
        <f t="shared" si="258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6902</v>
      </c>
      <c r="D2795" s="18">
        <v>10000</v>
      </c>
      <c r="E2795" s="1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7">
        <f t="shared" si="259"/>
        <v>1.105675</v>
      </c>
      <c r="P2795" s="8">
        <f t="shared" si="258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6903</v>
      </c>
      <c r="D2796" s="18">
        <v>50</v>
      </c>
      <c r="E2796" s="1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7">
        <f t="shared" si="259"/>
        <v>1.5</v>
      </c>
      <c r="P2796" s="8">
        <f t="shared" si="258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6904</v>
      </c>
      <c r="D2797" s="18">
        <v>700</v>
      </c>
      <c r="E2797" s="1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7">
        <f t="shared" si="259"/>
        <v>1.0428571428571429</v>
      </c>
      <c r="P2797" s="8">
        <f t="shared" si="258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6905</v>
      </c>
      <c r="D2798" s="18">
        <v>800</v>
      </c>
      <c r="E2798" s="1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7">
        <f t="shared" si="259"/>
        <v>1.155</v>
      </c>
      <c r="P2798" s="8">
        <f t="shared" si="258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6906</v>
      </c>
      <c r="D2799" s="18">
        <v>8000</v>
      </c>
      <c r="E2799" s="1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7">
        <f t="shared" si="259"/>
        <v>1.02645125</v>
      </c>
      <c r="P2799" s="8">
        <f t="shared" si="258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6907</v>
      </c>
      <c r="D2800" s="18">
        <v>5000</v>
      </c>
      <c r="E2800" s="1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7">
        <f t="shared" si="259"/>
        <v>1.014</v>
      </c>
      <c r="P2800" s="8">
        <f t="shared" si="258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6908</v>
      </c>
      <c r="D2801" s="18">
        <v>5000</v>
      </c>
      <c r="E2801" s="1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7">
        <f t="shared" si="259"/>
        <v>1.1663479999999999</v>
      </c>
      <c r="P2801" s="8">
        <f t="shared" si="258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6909</v>
      </c>
      <c r="D2802" s="18">
        <v>1000</v>
      </c>
      <c r="E2802" s="1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7">
        <f t="shared" si="259"/>
        <v>1.33</v>
      </c>
      <c r="P2802" s="8">
        <f t="shared" si="258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6910</v>
      </c>
      <c r="D2803" s="18">
        <v>500</v>
      </c>
      <c r="E2803" s="1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7">
        <f t="shared" si="259"/>
        <v>1.3320000000000001</v>
      </c>
      <c r="P2803" s="8">
        <f t="shared" si="258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6911</v>
      </c>
      <c r="D2804" s="18">
        <v>3000</v>
      </c>
      <c r="E2804" s="1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7">
        <f t="shared" si="259"/>
        <v>1.0183333333333333</v>
      </c>
      <c r="P2804" s="8">
        <f t="shared" si="258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6912</v>
      </c>
      <c r="D2805" s="18">
        <v>10000</v>
      </c>
      <c r="E2805" s="1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7">
        <f t="shared" si="259"/>
        <v>1.2795000000000001</v>
      </c>
      <c r="P2805" s="8">
        <f t="shared" si="258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3.5" x14ac:dyDescent="0.35">
      <c r="A2806">
        <v>2804</v>
      </c>
      <c r="B2806" s="3" t="s">
        <v>2804</v>
      </c>
      <c r="C2806" s="3" t="s">
        <v>6913</v>
      </c>
      <c r="D2806" s="18">
        <v>1000</v>
      </c>
      <c r="E2806" s="1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7">
        <f t="shared" si="259"/>
        <v>1.1499999999999999</v>
      </c>
      <c r="P2806" s="8">
        <f t="shared" si="258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6914</v>
      </c>
      <c r="D2807" s="18">
        <v>400</v>
      </c>
      <c r="E2807" s="1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7">
        <f t="shared" si="259"/>
        <v>1.1000000000000001</v>
      </c>
      <c r="P2807" s="8">
        <f t="shared" si="258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6915</v>
      </c>
      <c r="D2808" s="18">
        <v>3000</v>
      </c>
      <c r="E2808" s="1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7">
        <f t="shared" si="259"/>
        <v>1.121</v>
      </c>
      <c r="P2808" s="8">
        <f t="shared" si="258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x14ac:dyDescent="0.35">
      <c r="A2809">
        <v>2807</v>
      </c>
      <c r="B2809" s="3" t="s">
        <v>2807</v>
      </c>
      <c r="C2809" s="3" t="s">
        <v>6916</v>
      </c>
      <c r="D2809" s="18">
        <v>5000</v>
      </c>
      <c r="E2809" s="1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7">
        <f t="shared" si="259"/>
        <v>1.26</v>
      </c>
      <c r="P2809" s="8">
        <f t="shared" ref="P2809:P2872" si="264">IF(L2809=0,0,E2809/L2809)</f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6917</v>
      </c>
      <c r="D2810" s="18">
        <v>4500</v>
      </c>
      <c r="E2810" s="1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7">
        <f t="shared" si="259"/>
        <v>1.0024444444444445</v>
      </c>
      <c r="P2810" s="8">
        <f t="shared" si="264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6918</v>
      </c>
      <c r="D2811" s="18">
        <v>2500</v>
      </c>
      <c r="E2811" s="1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7">
        <f t="shared" si="259"/>
        <v>1.024</v>
      </c>
      <c r="P2811" s="8">
        <f t="shared" si="264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6919</v>
      </c>
      <c r="D2812" s="18">
        <v>2500</v>
      </c>
      <c r="E2812" s="1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7">
        <f t="shared" si="259"/>
        <v>1.0820000000000001</v>
      </c>
      <c r="P2812" s="8">
        <f t="shared" si="264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6920</v>
      </c>
      <c r="D2813" s="18">
        <v>10000</v>
      </c>
      <c r="E2813" s="1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7">
        <f t="shared" si="259"/>
        <v>1.0026999999999999</v>
      </c>
      <c r="P2813" s="8">
        <f t="shared" si="264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6921</v>
      </c>
      <c r="D2814" s="18">
        <v>5000</v>
      </c>
      <c r="E2814" s="1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7">
        <f t="shared" si="259"/>
        <v>1.133</v>
      </c>
      <c r="P2814" s="8">
        <f t="shared" si="264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6922</v>
      </c>
      <c r="D2815" s="18">
        <v>2800</v>
      </c>
      <c r="E2815" s="1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7">
        <f t="shared" si="259"/>
        <v>1.2757571428571428</v>
      </c>
      <c r="P2815" s="8">
        <f t="shared" si="264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6923</v>
      </c>
      <c r="D2816" s="18">
        <v>1500</v>
      </c>
      <c r="E2816" s="1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7">
        <f t="shared" si="259"/>
        <v>1.0773333333333333</v>
      </c>
      <c r="P2816" s="8">
        <f t="shared" si="264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6924</v>
      </c>
      <c r="D2817" s="18">
        <v>250</v>
      </c>
      <c r="E2817" s="1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7">
        <f t="shared" si="259"/>
        <v>2.42</v>
      </c>
      <c r="P2817" s="8">
        <f t="shared" si="264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6925</v>
      </c>
      <c r="D2818" s="18">
        <v>3000</v>
      </c>
      <c r="E2818" s="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7">
        <f t="shared" si="259"/>
        <v>1.4156666666666666</v>
      </c>
      <c r="P2818" s="8">
        <f t="shared" si="264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6926</v>
      </c>
      <c r="D2819" s="18">
        <v>600</v>
      </c>
      <c r="E2819" s="1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7">
        <f t="shared" ref="O2819:O2882" si="265">E2819/D2819</f>
        <v>1.3</v>
      </c>
      <c r="P2819" s="8">
        <f t="shared" si="264"/>
        <v>23.636363636363637</v>
      </c>
      <c r="Q2819" t="str">
        <f t="shared" ref="Q2819:Q2882" si="266">LEFT(N2819,FIND("/",N2819,1)-1)</f>
        <v>theater</v>
      </c>
      <c r="R2819" t="str">
        <f t="shared" ref="R2819:R2882" si="267">RIGHT(N2819,LEN(N2819)-FIND("/",N2819,1))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6927</v>
      </c>
      <c r="D2820" s="18">
        <v>10000</v>
      </c>
      <c r="E2820" s="1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7">
        <f t="shared" si="265"/>
        <v>1.0603</v>
      </c>
      <c r="P2820" s="8">
        <f t="shared" si="264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6928</v>
      </c>
      <c r="D2821" s="18">
        <v>5000</v>
      </c>
      <c r="E2821" s="1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7">
        <f t="shared" si="265"/>
        <v>1.048</v>
      </c>
      <c r="P2821" s="8">
        <f t="shared" si="264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6929</v>
      </c>
      <c r="D2822" s="18">
        <v>200</v>
      </c>
      <c r="E2822" s="1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7">
        <f t="shared" si="265"/>
        <v>1.36</v>
      </c>
      <c r="P2822" s="8">
        <f t="shared" si="264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58" x14ac:dyDescent="0.35">
      <c r="A2823">
        <v>2821</v>
      </c>
      <c r="B2823" s="3" t="s">
        <v>2821</v>
      </c>
      <c r="C2823" s="3" t="s">
        <v>6930</v>
      </c>
      <c r="D2823" s="18">
        <v>1000</v>
      </c>
      <c r="E2823" s="1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7">
        <f t="shared" si="265"/>
        <v>1</v>
      </c>
      <c r="P2823" s="8">
        <f t="shared" si="264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6931</v>
      </c>
      <c r="D2824" s="18">
        <v>6000</v>
      </c>
      <c r="E2824" s="1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7">
        <f t="shared" si="265"/>
        <v>1</v>
      </c>
      <c r="P2824" s="8">
        <f t="shared" si="264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6932</v>
      </c>
      <c r="D2825" s="18">
        <v>100</v>
      </c>
      <c r="E2825" s="1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7">
        <f t="shared" si="265"/>
        <v>1.24</v>
      </c>
      <c r="P2825" s="8">
        <f t="shared" si="264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6933</v>
      </c>
      <c r="D2826" s="18">
        <v>650</v>
      </c>
      <c r="E2826" s="1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7">
        <f t="shared" si="265"/>
        <v>1.1692307692307693</v>
      </c>
      <c r="P2826" s="8">
        <f t="shared" si="264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6934</v>
      </c>
      <c r="D2827" s="18">
        <v>3000</v>
      </c>
      <c r="E2827" s="1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7">
        <f t="shared" si="265"/>
        <v>1.0333333333333334</v>
      </c>
      <c r="P2827" s="8">
        <f t="shared" si="264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6935</v>
      </c>
      <c r="D2828" s="18">
        <v>2000</v>
      </c>
      <c r="E2828" s="1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7">
        <f t="shared" si="265"/>
        <v>1.0774999999999999</v>
      </c>
      <c r="P2828" s="8">
        <f t="shared" si="264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6936</v>
      </c>
      <c r="D2829" s="18">
        <v>2000</v>
      </c>
      <c r="E2829" s="1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7">
        <f t="shared" si="265"/>
        <v>1.2024999999999999</v>
      </c>
      <c r="P2829" s="8">
        <f t="shared" si="264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3.5" x14ac:dyDescent="0.35">
      <c r="A2830">
        <v>2828</v>
      </c>
      <c r="B2830" s="3" t="s">
        <v>2828</v>
      </c>
      <c r="C2830" s="3" t="s">
        <v>6937</v>
      </c>
      <c r="D2830" s="18">
        <v>9500</v>
      </c>
      <c r="E2830" s="1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7">
        <f t="shared" si="265"/>
        <v>1.0037894736842106</v>
      </c>
      <c r="P2830" s="8">
        <f t="shared" si="264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6938</v>
      </c>
      <c r="D2831" s="18">
        <v>2500</v>
      </c>
      <c r="E2831" s="1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7">
        <f t="shared" si="265"/>
        <v>1.0651999999999999</v>
      </c>
      <c r="P2831" s="8">
        <f t="shared" si="264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6939</v>
      </c>
      <c r="D2832" s="18">
        <v>3000</v>
      </c>
      <c r="E2832" s="1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7">
        <f t="shared" si="265"/>
        <v>1</v>
      </c>
      <c r="P2832" s="8">
        <f t="shared" si="264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6940</v>
      </c>
      <c r="D2833" s="18">
        <v>3000</v>
      </c>
      <c r="E2833" s="1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7">
        <f t="shared" si="265"/>
        <v>1.1066666666666667</v>
      </c>
      <c r="P2833" s="8">
        <f t="shared" si="264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6941</v>
      </c>
      <c r="D2834" s="18">
        <v>2500</v>
      </c>
      <c r="E2834" s="1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7">
        <f t="shared" si="265"/>
        <v>1.1471959999999999</v>
      </c>
      <c r="P2834" s="8">
        <f t="shared" si="264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x14ac:dyDescent="0.35">
      <c r="A2835">
        <v>2833</v>
      </c>
      <c r="B2835" s="3" t="s">
        <v>2833</v>
      </c>
      <c r="C2835" s="3" t="s">
        <v>6942</v>
      </c>
      <c r="D2835" s="18">
        <v>2700</v>
      </c>
      <c r="E2835" s="1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7">
        <f t="shared" si="265"/>
        <v>1.0825925925925926</v>
      </c>
      <c r="P2835" s="8">
        <f t="shared" si="264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6943</v>
      </c>
      <c r="D2836" s="18">
        <v>800</v>
      </c>
      <c r="E2836" s="1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7">
        <f t="shared" si="265"/>
        <v>1.7</v>
      </c>
      <c r="P2836" s="8">
        <f t="shared" si="264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6944</v>
      </c>
      <c r="D2837" s="18">
        <v>1000</v>
      </c>
      <c r="E2837" s="1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7">
        <f t="shared" si="265"/>
        <v>1.8709899999999999</v>
      </c>
      <c r="P2837" s="8">
        <f t="shared" si="264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58" x14ac:dyDescent="0.35">
      <c r="A2838">
        <v>2836</v>
      </c>
      <c r="B2838" s="3" t="s">
        <v>2836</v>
      </c>
      <c r="C2838" s="3" t="s">
        <v>6945</v>
      </c>
      <c r="D2838" s="18">
        <v>450</v>
      </c>
      <c r="E2838" s="1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7">
        <f t="shared" si="265"/>
        <v>1.0777777777777777</v>
      </c>
      <c r="P2838" s="8">
        <f t="shared" si="264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6946</v>
      </c>
      <c r="D2839" s="18">
        <v>850</v>
      </c>
      <c r="E2839" s="1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7">
        <f t="shared" si="265"/>
        <v>1</v>
      </c>
      <c r="P2839" s="8">
        <f t="shared" si="264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6947</v>
      </c>
      <c r="D2840" s="18">
        <v>2000</v>
      </c>
      <c r="E2840" s="1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7">
        <f t="shared" si="265"/>
        <v>1.2024999999999999</v>
      </c>
      <c r="P2840" s="8">
        <f t="shared" si="264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6948</v>
      </c>
      <c r="D2841" s="18">
        <v>3500</v>
      </c>
      <c r="E2841" s="1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7">
        <f t="shared" si="265"/>
        <v>1.1142857142857143</v>
      </c>
      <c r="P2841" s="8">
        <f t="shared" si="264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6949</v>
      </c>
      <c r="D2842" s="18">
        <v>2500</v>
      </c>
      <c r="E2842" s="1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7">
        <f t="shared" si="265"/>
        <v>1.04</v>
      </c>
      <c r="P2842" s="8">
        <f t="shared" si="264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6950</v>
      </c>
      <c r="D2843" s="18">
        <v>1000</v>
      </c>
      <c r="E2843" s="1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7">
        <f t="shared" si="265"/>
        <v>0.01</v>
      </c>
      <c r="P2843" s="8">
        <f t="shared" si="264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6951</v>
      </c>
      <c r="D2844" s="18">
        <v>1500</v>
      </c>
      <c r="E2844" s="1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7">
        <f t="shared" si="265"/>
        <v>0</v>
      </c>
      <c r="P2844" s="8">
        <f t="shared" si="264"/>
        <v>0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6952</v>
      </c>
      <c r="D2845" s="18">
        <v>1200</v>
      </c>
      <c r="E2845" s="1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7">
        <f t="shared" si="265"/>
        <v>0</v>
      </c>
      <c r="P2845" s="8">
        <f t="shared" si="264"/>
        <v>0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6953</v>
      </c>
      <c r="D2846" s="18">
        <v>550</v>
      </c>
      <c r="E2846" s="1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7">
        <f t="shared" si="265"/>
        <v>5.4545454545454543E-2</v>
      </c>
      <c r="P2846" s="8">
        <f t="shared" si="264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6954</v>
      </c>
      <c r="D2847" s="18">
        <v>7500</v>
      </c>
      <c r="E2847" s="1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7">
        <f t="shared" si="265"/>
        <v>0.31546666666666667</v>
      </c>
      <c r="P2847" s="8">
        <f t="shared" si="264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6955</v>
      </c>
      <c r="D2848" s="18">
        <v>8000</v>
      </c>
      <c r="E2848" s="1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7">
        <f t="shared" si="265"/>
        <v>0</v>
      </c>
      <c r="P2848" s="8">
        <f t="shared" si="264"/>
        <v>0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6956</v>
      </c>
      <c r="D2849" s="18">
        <v>2000</v>
      </c>
      <c r="E2849" s="1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7">
        <f t="shared" si="265"/>
        <v>0</v>
      </c>
      <c r="P2849" s="8">
        <f t="shared" si="264"/>
        <v>0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6957</v>
      </c>
      <c r="D2850" s="18">
        <v>35000</v>
      </c>
      <c r="E2850" s="1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7">
        <f t="shared" si="265"/>
        <v>2E-3</v>
      </c>
      <c r="P2850" s="8">
        <f t="shared" si="264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6958</v>
      </c>
      <c r="D2851" s="18">
        <v>500</v>
      </c>
      <c r="E2851" s="1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7">
        <f t="shared" si="265"/>
        <v>0.01</v>
      </c>
      <c r="P2851" s="8">
        <f t="shared" si="264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6959</v>
      </c>
      <c r="D2852" s="18">
        <v>8000</v>
      </c>
      <c r="E2852" s="1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7">
        <f t="shared" si="265"/>
        <v>3.8875E-2</v>
      </c>
      <c r="P2852" s="8">
        <f t="shared" si="264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6960</v>
      </c>
      <c r="D2853" s="18">
        <v>4500</v>
      </c>
      <c r="E2853" s="1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7">
        <f t="shared" si="265"/>
        <v>0</v>
      </c>
      <c r="P2853" s="8">
        <f t="shared" si="264"/>
        <v>0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6961</v>
      </c>
      <c r="D2854" s="18">
        <v>5000</v>
      </c>
      <c r="E2854" s="1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7">
        <f t="shared" si="265"/>
        <v>1.9E-2</v>
      </c>
      <c r="P2854" s="8">
        <f t="shared" si="264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6962</v>
      </c>
      <c r="D2855" s="18">
        <v>9500</v>
      </c>
      <c r="E2855" s="1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7">
        <f t="shared" si="265"/>
        <v>0</v>
      </c>
      <c r="P2855" s="8">
        <f t="shared" si="264"/>
        <v>0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6963</v>
      </c>
      <c r="D2856" s="18">
        <v>1000</v>
      </c>
      <c r="E2856" s="1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7">
        <f t="shared" si="265"/>
        <v>0.41699999999999998</v>
      </c>
      <c r="P2856" s="8">
        <f t="shared" si="264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6964</v>
      </c>
      <c r="D2857" s="18">
        <v>600</v>
      </c>
      <c r="E2857" s="1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7">
        <f t="shared" si="265"/>
        <v>0.5</v>
      </c>
      <c r="P2857" s="8">
        <f t="shared" si="264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6965</v>
      </c>
      <c r="D2858" s="18">
        <v>3000</v>
      </c>
      <c r="E2858" s="1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7">
        <f t="shared" si="265"/>
        <v>4.8666666666666664E-2</v>
      </c>
      <c r="P2858" s="8">
        <f t="shared" si="264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6966</v>
      </c>
      <c r="D2859" s="18">
        <v>38000</v>
      </c>
      <c r="E2859" s="1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7">
        <f t="shared" si="265"/>
        <v>0.19736842105263158</v>
      </c>
      <c r="P2859" s="8">
        <f t="shared" si="264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3.5" x14ac:dyDescent="0.35">
      <c r="A2860">
        <v>2858</v>
      </c>
      <c r="B2860" s="3" t="s">
        <v>2858</v>
      </c>
      <c r="C2860" s="3" t="s">
        <v>6967</v>
      </c>
      <c r="D2860" s="18">
        <v>1000</v>
      </c>
      <c r="E2860" s="1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7">
        <f t="shared" si="265"/>
        <v>0</v>
      </c>
      <c r="P2860" s="8">
        <f t="shared" si="264"/>
        <v>0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6968</v>
      </c>
      <c r="D2861" s="18">
        <v>2000</v>
      </c>
      <c r="E2861" s="1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7">
        <f t="shared" si="265"/>
        <v>1.7500000000000002E-2</v>
      </c>
      <c r="P2861" s="8">
        <f t="shared" si="264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6969</v>
      </c>
      <c r="D2862" s="18">
        <v>4000</v>
      </c>
      <c r="E2862" s="1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7">
        <f t="shared" si="265"/>
        <v>6.6500000000000004E-2</v>
      </c>
      <c r="P2862" s="8">
        <f t="shared" si="264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6970</v>
      </c>
      <c r="D2863" s="18">
        <v>250</v>
      </c>
      <c r="E2863" s="1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7">
        <f t="shared" si="265"/>
        <v>0.32</v>
      </c>
      <c r="P2863" s="8">
        <f t="shared" si="264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6971</v>
      </c>
      <c r="D2864" s="18">
        <v>12700</v>
      </c>
      <c r="E2864" s="1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7">
        <f t="shared" si="265"/>
        <v>4.3307086614173228E-3</v>
      </c>
      <c r="P2864" s="8">
        <f t="shared" si="264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6972</v>
      </c>
      <c r="D2865" s="18">
        <v>50000</v>
      </c>
      <c r="E2865" s="1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7">
        <f t="shared" si="265"/>
        <v>4.0000000000000002E-4</v>
      </c>
      <c r="P2865" s="8">
        <f t="shared" si="264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x14ac:dyDescent="0.35">
      <c r="A2866">
        <v>2864</v>
      </c>
      <c r="B2866" s="3" t="s">
        <v>2864</v>
      </c>
      <c r="C2866" s="3" t="s">
        <v>6973</v>
      </c>
      <c r="D2866" s="18">
        <v>2500</v>
      </c>
      <c r="E2866" s="1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7">
        <f t="shared" si="265"/>
        <v>1.6E-2</v>
      </c>
      <c r="P2866" s="8">
        <f t="shared" si="264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6974</v>
      </c>
      <c r="D2867" s="18">
        <v>2888</v>
      </c>
      <c r="E2867" s="1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7">
        <f t="shared" si="265"/>
        <v>0</v>
      </c>
      <c r="P2867" s="8">
        <f t="shared" si="264"/>
        <v>0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6975</v>
      </c>
      <c r="D2868" s="18">
        <v>5000</v>
      </c>
      <c r="E2868" s="1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7">
        <f t="shared" si="265"/>
        <v>8.9999999999999993E-3</v>
      </c>
      <c r="P2868" s="8">
        <f t="shared" si="264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6976</v>
      </c>
      <c r="D2869" s="18">
        <v>2500</v>
      </c>
      <c r="E2869" s="1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7">
        <f t="shared" si="265"/>
        <v>0.2016</v>
      </c>
      <c r="P2869" s="8">
        <f t="shared" si="264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6977</v>
      </c>
      <c r="D2870" s="18">
        <v>15000</v>
      </c>
      <c r="E2870" s="1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7">
        <f t="shared" si="265"/>
        <v>0.42011733333333334</v>
      </c>
      <c r="P2870" s="8">
        <f t="shared" si="264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6978</v>
      </c>
      <c r="D2871" s="18">
        <v>20000</v>
      </c>
      <c r="E2871" s="1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7">
        <f t="shared" si="265"/>
        <v>8.8500000000000002E-3</v>
      </c>
      <c r="P2871" s="8">
        <f t="shared" si="264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6979</v>
      </c>
      <c r="D2872" s="18">
        <v>5000</v>
      </c>
      <c r="E2872" s="1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7">
        <f t="shared" si="265"/>
        <v>0.15</v>
      </c>
      <c r="P2872" s="8">
        <f t="shared" si="264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6980</v>
      </c>
      <c r="D2873" s="18">
        <v>10000</v>
      </c>
      <c r="E2873" s="1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7">
        <f t="shared" si="265"/>
        <v>4.6699999999999998E-2</v>
      </c>
      <c r="P2873" s="8">
        <f t="shared" ref="P2873:P2936" si="270">IF(L2873=0,0,E2873/L2873)</f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6981</v>
      </c>
      <c r="D2874" s="18">
        <v>3000</v>
      </c>
      <c r="E2874" s="1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7">
        <f t="shared" si="265"/>
        <v>0</v>
      </c>
      <c r="P2874" s="8">
        <f t="shared" si="270"/>
        <v>0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6982</v>
      </c>
      <c r="D2875" s="18">
        <v>2500</v>
      </c>
      <c r="E2875" s="1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7">
        <f t="shared" si="265"/>
        <v>0.38119999999999998</v>
      </c>
      <c r="P2875" s="8">
        <f t="shared" si="270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6983</v>
      </c>
      <c r="D2876" s="18">
        <v>5000</v>
      </c>
      <c r="E2876" s="1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7">
        <f t="shared" si="265"/>
        <v>5.4199999999999998E-2</v>
      </c>
      <c r="P2876" s="8">
        <f t="shared" si="270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6984</v>
      </c>
      <c r="D2877" s="18">
        <v>20000</v>
      </c>
      <c r="E2877" s="1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7">
        <f t="shared" si="265"/>
        <v>3.5E-4</v>
      </c>
      <c r="P2877" s="8">
        <f t="shared" si="270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6985</v>
      </c>
      <c r="D2878" s="18">
        <v>150000</v>
      </c>
      <c r="E2878" s="1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7">
        <f t="shared" si="265"/>
        <v>0</v>
      </c>
      <c r="P2878" s="8">
        <f t="shared" si="270"/>
        <v>0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6986</v>
      </c>
      <c r="D2879" s="18">
        <v>6000</v>
      </c>
      <c r="E2879" s="1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7">
        <f t="shared" si="265"/>
        <v>0.10833333333333334</v>
      </c>
      <c r="P2879" s="8">
        <f t="shared" si="270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6987</v>
      </c>
      <c r="D2880" s="18">
        <v>3000</v>
      </c>
      <c r="E2880" s="1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7">
        <f t="shared" si="265"/>
        <v>2.1000000000000001E-2</v>
      </c>
      <c r="P2880" s="8">
        <f t="shared" si="270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6988</v>
      </c>
      <c r="D2881" s="18">
        <v>11200</v>
      </c>
      <c r="E2881" s="1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7">
        <f t="shared" si="265"/>
        <v>2.5892857142857141E-3</v>
      </c>
      <c r="P2881" s="8">
        <f t="shared" si="270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6989</v>
      </c>
      <c r="D2882" s="18">
        <v>12000</v>
      </c>
      <c r="E2882" s="1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7">
        <f t="shared" si="265"/>
        <v>0.23333333333333334</v>
      </c>
      <c r="P2882" s="8">
        <f t="shared" si="270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6990</v>
      </c>
      <c r="D2883" s="18">
        <v>5500</v>
      </c>
      <c r="E2883" s="1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7">
        <f t="shared" ref="O2883:O2946" si="271">E2883/D2883</f>
        <v>0</v>
      </c>
      <c r="P2883" s="8">
        <f t="shared" si="270"/>
        <v>0</v>
      </c>
      <c r="Q2883" t="str">
        <f t="shared" ref="Q2883:Q2946" si="272">LEFT(N2883,FIND("/",N2883,1)-1)</f>
        <v>theater</v>
      </c>
      <c r="R2883" t="str">
        <f t="shared" ref="R2883:R2946" si="273">RIGHT(N2883,LEN(N2883)-FIND("/",N2883,1))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6991</v>
      </c>
      <c r="D2884" s="18">
        <v>750</v>
      </c>
      <c r="E2884" s="1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7">
        <f t="shared" si="271"/>
        <v>0.33600000000000002</v>
      </c>
      <c r="P2884" s="8">
        <f t="shared" si="270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6992</v>
      </c>
      <c r="D2885" s="18">
        <v>10000</v>
      </c>
      <c r="E2885" s="1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7">
        <f t="shared" si="271"/>
        <v>0.1908</v>
      </c>
      <c r="P2885" s="8">
        <f t="shared" si="270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6993</v>
      </c>
      <c r="D2886" s="18">
        <v>45000</v>
      </c>
      <c r="E2886" s="1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7">
        <f t="shared" si="271"/>
        <v>4.1111111111111114E-3</v>
      </c>
      <c r="P2886" s="8">
        <f t="shared" si="270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6994</v>
      </c>
      <c r="D2887" s="18">
        <v>400</v>
      </c>
      <c r="E2887" s="1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7">
        <f t="shared" si="271"/>
        <v>0.32500000000000001</v>
      </c>
      <c r="P2887" s="8">
        <f t="shared" si="270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6995</v>
      </c>
      <c r="D2888" s="18">
        <v>200</v>
      </c>
      <c r="E2888" s="1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7">
        <f t="shared" si="271"/>
        <v>0.05</v>
      </c>
      <c r="P2888" s="8">
        <f t="shared" si="270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6996</v>
      </c>
      <c r="D2889" s="18">
        <v>3000</v>
      </c>
      <c r="E2889" s="1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7">
        <f t="shared" si="271"/>
        <v>1.6666666666666668E-3</v>
      </c>
      <c r="P2889" s="8">
        <f t="shared" si="270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6997</v>
      </c>
      <c r="D2890" s="18">
        <v>30000</v>
      </c>
      <c r="E2890" s="1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7">
        <f t="shared" si="271"/>
        <v>0</v>
      </c>
      <c r="P2890" s="8">
        <f t="shared" si="270"/>
        <v>0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6998</v>
      </c>
      <c r="D2891" s="18">
        <v>3000</v>
      </c>
      <c r="E2891" s="1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7">
        <f t="shared" si="271"/>
        <v>0.38066666666666665</v>
      </c>
      <c r="P2891" s="8">
        <f t="shared" si="270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6999</v>
      </c>
      <c r="D2892" s="18">
        <v>2000</v>
      </c>
      <c r="E2892" s="1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7">
        <f t="shared" si="271"/>
        <v>1.0500000000000001E-2</v>
      </c>
      <c r="P2892" s="8">
        <f t="shared" si="270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7000</v>
      </c>
      <c r="D2893" s="18">
        <v>10000</v>
      </c>
      <c r="E2893" s="1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7">
        <f t="shared" si="271"/>
        <v>2.7300000000000001E-2</v>
      </c>
      <c r="P2893" s="8">
        <f t="shared" si="270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7001</v>
      </c>
      <c r="D2894" s="18">
        <v>5500</v>
      </c>
      <c r="E2894" s="1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7">
        <f t="shared" si="271"/>
        <v>9.0909090909090912E-2</v>
      </c>
      <c r="P2894" s="8">
        <f t="shared" si="270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7002</v>
      </c>
      <c r="D2895" s="18">
        <v>5000</v>
      </c>
      <c r="E2895" s="1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7">
        <f t="shared" si="271"/>
        <v>5.0000000000000001E-3</v>
      </c>
      <c r="P2895" s="8">
        <f t="shared" si="270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7003</v>
      </c>
      <c r="D2896" s="18">
        <v>50000</v>
      </c>
      <c r="E2896" s="1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7">
        <f t="shared" si="271"/>
        <v>0</v>
      </c>
      <c r="P2896" s="8">
        <f t="shared" si="270"/>
        <v>0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7004</v>
      </c>
      <c r="D2897" s="18">
        <v>500</v>
      </c>
      <c r="E2897" s="1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7">
        <f t="shared" si="271"/>
        <v>4.5999999999999999E-2</v>
      </c>
      <c r="P2897" s="8">
        <f t="shared" si="270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7005</v>
      </c>
      <c r="D2898" s="18">
        <v>3000</v>
      </c>
      <c r="E2898" s="1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7">
        <f t="shared" si="271"/>
        <v>0.20833333333333334</v>
      </c>
      <c r="P2898" s="8">
        <f t="shared" si="270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7006</v>
      </c>
      <c r="D2899" s="18">
        <v>12000</v>
      </c>
      <c r="E2899" s="1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7">
        <f t="shared" si="271"/>
        <v>4.583333333333333E-2</v>
      </c>
      <c r="P2899" s="8">
        <f t="shared" si="270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7007</v>
      </c>
      <c r="D2900" s="18">
        <v>7500</v>
      </c>
      <c r="E2900" s="1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7">
        <f t="shared" si="271"/>
        <v>4.2133333333333335E-2</v>
      </c>
      <c r="P2900" s="8">
        <f t="shared" si="270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7008</v>
      </c>
      <c r="D2901" s="18">
        <v>10000</v>
      </c>
      <c r="E2901" s="1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7">
        <f t="shared" si="271"/>
        <v>0</v>
      </c>
      <c r="P2901" s="8">
        <f t="shared" si="270"/>
        <v>0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7009</v>
      </c>
      <c r="D2902" s="18">
        <v>5500</v>
      </c>
      <c r="E2902" s="1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7">
        <f t="shared" si="271"/>
        <v>0.61909090909090914</v>
      </c>
      <c r="P2902" s="8">
        <f t="shared" si="270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7010</v>
      </c>
      <c r="D2903" s="18">
        <v>750</v>
      </c>
      <c r="E2903" s="1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7">
        <f t="shared" si="271"/>
        <v>8.0000000000000002E-3</v>
      </c>
      <c r="P2903" s="8">
        <f t="shared" si="270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7011</v>
      </c>
      <c r="D2904" s="18">
        <v>150000</v>
      </c>
      <c r="E2904" s="1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7">
        <f t="shared" si="271"/>
        <v>1.6666666666666666E-4</v>
      </c>
      <c r="P2904" s="8">
        <f t="shared" si="270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7012</v>
      </c>
      <c r="D2905" s="18">
        <v>5000</v>
      </c>
      <c r="E2905" s="1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7">
        <f t="shared" si="271"/>
        <v>7.7999999999999996E-3</v>
      </c>
      <c r="P2905" s="8">
        <f t="shared" si="270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7013</v>
      </c>
      <c r="D2906" s="18">
        <v>1500</v>
      </c>
      <c r="E2906" s="1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7">
        <f t="shared" si="271"/>
        <v>0.05</v>
      </c>
      <c r="P2906" s="8">
        <f t="shared" si="270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7014</v>
      </c>
      <c r="D2907" s="18">
        <v>3500</v>
      </c>
      <c r="E2907" s="1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7">
        <f t="shared" si="271"/>
        <v>0.17771428571428571</v>
      </c>
      <c r="P2907" s="8">
        <f t="shared" si="270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7015</v>
      </c>
      <c r="D2908" s="18">
        <v>6000</v>
      </c>
      <c r="E2908" s="1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7">
        <f t="shared" si="271"/>
        <v>9.4166666666666662E-2</v>
      </c>
      <c r="P2908" s="8">
        <f t="shared" si="270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7016</v>
      </c>
      <c r="D2909" s="18">
        <v>2500</v>
      </c>
      <c r="E2909" s="1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7">
        <f t="shared" si="271"/>
        <v>8.0000000000000004E-4</v>
      </c>
      <c r="P2909" s="8">
        <f t="shared" si="270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7017</v>
      </c>
      <c r="D2910" s="18">
        <v>9600</v>
      </c>
      <c r="E2910" s="1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7">
        <f t="shared" si="271"/>
        <v>2.75E-2</v>
      </c>
      <c r="P2910" s="8">
        <f t="shared" si="270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7018</v>
      </c>
      <c r="D2911" s="18">
        <v>180000</v>
      </c>
      <c r="E2911" s="1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7">
        <f t="shared" si="271"/>
        <v>1.1111111111111112E-4</v>
      </c>
      <c r="P2911" s="8">
        <f t="shared" si="270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7019</v>
      </c>
      <c r="D2912" s="18">
        <v>30000</v>
      </c>
      <c r="E2912" s="1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7">
        <f t="shared" si="271"/>
        <v>3.3333333333333335E-5</v>
      </c>
      <c r="P2912" s="8">
        <f t="shared" si="270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7020</v>
      </c>
      <c r="D2913" s="18">
        <v>1800</v>
      </c>
      <c r="E2913" s="1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7">
        <f t="shared" si="271"/>
        <v>0.36499999999999999</v>
      </c>
      <c r="P2913" s="8">
        <f t="shared" si="270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7021</v>
      </c>
      <c r="D2914" s="18">
        <v>14440</v>
      </c>
      <c r="E2914" s="1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7">
        <f t="shared" si="271"/>
        <v>0.14058171745152354</v>
      </c>
      <c r="P2914" s="8">
        <f t="shared" si="270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7022</v>
      </c>
      <c r="D2915" s="18">
        <v>10000</v>
      </c>
      <c r="E2915" s="1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7">
        <f t="shared" si="271"/>
        <v>2.0000000000000001E-4</v>
      </c>
      <c r="P2915" s="8">
        <f t="shared" si="270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7023</v>
      </c>
      <c r="D2916" s="18">
        <v>25000</v>
      </c>
      <c r="E2916" s="1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7">
        <f t="shared" si="271"/>
        <v>4.0000000000000003E-5</v>
      </c>
      <c r="P2916" s="8">
        <f t="shared" si="270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7024</v>
      </c>
      <c r="D2917" s="18">
        <v>1000</v>
      </c>
      <c r="E2917" s="1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7">
        <f t="shared" si="271"/>
        <v>0.61099999999999999</v>
      </c>
      <c r="P2917" s="8">
        <f t="shared" si="270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7025</v>
      </c>
      <c r="D2918" s="18">
        <v>1850</v>
      </c>
      <c r="E2918" s="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7">
        <f t="shared" si="271"/>
        <v>7.8378378378378383E-2</v>
      </c>
      <c r="P2918" s="8">
        <f t="shared" si="270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7026</v>
      </c>
      <c r="D2919" s="18">
        <v>2000</v>
      </c>
      <c r="E2919" s="1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7">
        <f t="shared" si="271"/>
        <v>0.2185</v>
      </c>
      <c r="P2919" s="8">
        <f t="shared" si="270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7027</v>
      </c>
      <c r="D2920" s="18">
        <v>5000</v>
      </c>
      <c r="E2920" s="1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7">
        <f t="shared" si="271"/>
        <v>0.27239999999999998</v>
      </c>
      <c r="P2920" s="8">
        <f t="shared" si="270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7028</v>
      </c>
      <c r="D2921" s="18">
        <v>600</v>
      </c>
      <c r="E2921" s="1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7">
        <f t="shared" si="271"/>
        <v>8.5000000000000006E-2</v>
      </c>
      <c r="P2921" s="8">
        <f t="shared" si="270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7029</v>
      </c>
      <c r="D2922" s="18">
        <v>2500</v>
      </c>
      <c r="E2922" s="1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7">
        <f t="shared" si="271"/>
        <v>0.26840000000000003</v>
      </c>
      <c r="P2922" s="8">
        <f t="shared" si="270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7030</v>
      </c>
      <c r="D2923" s="18">
        <v>100</v>
      </c>
      <c r="E2923" s="1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7">
        <f t="shared" si="271"/>
        <v>1.29</v>
      </c>
      <c r="P2923" s="8">
        <f t="shared" si="270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7031</v>
      </c>
      <c r="D2924" s="18">
        <v>500</v>
      </c>
      <c r="E2924" s="1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7">
        <f t="shared" si="271"/>
        <v>1</v>
      </c>
      <c r="P2924" s="8">
        <f t="shared" si="270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7032</v>
      </c>
      <c r="D2925" s="18">
        <v>300</v>
      </c>
      <c r="E2925" s="1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7">
        <f t="shared" si="271"/>
        <v>1</v>
      </c>
      <c r="P2925" s="8">
        <f t="shared" si="270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3.5" x14ac:dyDescent="0.35">
      <c r="A2926">
        <v>2924</v>
      </c>
      <c r="B2926" s="3" t="s">
        <v>2924</v>
      </c>
      <c r="C2926" s="3" t="s">
        <v>7033</v>
      </c>
      <c r="D2926" s="18">
        <v>25000</v>
      </c>
      <c r="E2926" s="1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7">
        <f t="shared" si="271"/>
        <v>1.032</v>
      </c>
      <c r="P2926" s="8">
        <f t="shared" si="270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7034</v>
      </c>
      <c r="D2927" s="18">
        <v>45000</v>
      </c>
      <c r="E2927" s="1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7">
        <f t="shared" si="271"/>
        <v>1.0244597777777777</v>
      </c>
      <c r="P2927" s="8">
        <f t="shared" si="270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7035</v>
      </c>
      <c r="D2928" s="18">
        <v>3000</v>
      </c>
      <c r="E2928" s="1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7">
        <f t="shared" si="271"/>
        <v>1.25</v>
      </c>
      <c r="P2928" s="8">
        <f t="shared" si="270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7036</v>
      </c>
      <c r="D2929" s="18">
        <v>1800</v>
      </c>
      <c r="E2929" s="1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7">
        <f t="shared" si="271"/>
        <v>1.3083333333333333</v>
      </c>
      <c r="P2929" s="8">
        <f t="shared" si="270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7037</v>
      </c>
      <c r="D2930" s="18">
        <v>1000</v>
      </c>
      <c r="E2930" s="1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7">
        <f t="shared" si="271"/>
        <v>1</v>
      </c>
      <c r="P2930" s="8">
        <f t="shared" si="270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7038</v>
      </c>
      <c r="D2931" s="18">
        <v>8000</v>
      </c>
      <c r="E2931" s="1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7">
        <f t="shared" si="271"/>
        <v>1.02069375</v>
      </c>
      <c r="P2931" s="8">
        <f t="shared" si="270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7039</v>
      </c>
      <c r="D2932" s="18">
        <v>10000</v>
      </c>
      <c r="E2932" s="1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7">
        <f t="shared" si="271"/>
        <v>1.0092000000000001</v>
      </c>
      <c r="P2932" s="8">
        <f t="shared" si="270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7040</v>
      </c>
      <c r="D2933" s="18">
        <v>750</v>
      </c>
      <c r="E2933" s="1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7">
        <f t="shared" si="271"/>
        <v>1.06</v>
      </c>
      <c r="P2933" s="8">
        <f t="shared" si="270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7041</v>
      </c>
      <c r="D2934" s="18">
        <v>3100</v>
      </c>
      <c r="E2934" s="1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7">
        <f t="shared" si="271"/>
        <v>1.0509677419354839</v>
      </c>
      <c r="P2934" s="8">
        <f t="shared" si="270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7042</v>
      </c>
      <c r="D2935" s="18">
        <v>2500</v>
      </c>
      <c r="E2935" s="1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7">
        <f t="shared" si="271"/>
        <v>1.0276000000000001</v>
      </c>
      <c r="P2935" s="8">
        <f t="shared" si="270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7043</v>
      </c>
      <c r="D2936" s="18">
        <v>2500</v>
      </c>
      <c r="E2936" s="1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7">
        <f t="shared" si="271"/>
        <v>1.08</v>
      </c>
      <c r="P2936" s="8">
        <f t="shared" si="270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7044</v>
      </c>
      <c r="D2937" s="18">
        <v>3500</v>
      </c>
      <c r="E2937" s="1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7">
        <f t="shared" si="271"/>
        <v>1.0088571428571429</v>
      </c>
      <c r="P2937" s="8">
        <f t="shared" ref="P2937:P3000" si="276">IF(L2937=0,0,E2937/L2937)</f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7045</v>
      </c>
      <c r="D2938" s="18">
        <v>1000</v>
      </c>
      <c r="E2938" s="1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7">
        <f t="shared" si="271"/>
        <v>1.28</v>
      </c>
      <c r="P2938" s="8">
        <f t="shared" si="276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7046</v>
      </c>
      <c r="D2939" s="18">
        <v>1500</v>
      </c>
      <c r="E2939" s="1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7">
        <f t="shared" si="271"/>
        <v>1.3333333333333333</v>
      </c>
      <c r="P2939" s="8">
        <f t="shared" si="276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7047</v>
      </c>
      <c r="D2940" s="18">
        <v>4000</v>
      </c>
      <c r="E2940" s="1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7">
        <f t="shared" si="271"/>
        <v>1.0137499999999999</v>
      </c>
      <c r="P2940" s="8">
        <f t="shared" si="276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7048</v>
      </c>
      <c r="D2941" s="18">
        <v>8000</v>
      </c>
      <c r="E2941" s="1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7">
        <f t="shared" si="271"/>
        <v>1.0287500000000001</v>
      </c>
      <c r="P2941" s="8">
        <f t="shared" si="276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7049</v>
      </c>
      <c r="D2942" s="18">
        <v>2500</v>
      </c>
      <c r="E2942" s="1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7">
        <f t="shared" si="271"/>
        <v>1.0724</v>
      </c>
      <c r="P2942" s="8">
        <f t="shared" si="276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7050</v>
      </c>
      <c r="D2943" s="18">
        <v>25000</v>
      </c>
      <c r="E2943" s="1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7">
        <f t="shared" si="271"/>
        <v>4.0000000000000003E-5</v>
      </c>
      <c r="P2943" s="8">
        <f t="shared" si="276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7051</v>
      </c>
      <c r="D2944" s="18">
        <v>200000</v>
      </c>
      <c r="E2944" s="1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7">
        <f t="shared" si="271"/>
        <v>0.20424999999999999</v>
      </c>
      <c r="P2944" s="8">
        <f t="shared" si="276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7052</v>
      </c>
      <c r="D2945" s="18">
        <v>3000</v>
      </c>
      <c r="E2945" s="1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7">
        <f t="shared" si="271"/>
        <v>0</v>
      </c>
      <c r="P2945" s="8">
        <f t="shared" si="276"/>
        <v>0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7053</v>
      </c>
      <c r="D2946" s="18">
        <v>10000</v>
      </c>
      <c r="E2946" s="1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7">
        <f t="shared" si="271"/>
        <v>0.01</v>
      </c>
      <c r="P2946" s="8">
        <f t="shared" si="276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7054</v>
      </c>
      <c r="D2947" s="18">
        <v>50000</v>
      </c>
      <c r="E2947" s="1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7">
        <f t="shared" ref="O2947:O3010" si="277">E2947/D2947</f>
        <v>0</v>
      </c>
      <c r="P2947" s="8">
        <f t="shared" si="276"/>
        <v>0</v>
      </c>
      <c r="Q2947" t="str">
        <f t="shared" ref="Q2947:Q3010" si="278">LEFT(N2947,FIND("/",N2947,1)-1)</f>
        <v>theater</v>
      </c>
      <c r="R2947" t="str">
        <f t="shared" ref="R2947:R3010" si="279">RIGHT(N2947,LEN(N2947)-FIND("/",N2947,1))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7055</v>
      </c>
      <c r="D2948" s="18">
        <v>2000</v>
      </c>
      <c r="E2948" s="1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7">
        <f t="shared" si="277"/>
        <v>1E-3</v>
      </c>
      <c r="P2948" s="8">
        <f t="shared" si="276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7056</v>
      </c>
      <c r="D2949" s="18">
        <v>25000</v>
      </c>
      <c r="E2949" s="1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7">
        <f t="shared" si="277"/>
        <v>4.2880000000000001E-2</v>
      </c>
      <c r="P2949" s="8">
        <f t="shared" si="276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7057</v>
      </c>
      <c r="D2950" s="18">
        <v>500000</v>
      </c>
      <c r="E2950" s="1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7">
        <f t="shared" si="277"/>
        <v>4.8000000000000001E-5</v>
      </c>
      <c r="P2950" s="8">
        <f t="shared" si="276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7058</v>
      </c>
      <c r="D2951" s="18">
        <v>1000</v>
      </c>
      <c r="E2951" s="1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7">
        <f t="shared" si="277"/>
        <v>2.5000000000000001E-2</v>
      </c>
      <c r="P2951" s="8">
        <f t="shared" si="276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7059</v>
      </c>
      <c r="D2952" s="18">
        <v>5000000</v>
      </c>
      <c r="E2952" s="1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7">
        <f t="shared" si="277"/>
        <v>0</v>
      </c>
      <c r="P2952" s="8">
        <f t="shared" si="276"/>
        <v>0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7060</v>
      </c>
      <c r="D2953" s="18">
        <v>50000</v>
      </c>
      <c r="E2953" s="1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7">
        <f t="shared" si="277"/>
        <v>2.1919999999999999E-2</v>
      </c>
      <c r="P2953" s="8">
        <f t="shared" si="276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7061</v>
      </c>
      <c r="D2954" s="18">
        <v>20000</v>
      </c>
      <c r="E2954" s="1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7">
        <f t="shared" si="277"/>
        <v>8.0250000000000002E-2</v>
      </c>
      <c r="P2954" s="8">
        <f t="shared" si="276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7062</v>
      </c>
      <c r="D2955" s="18">
        <v>400000</v>
      </c>
      <c r="E2955" s="1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7">
        <f t="shared" si="277"/>
        <v>1.5125E-3</v>
      </c>
      <c r="P2955" s="8">
        <f t="shared" si="276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7063</v>
      </c>
      <c r="D2956" s="18">
        <v>15000</v>
      </c>
      <c r="E2956" s="1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7">
        <f t="shared" si="277"/>
        <v>0</v>
      </c>
      <c r="P2956" s="8">
        <f t="shared" si="276"/>
        <v>0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7064</v>
      </c>
      <c r="D2957" s="18">
        <v>1200</v>
      </c>
      <c r="E2957" s="1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7">
        <f t="shared" si="277"/>
        <v>0.59583333333333333</v>
      </c>
      <c r="P2957" s="8">
        <f t="shared" si="276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7065</v>
      </c>
      <c r="D2958" s="18">
        <v>7900</v>
      </c>
      <c r="E2958" s="1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7">
        <f t="shared" si="277"/>
        <v>0.16734177215189874</v>
      </c>
      <c r="P2958" s="8">
        <f t="shared" si="276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7066</v>
      </c>
      <c r="D2959" s="18">
        <v>15000</v>
      </c>
      <c r="E2959" s="1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7">
        <f t="shared" si="277"/>
        <v>1.8666666666666668E-2</v>
      </c>
      <c r="P2959" s="8">
        <f t="shared" si="276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7067</v>
      </c>
      <c r="D2960" s="18">
        <v>80000</v>
      </c>
      <c r="E2960" s="1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7">
        <f t="shared" si="277"/>
        <v>0</v>
      </c>
      <c r="P2960" s="8">
        <f t="shared" si="276"/>
        <v>0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7068</v>
      </c>
      <c r="D2961" s="18">
        <v>10000</v>
      </c>
      <c r="E2961" s="1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7">
        <f t="shared" si="277"/>
        <v>0</v>
      </c>
      <c r="P2961" s="8">
        <f t="shared" si="276"/>
        <v>0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7069</v>
      </c>
      <c r="D2962" s="18">
        <v>30000000</v>
      </c>
      <c r="E2962" s="1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7">
        <f t="shared" si="277"/>
        <v>0</v>
      </c>
      <c r="P2962" s="8">
        <f t="shared" si="276"/>
        <v>0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7070</v>
      </c>
      <c r="D2963" s="18">
        <v>5000</v>
      </c>
      <c r="E2963" s="1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7">
        <f t="shared" si="277"/>
        <v>1.0962000000000001</v>
      </c>
      <c r="P2963" s="8">
        <f t="shared" si="276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7071</v>
      </c>
      <c r="D2964" s="18">
        <v>1000</v>
      </c>
      <c r="E2964" s="1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7">
        <f t="shared" si="277"/>
        <v>1.218</v>
      </c>
      <c r="P2964" s="8">
        <f t="shared" si="276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7072</v>
      </c>
      <c r="D2965" s="18">
        <v>10000</v>
      </c>
      <c r="E2965" s="1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7">
        <f t="shared" si="277"/>
        <v>1.0685</v>
      </c>
      <c r="P2965" s="8">
        <f t="shared" si="276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7073</v>
      </c>
      <c r="D2966" s="18">
        <v>5000</v>
      </c>
      <c r="E2966" s="1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7">
        <f t="shared" si="277"/>
        <v>1.0071379999999999</v>
      </c>
      <c r="P2966" s="8">
        <f t="shared" si="276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7074</v>
      </c>
      <c r="D2967" s="18">
        <v>1500</v>
      </c>
      <c r="E2967" s="1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7">
        <f t="shared" si="277"/>
        <v>1.0900000000000001</v>
      </c>
      <c r="P2967" s="8">
        <f t="shared" si="276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7075</v>
      </c>
      <c r="D2968" s="18">
        <v>10000</v>
      </c>
      <c r="E2968" s="1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7">
        <f t="shared" si="277"/>
        <v>1.1363000000000001</v>
      </c>
      <c r="P2968" s="8">
        <f t="shared" si="276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7076</v>
      </c>
      <c r="D2969" s="18">
        <v>5000</v>
      </c>
      <c r="E2969" s="1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7">
        <f t="shared" si="277"/>
        <v>1.1392</v>
      </c>
      <c r="P2969" s="8">
        <f t="shared" si="276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7077</v>
      </c>
      <c r="D2970" s="18">
        <v>3500</v>
      </c>
      <c r="E2970" s="1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7">
        <f t="shared" si="277"/>
        <v>1.06</v>
      </c>
      <c r="P2970" s="8">
        <f t="shared" si="276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7078</v>
      </c>
      <c r="D2971" s="18">
        <v>1000</v>
      </c>
      <c r="E2971" s="1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7">
        <f t="shared" si="277"/>
        <v>1.625</v>
      </c>
      <c r="P2971" s="8">
        <f t="shared" si="276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7079</v>
      </c>
      <c r="D2972" s="18">
        <v>6000</v>
      </c>
      <c r="E2972" s="1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7">
        <f t="shared" si="277"/>
        <v>1.06</v>
      </c>
      <c r="P2972" s="8">
        <f t="shared" si="276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7080</v>
      </c>
      <c r="D2973" s="18">
        <v>3200</v>
      </c>
      <c r="E2973" s="1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7">
        <f t="shared" si="277"/>
        <v>1.0015624999999999</v>
      </c>
      <c r="P2973" s="8">
        <f t="shared" si="276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7081</v>
      </c>
      <c r="D2974" s="18">
        <v>2000</v>
      </c>
      <c r="E2974" s="1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7">
        <f t="shared" si="277"/>
        <v>1.0535000000000001</v>
      </c>
      <c r="P2974" s="8">
        <f t="shared" si="276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7082</v>
      </c>
      <c r="D2975" s="18">
        <v>5000</v>
      </c>
      <c r="E2975" s="1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7">
        <f t="shared" si="277"/>
        <v>1.748</v>
      </c>
      <c r="P2975" s="8">
        <f t="shared" si="276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7083</v>
      </c>
      <c r="D2976" s="18">
        <v>5000</v>
      </c>
      <c r="E2976" s="1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7">
        <f t="shared" si="277"/>
        <v>1.02</v>
      </c>
      <c r="P2976" s="8">
        <f t="shared" si="276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7084</v>
      </c>
      <c r="D2977" s="18">
        <v>8000</v>
      </c>
      <c r="E2977" s="1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7">
        <f t="shared" si="277"/>
        <v>1.00125</v>
      </c>
      <c r="P2977" s="8">
        <f t="shared" si="276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3.5" x14ac:dyDescent="0.35">
      <c r="A2978">
        <v>2976</v>
      </c>
      <c r="B2978" s="3" t="s">
        <v>2976</v>
      </c>
      <c r="C2978" s="3" t="s">
        <v>7085</v>
      </c>
      <c r="D2978" s="18">
        <v>70</v>
      </c>
      <c r="E2978" s="1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7">
        <f t="shared" si="277"/>
        <v>1.7142857142857142</v>
      </c>
      <c r="P2978" s="8">
        <f t="shared" si="276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58" x14ac:dyDescent="0.35">
      <c r="A2979">
        <v>2977</v>
      </c>
      <c r="B2979" s="3" t="s">
        <v>2977</v>
      </c>
      <c r="C2979" s="3" t="s">
        <v>7086</v>
      </c>
      <c r="D2979" s="18">
        <v>3000</v>
      </c>
      <c r="E2979" s="1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7">
        <f t="shared" si="277"/>
        <v>1.1356666666666666</v>
      </c>
      <c r="P2979" s="8">
        <f t="shared" si="276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7087</v>
      </c>
      <c r="D2980" s="18">
        <v>750</v>
      </c>
      <c r="E2980" s="1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7">
        <f t="shared" si="277"/>
        <v>1.2946666666666666</v>
      </c>
      <c r="P2980" s="8">
        <f t="shared" si="276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7088</v>
      </c>
      <c r="D2981" s="18">
        <v>5000</v>
      </c>
      <c r="E2981" s="1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7">
        <f t="shared" si="277"/>
        <v>1.014</v>
      </c>
      <c r="P2981" s="8">
        <f t="shared" si="276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3.5" x14ac:dyDescent="0.35">
      <c r="A2982">
        <v>2980</v>
      </c>
      <c r="B2982" s="3" t="s">
        <v>2980</v>
      </c>
      <c r="C2982" s="3" t="s">
        <v>7089</v>
      </c>
      <c r="D2982" s="18">
        <v>3000</v>
      </c>
      <c r="E2982" s="1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7">
        <f t="shared" si="277"/>
        <v>1.0916666666666666</v>
      </c>
      <c r="P2982" s="8">
        <f t="shared" si="276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7090</v>
      </c>
      <c r="D2983" s="18">
        <v>4000</v>
      </c>
      <c r="E2983" s="1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7">
        <f t="shared" si="277"/>
        <v>1.28925</v>
      </c>
      <c r="P2983" s="8">
        <f t="shared" si="276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7091</v>
      </c>
      <c r="D2984" s="18">
        <v>5000</v>
      </c>
      <c r="E2984" s="1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7">
        <f t="shared" si="277"/>
        <v>1.0206</v>
      </c>
      <c r="P2984" s="8">
        <f t="shared" si="276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7092</v>
      </c>
      <c r="D2985" s="18">
        <v>116000</v>
      </c>
      <c r="E2985" s="1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7">
        <f t="shared" si="277"/>
        <v>1.465395775862069</v>
      </c>
      <c r="P2985" s="8">
        <f t="shared" si="276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7093</v>
      </c>
      <c r="D2986" s="18">
        <v>25000</v>
      </c>
      <c r="E2986" s="1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7">
        <f t="shared" si="277"/>
        <v>1.00352</v>
      </c>
      <c r="P2986" s="8">
        <f t="shared" si="276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7094</v>
      </c>
      <c r="D2987" s="18">
        <v>10000</v>
      </c>
      <c r="E2987" s="1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7">
        <f t="shared" si="277"/>
        <v>1.2164999999999999</v>
      </c>
      <c r="P2987" s="8">
        <f t="shared" si="276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7095</v>
      </c>
      <c r="D2988" s="18">
        <v>2400</v>
      </c>
      <c r="E2988" s="1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7">
        <f t="shared" si="277"/>
        <v>1.0549999999999999</v>
      </c>
      <c r="P2988" s="8">
        <f t="shared" si="276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7096</v>
      </c>
      <c r="D2989" s="18">
        <v>25000</v>
      </c>
      <c r="E2989" s="1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7">
        <f t="shared" si="277"/>
        <v>1.1040080000000001</v>
      </c>
      <c r="P2989" s="8">
        <f t="shared" si="276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3.5" x14ac:dyDescent="0.35">
      <c r="A2990">
        <v>2988</v>
      </c>
      <c r="B2990" s="3" t="s">
        <v>2988</v>
      </c>
      <c r="C2990" s="3" t="s">
        <v>7097</v>
      </c>
      <c r="D2990" s="18">
        <v>1000</v>
      </c>
      <c r="E2990" s="1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7">
        <f t="shared" si="277"/>
        <v>1</v>
      </c>
      <c r="P2990" s="8">
        <f t="shared" si="276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x14ac:dyDescent="0.35">
      <c r="A2991">
        <v>2989</v>
      </c>
      <c r="B2991" s="3" t="s">
        <v>2989</v>
      </c>
      <c r="C2991" s="3" t="s">
        <v>7098</v>
      </c>
      <c r="D2991" s="18">
        <v>20000</v>
      </c>
      <c r="E2991" s="1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7">
        <f t="shared" si="277"/>
        <v>1.76535</v>
      </c>
      <c r="P2991" s="8">
        <f t="shared" si="276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7099</v>
      </c>
      <c r="D2992" s="18">
        <v>10000</v>
      </c>
      <c r="E2992" s="1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7">
        <f t="shared" si="277"/>
        <v>1</v>
      </c>
      <c r="P2992" s="8">
        <f t="shared" si="276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7100</v>
      </c>
      <c r="D2993" s="18">
        <v>8500</v>
      </c>
      <c r="E2993" s="1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7">
        <f t="shared" si="277"/>
        <v>1.0329411764705883</v>
      </c>
      <c r="P2993" s="8">
        <f t="shared" si="276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7101</v>
      </c>
      <c r="D2994" s="18">
        <v>3000</v>
      </c>
      <c r="E2994" s="1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7">
        <f t="shared" si="277"/>
        <v>1.0449999999999999</v>
      </c>
      <c r="P2994" s="8">
        <f t="shared" si="276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x14ac:dyDescent="0.35">
      <c r="A2995">
        <v>2993</v>
      </c>
      <c r="B2995" s="3" t="s">
        <v>2993</v>
      </c>
      <c r="C2995" s="3" t="s">
        <v>7102</v>
      </c>
      <c r="D2995" s="18">
        <v>1000</v>
      </c>
      <c r="E2995" s="1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7">
        <f t="shared" si="277"/>
        <v>1.0029999999999999</v>
      </c>
      <c r="P2995" s="8">
        <f t="shared" si="276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7103</v>
      </c>
      <c r="D2996" s="18">
        <v>300</v>
      </c>
      <c r="E2996" s="1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7">
        <f t="shared" si="277"/>
        <v>4.577466666666667</v>
      </c>
      <c r="P2996" s="8">
        <f t="shared" si="276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7104</v>
      </c>
      <c r="D2997" s="18">
        <v>15000</v>
      </c>
      <c r="E2997" s="1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7">
        <f t="shared" si="277"/>
        <v>1.0496000000000001</v>
      </c>
      <c r="P2997" s="8">
        <f t="shared" si="276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7105</v>
      </c>
      <c r="D2998" s="18">
        <v>35000</v>
      </c>
      <c r="E2998" s="1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7">
        <f t="shared" si="277"/>
        <v>1.7194285714285715</v>
      </c>
      <c r="P2998" s="8">
        <f t="shared" si="276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7106</v>
      </c>
      <c r="D2999" s="18">
        <v>10000</v>
      </c>
      <c r="E2999" s="1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7">
        <f t="shared" si="277"/>
        <v>1.0373000000000001</v>
      </c>
      <c r="P2999" s="8">
        <f t="shared" si="276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7107</v>
      </c>
      <c r="D3000" s="18">
        <v>50000</v>
      </c>
      <c r="E3000" s="1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7">
        <f t="shared" si="277"/>
        <v>1.0302899999999999</v>
      </c>
      <c r="P3000" s="8">
        <f t="shared" si="276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7108</v>
      </c>
      <c r="D3001" s="18">
        <v>1350</v>
      </c>
      <c r="E3001" s="1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7">
        <f t="shared" si="277"/>
        <v>1.1888888888888889</v>
      </c>
      <c r="P3001" s="8">
        <f t="shared" ref="P3001:P3064" si="282">IF(L3001=0,0,E3001/L3001)</f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7109</v>
      </c>
      <c r="D3002" s="18">
        <v>500</v>
      </c>
      <c r="E3002" s="1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7">
        <f t="shared" si="277"/>
        <v>1</v>
      </c>
      <c r="P3002" s="8">
        <f t="shared" si="282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3.5" x14ac:dyDescent="0.35">
      <c r="A3003">
        <v>3001</v>
      </c>
      <c r="B3003" s="3" t="s">
        <v>3001</v>
      </c>
      <c r="C3003" s="3" t="s">
        <v>7110</v>
      </c>
      <c r="D3003" s="18">
        <v>7214</v>
      </c>
      <c r="E3003" s="1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7">
        <f t="shared" si="277"/>
        <v>3.1869988910451896</v>
      </c>
      <c r="P3003" s="8">
        <f t="shared" si="282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7111</v>
      </c>
      <c r="D3004" s="18">
        <v>7000</v>
      </c>
      <c r="E3004" s="1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7">
        <f t="shared" si="277"/>
        <v>1.0850614285714286</v>
      </c>
      <c r="P3004" s="8">
        <f t="shared" si="282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3.5" x14ac:dyDescent="0.35">
      <c r="A3005">
        <v>3003</v>
      </c>
      <c r="B3005" s="3" t="s">
        <v>3003</v>
      </c>
      <c r="C3005" s="3" t="s">
        <v>7112</v>
      </c>
      <c r="D3005" s="18">
        <v>3000</v>
      </c>
      <c r="E3005" s="1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7">
        <f t="shared" si="277"/>
        <v>1.0116666666666667</v>
      </c>
      <c r="P3005" s="8">
        <f t="shared" si="282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7113</v>
      </c>
      <c r="D3006" s="18">
        <v>40000</v>
      </c>
      <c r="E3006" s="1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7">
        <f t="shared" si="277"/>
        <v>1.12815</v>
      </c>
      <c r="P3006" s="8">
        <f t="shared" si="282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7114</v>
      </c>
      <c r="D3007" s="18">
        <v>10600</v>
      </c>
      <c r="E3007" s="1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7">
        <f t="shared" si="277"/>
        <v>1.2049622641509434</v>
      </c>
      <c r="P3007" s="8">
        <f t="shared" si="282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7115</v>
      </c>
      <c r="D3008" s="18">
        <v>8000</v>
      </c>
      <c r="E3008" s="1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7">
        <f t="shared" si="277"/>
        <v>1.0774999999999999</v>
      </c>
      <c r="P3008" s="8">
        <f t="shared" si="282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7116</v>
      </c>
      <c r="D3009" s="18">
        <v>600</v>
      </c>
      <c r="E3009" s="1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7">
        <f t="shared" si="277"/>
        <v>1.8</v>
      </c>
      <c r="P3009" s="8">
        <f t="shared" si="282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7117</v>
      </c>
      <c r="D3010" s="18">
        <v>3000</v>
      </c>
      <c r="E3010" s="1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7">
        <f t="shared" si="277"/>
        <v>1.0116666666666667</v>
      </c>
      <c r="P3010" s="8">
        <f t="shared" si="282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7118</v>
      </c>
      <c r="D3011" s="18">
        <v>25000</v>
      </c>
      <c r="E3011" s="1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7">
        <f t="shared" ref="O3011:O3074" si="283">E3011/D3011</f>
        <v>1.19756</v>
      </c>
      <c r="P3011" s="8">
        <f t="shared" si="282"/>
        <v>233.8984375</v>
      </c>
      <c r="Q3011" t="str">
        <f t="shared" ref="Q3011:Q3074" si="284">LEFT(N3011,FIND("/",N3011,1)-1)</f>
        <v>theater</v>
      </c>
      <c r="R3011" t="str">
        <f t="shared" ref="R3011:R3074" si="285">RIGHT(N3011,LEN(N3011)-FIND("/",N3011,1))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7119</v>
      </c>
      <c r="D3012" s="18">
        <v>1500</v>
      </c>
      <c r="E3012" s="1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7">
        <f t="shared" si="283"/>
        <v>1.58</v>
      </c>
      <c r="P3012" s="8">
        <f t="shared" si="282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7120</v>
      </c>
      <c r="D3013" s="18">
        <v>300</v>
      </c>
      <c r="E3013" s="1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7">
        <f t="shared" si="283"/>
        <v>1.2366666666666666</v>
      </c>
      <c r="P3013" s="8">
        <f t="shared" si="282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7121</v>
      </c>
      <c r="D3014" s="18">
        <v>4000</v>
      </c>
      <c r="E3014" s="1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7">
        <f t="shared" si="283"/>
        <v>1.1712499999999999</v>
      </c>
      <c r="P3014" s="8">
        <f t="shared" si="282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7122</v>
      </c>
      <c r="D3015" s="18">
        <v>10000</v>
      </c>
      <c r="E3015" s="1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7">
        <f t="shared" si="283"/>
        <v>1.5696000000000001</v>
      </c>
      <c r="P3015" s="8">
        <f t="shared" si="282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7123</v>
      </c>
      <c r="D3016" s="18">
        <v>25000</v>
      </c>
      <c r="E3016" s="1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7">
        <f t="shared" si="283"/>
        <v>1.13104</v>
      </c>
      <c r="P3016" s="8">
        <f t="shared" si="282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7124</v>
      </c>
      <c r="D3017" s="18">
        <v>3400</v>
      </c>
      <c r="E3017" s="1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7">
        <f t="shared" si="283"/>
        <v>1.0317647058823529</v>
      </c>
      <c r="P3017" s="8">
        <f t="shared" si="282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7125</v>
      </c>
      <c r="D3018" s="18">
        <v>8500</v>
      </c>
      <c r="E3018" s="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7">
        <f t="shared" si="283"/>
        <v>1.0261176470588236</v>
      </c>
      <c r="P3018" s="8">
        <f t="shared" si="282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7126</v>
      </c>
      <c r="D3019" s="18">
        <v>22000</v>
      </c>
      <c r="E3019" s="1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7">
        <f t="shared" si="283"/>
        <v>1.0584090909090909</v>
      </c>
      <c r="P3019" s="8">
        <f t="shared" si="282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7127</v>
      </c>
      <c r="D3020" s="18">
        <v>4200</v>
      </c>
      <c r="E3020" s="1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7">
        <f t="shared" si="283"/>
        <v>1.0071428571428571</v>
      </c>
      <c r="P3020" s="8">
        <f t="shared" si="282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7128</v>
      </c>
      <c r="D3021" s="18">
        <v>15000</v>
      </c>
      <c r="E3021" s="1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7">
        <f t="shared" si="283"/>
        <v>1.2123333333333333</v>
      </c>
      <c r="P3021" s="8">
        <f t="shared" si="282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58" x14ac:dyDescent="0.35">
      <c r="A3022">
        <v>3020</v>
      </c>
      <c r="B3022" s="3" t="s">
        <v>3020</v>
      </c>
      <c r="C3022" s="3" t="s">
        <v>7129</v>
      </c>
      <c r="D3022" s="18">
        <v>7000</v>
      </c>
      <c r="E3022" s="1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7">
        <f t="shared" si="283"/>
        <v>1.0057142857142858</v>
      </c>
      <c r="P3022" s="8">
        <f t="shared" si="282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7130</v>
      </c>
      <c r="D3023" s="18">
        <v>4500</v>
      </c>
      <c r="E3023" s="1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7">
        <f t="shared" si="283"/>
        <v>1.1602222222222223</v>
      </c>
      <c r="P3023" s="8">
        <f t="shared" si="282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7131</v>
      </c>
      <c r="D3024" s="18">
        <v>10000</v>
      </c>
      <c r="E3024" s="1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7">
        <f t="shared" si="283"/>
        <v>1.0087999999999999</v>
      </c>
      <c r="P3024" s="8">
        <f t="shared" si="282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7132</v>
      </c>
      <c r="D3025" s="18">
        <v>700</v>
      </c>
      <c r="E3025" s="1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7">
        <f t="shared" si="283"/>
        <v>1.03</v>
      </c>
      <c r="P3025" s="8">
        <f t="shared" si="282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7133</v>
      </c>
      <c r="D3026" s="18">
        <v>5000</v>
      </c>
      <c r="E3026" s="1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7">
        <f t="shared" si="283"/>
        <v>2.4641999999999999</v>
      </c>
      <c r="P3026" s="8">
        <f t="shared" si="282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7134</v>
      </c>
      <c r="D3027" s="18">
        <v>2500</v>
      </c>
      <c r="E3027" s="1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7">
        <f t="shared" si="283"/>
        <v>3.0219999999999998</v>
      </c>
      <c r="P3027" s="8">
        <f t="shared" si="282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7135</v>
      </c>
      <c r="D3028" s="18">
        <v>900</v>
      </c>
      <c r="E3028" s="1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7">
        <f t="shared" si="283"/>
        <v>1.4333333333333333</v>
      </c>
      <c r="P3028" s="8">
        <f t="shared" si="282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7136</v>
      </c>
      <c r="D3029" s="18">
        <v>40000</v>
      </c>
      <c r="E3029" s="1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7">
        <f t="shared" si="283"/>
        <v>1.3144</v>
      </c>
      <c r="P3029" s="8">
        <f t="shared" si="282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7137</v>
      </c>
      <c r="D3030" s="18">
        <v>5000</v>
      </c>
      <c r="E3030" s="1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7">
        <f t="shared" si="283"/>
        <v>1.6801999999999999</v>
      </c>
      <c r="P3030" s="8">
        <f t="shared" si="282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7138</v>
      </c>
      <c r="D3031" s="18">
        <v>30000</v>
      </c>
      <c r="E3031" s="1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7">
        <f t="shared" si="283"/>
        <v>1.0967666666666667</v>
      </c>
      <c r="P3031" s="8">
        <f t="shared" si="282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7139</v>
      </c>
      <c r="D3032" s="18">
        <v>1750</v>
      </c>
      <c r="E3032" s="1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7">
        <f t="shared" si="283"/>
        <v>1.0668571428571429</v>
      </c>
      <c r="P3032" s="8">
        <f t="shared" si="282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7140</v>
      </c>
      <c r="D3033" s="18">
        <v>1500</v>
      </c>
      <c r="E3033" s="1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7">
        <f t="shared" si="283"/>
        <v>1</v>
      </c>
      <c r="P3033" s="8">
        <f t="shared" si="282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7141</v>
      </c>
      <c r="D3034" s="18">
        <v>1000</v>
      </c>
      <c r="E3034" s="1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7">
        <f t="shared" si="283"/>
        <v>1.272</v>
      </c>
      <c r="P3034" s="8">
        <f t="shared" si="282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7142</v>
      </c>
      <c r="D3035" s="18">
        <v>3000</v>
      </c>
      <c r="E3035" s="1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7">
        <f t="shared" si="283"/>
        <v>1.4653333333333334</v>
      </c>
      <c r="P3035" s="8">
        <f t="shared" si="282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7143</v>
      </c>
      <c r="D3036" s="18">
        <v>100000</v>
      </c>
      <c r="E3036" s="1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7">
        <f t="shared" si="283"/>
        <v>1.1253599999999999</v>
      </c>
      <c r="P3036" s="8">
        <f t="shared" si="282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7144</v>
      </c>
      <c r="D3037" s="18">
        <v>25000</v>
      </c>
      <c r="E3037" s="1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7">
        <f t="shared" si="283"/>
        <v>1.0878684000000001</v>
      </c>
      <c r="P3037" s="8">
        <f t="shared" si="282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7145</v>
      </c>
      <c r="D3038" s="18">
        <v>25000</v>
      </c>
      <c r="E3038" s="1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7">
        <f t="shared" si="283"/>
        <v>1.26732</v>
      </c>
      <c r="P3038" s="8">
        <f t="shared" si="282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7146</v>
      </c>
      <c r="D3039" s="18">
        <v>500</v>
      </c>
      <c r="E3039" s="1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7">
        <f t="shared" si="283"/>
        <v>2.1320000000000001</v>
      </c>
      <c r="P3039" s="8">
        <f t="shared" si="282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7147</v>
      </c>
      <c r="D3040" s="18">
        <v>1000</v>
      </c>
      <c r="E3040" s="1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7">
        <f t="shared" si="283"/>
        <v>1.0049999999999999</v>
      </c>
      <c r="P3040" s="8">
        <f t="shared" si="282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7148</v>
      </c>
      <c r="D3041" s="18">
        <v>20000</v>
      </c>
      <c r="E3041" s="1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7">
        <f t="shared" si="283"/>
        <v>1.0871389999999999</v>
      </c>
      <c r="P3041" s="8">
        <f t="shared" si="282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7149</v>
      </c>
      <c r="D3042" s="18">
        <v>3000</v>
      </c>
      <c r="E3042" s="1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7">
        <f t="shared" si="283"/>
        <v>1.075</v>
      </c>
      <c r="P3042" s="8">
        <f t="shared" si="282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7150</v>
      </c>
      <c r="D3043" s="18">
        <v>8300</v>
      </c>
      <c r="E3043" s="1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7">
        <f t="shared" si="283"/>
        <v>1.1048192771084338</v>
      </c>
      <c r="P3043" s="8">
        <f t="shared" si="282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7151</v>
      </c>
      <c r="D3044" s="18">
        <v>1500</v>
      </c>
      <c r="E3044" s="1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7">
        <f t="shared" si="283"/>
        <v>1.28</v>
      </c>
      <c r="P3044" s="8">
        <f t="shared" si="282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7152</v>
      </c>
      <c r="D3045" s="18">
        <v>15000</v>
      </c>
      <c r="E3045" s="1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7">
        <f t="shared" si="283"/>
        <v>1.1000666666666667</v>
      </c>
      <c r="P3045" s="8">
        <f t="shared" si="282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7153</v>
      </c>
      <c r="D3046" s="18">
        <v>12000</v>
      </c>
      <c r="E3046" s="1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7">
        <f t="shared" si="283"/>
        <v>1.0934166666666667</v>
      </c>
      <c r="P3046" s="8">
        <f t="shared" si="282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7154</v>
      </c>
      <c r="D3047" s="18">
        <v>4000</v>
      </c>
      <c r="E3047" s="1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7">
        <f t="shared" si="283"/>
        <v>1.3270650000000002</v>
      </c>
      <c r="P3047" s="8">
        <f t="shared" si="282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7155</v>
      </c>
      <c r="D3048" s="18">
        <v>7900</v>
      </c>
      <c r="E3048" s="1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7">
        <f t="shared" si="283"/>
        <v>1.9084810126582279</v>
      </c>
      <c r="P3048" s="8">
        <f t="shared" si="282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7156</v>
      </c>
      <c r="D3049" s="18">
        <v>500</v>
      </c>
      <c r="E3049" s="1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7">
        <f t="shared" si="283"/>
        <v>1.49</v>
      </c>
      <c r="P3049" s="8">
        <f t="shared" si="282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7157</v>
      </c>
      <c r="D3050" s="18">
        <v>5000</v>
      </c>
      <c r="E3050" s="1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7">
        <f t="shared" si="283"/>
        <v>1.6639999999999999</v>
      </c>
      <c r="P3050" s="8">
        <f t="shared" si="282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7158</v>
      </c>
      <c r="D3051" s="18">
        <v>3750</v>
      </c>
      <c r="E3051" s="1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7">
        <f t="shared" si="283"/>
        <v>1.0666666666666667</v>
      </c>
      <c r="P3051" s="8">
        <f t="shared" si="282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7159</v>
      </c>
      <c r="D3052" s="18">
        <v>600</v>
      </c>
      <c r="E3052" s="1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7">
        <f t="shared" si="283"/>
        <v>1.06</v>
      </c>
      <c r="P3052" s="8">
        <f t="shared" si="282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7160</v>
      </c>
      <c r="D3053" s="18">
        <v>3500</v>
      </c>
      <c r="E3053" s="1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7">
        <f t="shared" si="283"/>
        <v>0.23628571428571429</v>
      </c>
      <c r="P3053" s="8">
        <f t="shared" si="282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7161</v>
      </c>
      <c r="D3054" s="18">
        <v>50000</v>
      </c>
      <c r="E3054" s="1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7">
        <f t="shared" si="283"/>
        <v>1.5E-3</v>
      </c>
      <c r="P3054" s="8">
        <f t="shared" si="282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7162</v>
      </c>
      <c r="D3055" s="18">
        <v>10000</v>
      </c>
      <c r="E3055" s="1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7">
        <f t="shared" si="283"/>
        <v>4.0000000000000001E-3</v>
      </c>
      <c r="P3055" s="8">
        <f t="shared" si="282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7163</v>
      </c>
      <c r="D3056" s="18">
        <v>300</v>
      </c>
      <c r="E3056" s="1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7">
        <f t="shared" si="283"/>
        <v>0</v>
      </c>
      <c r="P3056" s="8">
        <f t="shared" si="282"/>
        <v>0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7164</v>
      </c>
      <c r="D3057" s="18">
        <v>20000</v>
      </c>
      <c r="E3057" s="1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7">
        <f t="shared" si="283"/>
        <v>5.0000000000000002E-5</v>
      </c>
      <c r="P3057" s="8">
        <f t="shared" si="282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7165</v>
      </c>
      <c r="D3058" s="18">
        <v>25000</v>
      </c>
      <c r="E3058" s="1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7">
        <f t="shared" si="283"/>
        <v>0</v>
      </c>
      <c r="P3058" s="8">
        <f t="shared" si="282"/>
        <v>0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7166</v>
      </c>
      <c r="D3059" s="18">
        <v>50000</v>
      </c>
      <c r="E3059" s="1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7">
        <f t="shared" si="283"/>
        <v>0</v>
      </c>
      <c r="P3059" s="8">
        <f t="shared" si="282"/>
        <v>0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7167</v>
      </c>
      <c r="D3060" s="18">
        <v>18000</v>
      </c>
      <c r="E3060" s="1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7">
        <f t="shared" si="283"/>
        <v>1.6666666666666666E-4</v>
      </c>
      <c r="P3060" s="8">
        <f t="shared" si="282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7168</v>
      </c>
      <c r="D3061" s="18">
        <v>15000</v>
      </c>
      <c r="E3061" s="1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7">
        <f t="shared" si="283"/>
        <v>3.0066666666666665E-2</v>
      </c>
      <c r="P3061" s="8">
        <f t="shared" si="282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7169</v>
      </c>
      <c r="D3062" s="18">
        <v>220000</v>
      </c>
      <c r="E3062" s="1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7">
        <f t="shared" si="283"/>
        <v>1.5227272727272728E-3</v>
      </c>
      <c r="P3062" s="8">
        <f t="shared" si="282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7170</v>
      </c>
      <c r="D3063" s="18">
        <v>1000000</v>
      </c>
      <c r="E3063" s="1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7">
        <f t="shared" si="283"/>
        <v>0</v>
      </c>
      <c r="P3063" s="8">
        <f t="shared" si="282"/>
        <v>0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7171</v>
      </c>
      <c r="D3064" s="18">
        <v>10000</v>
      </c>
      <c r="E3064" s="1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7">
        <f t="shared" si="283"/>
        <v>0.66839999999999999</v>
      </c>
      <c r="P3064" s="8">
        <f t="shared" si="282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3.5" x14ac:dyDescent="0.35">
      <c r="A3065">
        <v>3063</v>
      </c>
      <c r="B3065" s="3" t="s">
        <v>3063</v>
      </c>
      <c r="C3065" s="3" t="s">
        <v>7172</v>
      </c>
      <c r="D3065" s="18">
        <v>3000</v>
      </c>
      <c r="E3065" s="1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7">
        <f t="shared" si="283"/>
        <v>0.19566666666666666</v>
      </c>
      <c r="P3065" s="8">
        <f t="shared" ref="P3065:P3128" si="288">IF(L3065=0,0,E3065/L3065)</f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7173</v>
      </c>
      <c r="D3066" s="18">
        <v>75000</v>
      </c>
      <c r="E3066" s="1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7">
        <f t="shared" si="283"/>
        <v>0.11294666666666667</v>
      </c>
      <c r="P3066" s="8">
        <f t="shared" si="288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7174</v>
      </c>
      <c r="D3067" s="18">
        <v>25000</v>
      </c>
      <c r="E3067" s="1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7">
        <f t="shared" si="283"/>
        <v>4.0000000000000002E-4</v>
      </c>
      <c r="P3067" s="8">
        <f t="shared" si="288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7175</v>
      </c>
      <c r="D3068" s="18">
        <v>350000</v>
      </c>
      <c r="E3068" s="1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7">
        <f t="shared" si="283"/>
        <v>0.11985714285714286</v>
      </c>
      <c r="P3068" s="8">
        <f t="shared" si="288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7176</v>
      </c>
      <c r="D3069" s="18">
        <v>8000</v>
      </c>
      <c r="E3069" s="1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7">
        <f t="shared" si="283"/>
        <v>2.5000000000000001E-2</v>
      </c>
      <c r="P3069" s="8">
        <f t="shared" si="288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7177</v>
      </c>
      <c r="D3070" s="18">
        <v>250000</v>
      </c>
      <c r="E3070" s="1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7">
        <f t="shared" si="283"/>
        <v>6.9999999999999999E-4</v>
      </c>
      <c r="P3070" s="8">
        <f t="shared" si="288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7178</v>
      </c>
      <c r="D3071" s="18">
        <v>1000</v>
      </c>
      <c r="E3071" s="1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7">
        <f t="shared" si="283"/>
        <v>0.14099999999999999</v>
      </c>
      <c r="P3071" s="8">
        <f t="shared" si="288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7179</v>
      </c>
      <c r="D3072" s="18">
        <v>10000</v>
      </c>
      <c r="E3072" s="1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7">
        <f t="shared" si="283"/>
        <v>3.3399999999999999E-2</v>
      </c>
      <c r="P3072" s="8">
        <f t="shared" si="288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7180</v>
      </c>
      <c r="D3073" s="18">
        <v>12000</v>
      </c>
      <c r="E3073" s="1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7">
        <f t="shared" si="283"/>
        <v>0.59775</v>
      </c>
      <c r="P3073" s="8">
        <f t="shared" si="288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7181</v>
      </c>
      <c r="D3074" s="18">
        <v>12000</v>
      </c>
      <c r="E3074" s="1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7">
        <f t="shared" si="283"/>
        <v>1.6666666666666666E-4</v>
      </c>
      <c r="P3074" s="8">
        <f t="shared" si="288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7182</v>
      </c>
      <c r="D3075" s="18">
        <v>2800000</v>
      </c>
      <c r="E3075" s="1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7">
        <f t="shared" ref="O3075:O3138" si="289">E3075/D3075</f>
        <v>2.3035714285714285E-4</v>
      </c>
      <c r="P3075" s="8">
        <f t="shared" si="288"/>
        <v>92.142857142857139</v>
      </c>
      <c r="Q3075" t="str">
        <f t="shared" ref="Q3075:Q3138" si="290">LEFT(N3075,FIND("/",N3075,1)-1)</f>
        <v>theater</v>
      </c>
      <c r="R3075" t="str">
        <f t="shared" ref="R3075:R3138" si="291">RIGHT(N3075,LEN(N3075)-FIND("/",N3075,1))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7183</v>
      </c>
      <c r="D3076" s="18">
        <v>25000</v>
      </c>
      <c r="E3076" s="1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7">
        <f t="shared" si="289"/>
        <v>8.8000000000000003E-4</v>
      </c>
      <c r="P3076" s="8">
        <f t="shared" si="288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7184</v>
      </c>
      <c r="D3077" s="18">
        <v>15000</v>
      </c>
      <c r="E3077" s="1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7">
        <f t="shared" si="289"/>
        <v>8.6400000000000005E-2</v>
      </c>
      <c r="P3077" s="8">
        <f t="shared" si="288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7185</v>
      </c>
      <c r="D3078" s="18">
        <v>10000</v>
      </c>
      <c r="E3078" s="1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7">
        <f t="shared" si="289"/>
        <v>0.15060000000000001</v>
      </c>
      <c r="P3078" s="8">
        <f t="shared" si="288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7186</v>
      </c>
      <c r="D3079" s="18">
        <v>22000</v>
      </c>
      <c r="E3079" s="1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7">
        <f t="shared" si="289"/>
        <v>4.7727272727272731E-3</v>
      </c>
      <c r="P3079" s="8">
        <f t="shared" si="288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7187</v>
      </c>
      <c r="D3080" s="18">
        <v>60000</v>
      </c>
      <c r="E3080" s="1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7">
        <f t="shared" si="289"/>
        <v>1.1833333333333333E-3</v>
      </c>
      <c r="P3080" s="8">
        <f t="shared" si="288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7188</v>
      </c>
      <c r="D3081" s="18">
        <v>1333666</v>
      </c>
      <c r="E3081" s="1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7">
        <f t="shared" si="289"/>
        <v>8.4173998587352451E-3</v>
      </c>
      <c r="P3081" s="8">
        <f t="shared" si="288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7189</v>
      </c>
      <c r="D3082" s="18">
        <v>2000000</v>
      </c>
      <c r="E3082" s="1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7">
        <f t="shared" si="289"/>
        <v>1.8799999999999999E-4</v>
      </c>
      <c r="P3082" s="8">
        <f t="shared" si="288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7190</v>
      </c>
      <c r="D3083" s="18">
        <v>1000000</v>
      </c>
      <c r="E3083" s="1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7">
        <f t="shared" si="289"/>
        <v>2.1029999999999998E-3</v>
      </c>
      <c r="P3083" s="8">
        <f t="shared" si="288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7191</v>
      </c>
      <c r="D3084" s="18">
        <v>9000</v>
      </c>
      <c r="E3084" s="1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7">
        <f t="shared" si="289"/>
        <v>0</v>
      </c>
      <c r="P3084" s="8">
        <f t="shared" si="288"/>
        <v>0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7192</v>
      </c>
      <c r="D3085" s="18">
        <v>20000</v>
      </c>
      <c r="E3085" s="1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7">
        <f t="shared" si="289"/>
        <v>2.8E-3</v>
      </c>
      <c r="P3085" s="8">
        <f t="shared" si="288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7193</v>
      </c>
      <c r="D3086" s="18">
        <v>4059</v>
      </c>
      <c r="E3086" s="1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7">
        <f t="shared" si="289"/>
        <v>0.11579206701157921</v>
      </c>
      <c r="P3086" s="8">
        <f t="shared" si="288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7194</v>
      </c>
      <c r="D3087" s="18">
        <v>25000</v>
      </c>
      <c r="E3087" s="1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7">
        <f t="shared" si="289"/>
        <v>2.4400000000000002E-2</v>
      </c>
      <c r="P3087" s="8">
        <f t="shared" si="288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7195</v>
      </c>
      <c r="D3088" s="18">
        <v>20000</v>
      </c>
      <c r="E3088" s="1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7">
        <f t="shared" si="289"/>
        <v>2.5000000000000001E-3</v>
      </c>
      <c r="P3088" s="8">
        <f t="shared" si="288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7196</v>
      </c>
      <c r="D3089" s="18">
        <v>20000</v>
      </c>
      <c r="E3089" s="1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7">
        <f t="shared" si="289"/>
        <v>6.2500000000000003E-3</v>
      </c>
      <c r="P3089" s="8">
        <f t="shared" si="288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7197</v>
      </c>
      <c r="D3090" s="18">
        <v>65000</v>
      </c>
      <c r="E3090" s="1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7">
        <f t="shared" si="289"/>
        <v>1.9384615384615384E-3</v>
      </c>
      <c r="P3090" s="8">
        <f t="shared" si="288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7198</v>
      </c>
      <c r="D3091" s="18">
        <v>25000</v>
      </c>
      <c r="E3091" s="1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7">
        <f t="shared" si="289"/>
        <v>0.23416000000000001</v>
      </c>
      <c r="P3091" s="8">
        <f t="shared" si="288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7199</v>
      </c>
      <c r="D3092" s="18">
        <v>225000</v>
      </c>
      <c r="E3092" s="1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7">
        <f t="shared" si="289"/>
        <v>5.080888888888889E-2</v>
      </c>
      <c r="P3092" s="8">
        <f t="shared" si="288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7200</v>
      </c>
      <c r="D3093" s="18">
        <v>5000</v>
      </c>
      <c r="E3093" s="1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7">
        <f t="shared" si="289"/>
        <v>0.15920000000000001</v>
      </c>
      <c r="P3093" s="8">
        <f t="shared" si="288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7201</v>
      </c>
      <c r="D3094" s="18">
        <v>100000</v>
      </c>
      <c r="E3094" s="1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7">
        <f t="shared" si="289"/>
        <v>1.1831900000000001E-2</v>
      </c>
      <c r="P3094" s="8">
        <f t="shared" si="288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7202</v>
      </c>
      <c r="D3095" s="18">
        <v>4000</v>
      </c>
      <c r="E3095" s="1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7">
        <f t="shared" si="289"/>
        <v>0.22750000000000001</v>
      </c>
      <c r="P3095" s="8">
        <f t="shared" si="288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7203</v>
      </c>
      <c r="D3096" s="18">
        <v>100000</v>
      </c>
      <c r="E3096" s="1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7">
        <f t="shared" si="289"/>
        <v>2.5000000000000001E-4</v>
      </c>
      <c r="P3096" s="8">
        <f t="shared" si="288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7204</v>
      </c>
      <c r="D3097" s="18">
        <v>14920</v>
      </c>
      <c r="E3097" s="1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7">
        <f t="shared" si="289"/>
        <v>3.351206434316354E-3</v>
      </c>
      <c r="P3097" s="8">
        <f t="shared" si="288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7205</v>
      </c>
      <c r="D3098" s="18">
        <v>20000</v>
      </c>
      <c r="E3098" s="1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7">
        <f t="shared" si="289"/>
        <v>3.9750000000000001E-2</v>
      </c>
      <c r="P3098" s="8">
        <f t="shared" si="288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7206</v>
      </c>
      <c r="D3099" s="18">
        <v>10000</v>
      </c>
      <c r="E3099" s="1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7">
        <f t="shared" si="289"/>
        <v>0.17150000000000001</v>
      </c>
      <c r="P3099" s="8">
        <f t="shared" si="288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7207</v>
      </c>
      <c r="D3100" s="18">
        <v>48725</v>
      </c>
      <c r="E3100" s="1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7">
        <f t="shared" si="289"/>
        <v>3.608004104669061E-2</v>
      </c>
      <c r="P3100" s="8">
        <f t="shared" si="288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7208</v>
      </c>
      <c r="D3101" s="18">
        <v>2000</v>
      </c>
      <c r="E3101" s="1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7">
        <f t="shared" si="289"/>
        <v>0.13900000000000001</v>
      </c>
      <c r="P3101" s="8">
        <f t="shared" si="288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7209</v>
      </c>
      <c r="D3102" s="18">
        <v>12000</v>
      </c>
      <c r="E3102" s="1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7">
        <f t="shared" si="289"/>
        <v>0.15225</v>
      </c>
      <c r="P3102" s="8">
        <f t="shared" si="288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7210</v>
      </c>
      <c r="D3103" s="18">
        <v>2500</v>
      </c>
      <c r="E3103" s="1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7">
        <f t="shared" si="289"/>
        <v>0.12</v>
      </c>
      <c r="P3103" s="8">
        <f t="shared" si="288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7211</v>
      </c>
      <c r="D3104" s="18">
        <v>16000</v>
      </c>
      <c r="E3104" s="1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7">
        <f t="shared" si="289"/>
        <v>0.391125</v>
      </c>
      <c r="P3104" s="8">
        <f t="shared" si="288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7212</v>
      </c>
      <c r="D3105" s="18">
        <v>4100</v>
      </c>
      <c r="E3105" s="1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7">
        <f t="shared" si="289"/>
        <v>2.6829268292682929E-3</v>
      </c>
      <c r="P3105" s="8">
        <f t="shared" si="288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7213</v>
      </c>
      <c r="D3106" s="18">
        <v>4000</v>
      </c>
      <c r="E3106" s="1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7">
        <f t="shared" si="289"/>
        <v>0.29625000000000001</v>
      </c>
      <c r="P3106" s="8">
        <f t="shared" si="288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7214</v>
      </c>
      <c r="D3107" s="18">
        <v>5845</v>
      </c>
      <c r="E3107" s="1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7">
        <f t="shared" si="289"/>
        <v>0.4236099230111206</v>
      </c>
      <c r="P3107" s="8">
        <f t="shared" si="288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7215</v>
      </c>
      <c r="D3108" s="18">
        <v>1000</v>
      </c>
      <c r="E3108" s="1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7">
        <f t="shared" si="289"/>
        <v>4.1000000000000002E-2</v>
      </c>
      <c r="P3108" s="8">
        <f t="shared" si="288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7216</v>
      </c>
      <c r="D3109" s="18">
        <v>40000</v>
      </c>
      <c r="E3109" s="1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7">
        <f t="shared" si="289"/>
        <v>0.197625</v>
      </c>
      <c r="P3109" s="8">
        <f t="shared" si="288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x14ac:dyDescent="0.35">
      <c r="A3110">
        <v>3108</v>
      </c>
      <c r="B3110" s="3" t="s">
        <v>3108</v>
      </c>
      <c r="C3110" s="3" t="s">
        <v>7217</v>
      </c>
      <c r="D3110" s="18">
        <v>50000</v>
      </c>
      <c r="E3110" s="1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7">
        <f t="shared" si="289"/>
        <v>5.1999999999999995E-4</v>
      </c>
      <c r="P3110" s="8">
        <f t="shared" si="288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7218</v>
      </c>
      <c r="D3111" s="18">
        <v>26500</v>
      </c>
      <c r="E3111" s="1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7">
        <f t="shared" si="289"/>
        <v>0.25030188679245285</v>
      </c>
      <c r="P3111" s="8">
        <f t="shared" si="288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7219</v>
      </c>
      <c r="D3112" s="18">
        <v>25000</v>
      </c>
      <c r="E3112" s="1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7">
        <f t="shared" si="289"/>
        <v>4.0000000000000002E-4</v>
      </c>
      <c r="P3112" s="8">
        <f t="shared" si="288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7220</v>
      </c>
      <c r="D3113" s="18">
        <v>20000</v>
      </c>
      <c r="E3113" s="1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7">
        <f t="shared" si="289"/>
        <v>0.26640000000000003</v>
      </c>
      <c r="P3113" s="8">
        <f t="shared" si="288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7221</v>
      </c>
      <c r="D3114" s="18">
        <v>11000</v>
      </c>
      <c r="E3114" s="1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7">
        <f t="shared" si="289"/>
        <v>4.7363636363636365E-2</v>
      </c>
      <c r="P3114" s="8">
        <f t="shared" si="288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7222</v>
      </c>
      <c r="D3115" s="18">
        <v>109225</v>
      </c>
      <c r="E3115" s="1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7">
        <f t="shared" si="289"/>
        <v>4.2435339894712751E-2</v>
      </c>
      <c r="P3115" s="8">
        <f t="shared" si="288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7223</v>
      </c>
      <c r="D3116" s="18">
        <v>75000</v>
      </c>
      <c r="E3116" s="1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7">
        <f t="shared" si="289"/>
        <v>0</v>
      </c>
      <c r="P3116" s="8">
        <f t="shared" si="288"/>
        <v>0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7224</v>
      </c>
      <c r="D3117" s="18">
        <v>10000</v>
      </c>
      <c r="E3117" s="1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7">
        <f t="shared" si="289"/>
        <v>0.03</v>
      </c>
      <c r="P3117" s="8">
        <f t="shared" si="288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7225</v>
      </c>
      <c r="D3118" s="18">
        <v>750</v>
      </c>
      <c r="E3118" s="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7">
        <f t="shared" si="289"/>
        <v>0.57333333333333336</v>
      </c>
      <c r="P3118" s="8">
        <f t="shared" si="288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7226</v>
      </c>
      <c r="D3119" s="18">
        <v>1000</v>
      </c>
      <c r="E3119" s="1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7">
        <f t="shared" si="289"/>
        <v>1E-3</v>
      </c>
      <c r="P3119" s="8">
        <f t="shared" si="288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29" x14ac:dyDescent="0.35">
      <c r="A3120">
        <v>3118</v>
      </c>
      <c r="B3120" s="3" t="s">
        <v>3118</v>
      </c>
      <c r="C3120" s="3" t="s">
        <v>7227</v>
      </c>
      <c r="D3120" s="18">
        <v>500000</v>
      </c>
      <c r="E3120" s="1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7">
        <f t="shared" si="289"/>
        <v>3.0999999999999999E-3</v>
      </c>
      <c r="P3120" s="8">
        <f t="shared" si="288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7228</v>
      </c>
      <c r="D3121" s="18">
        <v>10000</v>
      </c>
      <c r="E3121" s="1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7">
        <f t="shared" si="289"/>
        <v>5.0000000000000001E-4</v>
      </c>
      <c r="P3121" s="8">
        <f t="shared" si="288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7229</v>
      </c>
      <c r="D3122" s="18">
        <v>1300000</v>
      </c>
      <c r="E3122" s="1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7">
        <f t="shared" si="289"/>
        <v>9.8461538461538464E-5</v>
      </c>
      <c r="P3122" s="8">
        <f t="shared" si="288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7230</v>
      </c>
      <c r="D3123" s="18">
        <v>1500</v>
      </c>
      <c r="E3123" s="1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7">
        <f t="shared" si="289"/>
        <v>6.6666666666666671E-3</v>
      </c>
      <c r="P3123" s="8">
        <f t="shared" si="288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x14ac:dyDescent="0.35">
      <c r="A3124">
        <v>3122</v>
      </c>
      <c r="B3124" s="3" t="s">
        <v>3122</v>
      </c>
      <c r="C3124" s="3" t="s">
        <v>7231</v>
      </c>
      <c r="D3124" s="18">
        <v>199</v>
      </c>
      <c r="E3124" s="1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7">
        <f t="shared" si="289"/>
        <v>0.58291457286432158</v>
      </c>
      <c r="P3124" s="8">
        <f t="shared" si="288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7232</v>
      </c>
      <c r="D3125" s="18">
        <v>125000</v>
      </c>
      <c r="E3125" s="1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7">
        <f t="shared" si="289"/>
        <v>0.68153600000000003</v>
      </c>
      <c r="P3125" s="8">
        <f t="shared" si="288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7233</v>
      </c>
      <c r="D3126" s="18">
        <v>800000</v>
      </c>
      <c r="E3126" s="1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7">
        <f t="shared" si="289"/>
        <v>3.2499999999999997E-5</v>
      </c>
      <c r="P3126" s="8">
        <f t="shared" si="288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x14ac:dyDescent="0.35">
      <c r="A3127">
        <v>3125</v>
      </c>
      <c r="B3127" s="3" t="s">
        <v>3125</v>
      </c>
      <c r="C3127" s="3" t="s">
        <v>7234</v>
      </c>
      <c r="D3127" s="18">
        <v>1500000</v>
      </c>
      <c r="E3127" s="1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7">
        <f t="shared" si="289"/>
        <v>0</v>
      </c>
      <c r="P3127" s="8">
        <f t="shared" si="288"/>
        <v>0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7235</v>
      </c>
      <c r="D3128" s="18">
        <v>25000</v>
      </c>
      <c r="E3128" s="1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7">
        <f t="shared" si="289"/>
        <v>4.1599999999999998E-2</v>
      </c>
      <c r="P3128" s="8">
        <f t="shared" si="288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7236</v>
      </c>
      <c r="D3129" s="18">
        <v>100000</v>
      </c>
      <c r="E3129" s="1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7">
        <f t="shared" si="289"/>
        <v>0</v>
      </c>
      <c r="P3129" s="8">
        <f t="shared" ref="P3129:P3192" si="294">IF(L3129=0,0,E3129/L3129)</f>
        <v>0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7237</v>
      </c>
      <c r="D3130" s="18">
        <v>15000</v>
      </c>
      <c r="E3130" s="1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7">
        <f t="shared" si="289"/>
        <v>1.0860666666666667</v>
      </c>
      <c r="P3130" s="8">
        <f t="shared" si="294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7238</v>
      </c>
      <c r="D3131" s="18">
        <v>1250</v>
      </c>
      <c r="E3131" s="1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7">
        <f t="shared" si="289"/>
        <v>8.0000000000000002E-3</v>
      </c>
      <c r="P3131" s="8">
        <f t="shared" si="294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7239</v>
      </c>
      <c r="D3132" s="18">
        <v>10000</v>
      </c>
      <c r="E3132" s="1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7">
        <f t="shared" si="289"/>
        <v>3.7499999999999999E-2</v>
      </c>
      <c r="P3132" s="8">
        <f t="shared" si="294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7240</v>
      </c>
      <c r="D3133" s="18">
        <v>4100</v>
      </c>
      <c r="E3133" s="1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7">
        <f t="shared" si="289"/>
        <v>0.15731707317073171</v>
      </c>
      <c r="P3133" s="8">
        <f t="shared" si="294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7241</v>
      </c>
      <c r="D3134" s="18">
        <v>30000</v>
      </c>
      <c r="E3134" s="1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7">
        <f t="shared" si="289"/>
        <v>3.3333333333333332E-4</v>
      </c>
      <c r="P3134" s="8">
        <f t="shared" si="294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7242</v>
      </c>
      <c r="D3135" s="18">
        <v>500</v>
      </c>
      <c r="E3135" s="1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7">
        <f t="shared" si="289"/>
        <v>1.08</v>
      </c>
      <c r="P3135" s="8">
        <f t="shared" si="294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7243</v>
      </c>
      <c r="D3136" s="18">
        <v>1000</v>
      </c>
      <c r="E3136" s="1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7">
        <f t="shared" si="289"/>
        <v>0.22500000000000001</v>
      </c>
      <c r="P3136" s="8">
        <f t="shared" si="294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7244</v>
      </c>
      <c r="D3137" s="18">
        <v>777</v>
      </c>
      <c r="E3137" s="1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7">
        <f t="shared" si="289"/>
        <v>0.20849420849420849</v>
      </c>
      <c r="P3137" s="8">
        <f t="shared" si="294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7245</v>
      </c>
      <c r="D3138" s="18">
        <v>500</v>
      </c>
      <c r="E3138" s="1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7">
        <f t="shared" si="289"/>
        <v>1.278</v>
      </c>
      <c r="P3138" s="8">
        <f t="shared" si="294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7246</v>
      </c>
      <c r="D3139" s="18">
        <v>1500</v>
      </c>
      <c r="E3139" s="1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7">
        <f t="shared" ref="O3139:O3202" si="295">E3139/D3139</f>
        <v>3.3333333333333333E-2</v>
      </c>
      <c r="P3139" s="8">
        <f t="shared" si="294"/>
        <v>50</v>
      </c>
      <c r="Q3139" t="str">
        <f t="shared" ref="Q3139:Q3202" si="296">LEFT(N3139,FIND("/",N3139,1)-1)</f>
        <v>theater</v>
      </c>
      <c r="R3139" t="str">
        <f t="shared" ref="R3139:R3202" si="297">RIGHT(N3139,LEN(N3139)-FIND("/",N3139,1))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7247</v>
      </c>
      <c r="D3140" s="18">
        <v>200</v>
      </c>
      <c r="E3140" s="1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7">
        <f t="shared" si="295"/>
        <v>0</v>
      </c>
      <c r="P3140" s="8">
        <f t="shared" si="294"/>
        <v>0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7248</v>
      </c>
      <c r="D3141" s="18">
        <v>50000</v>
      </c>
      <c r="E3141" s="1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7">
        <f t="shared" si="295"/>
        <v>5.3999999999999999E-2</v>
      </c>
      <c r="P3141" s="8">
        <f t="shared" si="294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7249</v>
      </c>
      <c r="D3142" s="18">
        <v>10000</v>
      </c>
      <c r="E3142" s="1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7">
        <f t="shared" si="295"/>
        <v>9.5999999999999992E-3</v>
      </c>
      <c r="P3142" s="8">
        <f t="shared" si="294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7250</v>
      </c>
      <c r="D3143" s="18">
        <v>500</v>
      </c>
      <c r="E3143" s="1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7">
        <f t="shared" si="295"/>
        <v>0.51600000000000001</v>
      </c>
      <c r="P3143" s="8">
        <f t="shared" si="294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7251</v>
      </c>
      <c r="D3144" s="18">
        <v>2750</v>
      </c>
      <c r="E3144" s="1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7">
        <f t="shared" si="295"/>
        <v>1.6363636363636365E-2</v>
      </c>
      <c r="P3144" s="8">
        <f t="shared" si="294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7252</v>
      </c>
      <c r="D3145" s="18">
        <v>700</v>
      </c>
      <c r="E3145" s="1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7">
        <f t="shared" si="295"/>
        <v>0</v>
      </c>
      <c r="P3145" s="8">
        <f t="shared" si="294"/>
        <v>0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7253</v>
      </c>
      <c r="D3146" s="18">
        <v>10000</v>
      </c>
      <c r="E3146" s="1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7">
        <f t="shared" si="295"/>
        <v>0.754</v>
      </c>
      <c r="P3146" s="8">
        <f t="shared" si="294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3.5" x14ac:dyDescent="0.35">
      <c r="A3147">
        <v>3145</v>
      </c>
      <c r="B3147" s="3" t="s">
        <v>3145</v>
      </c>
      <c r="C3147" s="3" t="s">
        <v>7254</v>
      </c>
      <c r="D3147" s="18">
        <v>25000</v>
      </c>
      <c r="E3147" s="1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7">
        <f t="shared" si="295"/>
        <v>0</v>
      </c>
      <c r="P3147" s="8">
        <f t="shared" si="294"/>
        <v>0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7255</v>
      </c>
      <c r="D3148" s="18">
        <v>50000</v>
      </c>
      <c r="E3148" s="1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7">
        <f t="shared" si="295"/>
        <v>0.105</v>
      </c>
      <c r="P3148" s="8">
        <f t="shared" si="294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7256</v>
      </c>
      <c r="D3149" s="18">
        <v>20000</v>
      </c>
      <c r="E3149" s="1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7">
        <f t="shared" si="295"/>
        <v>1.1752499999999999</v>
      </c>
      <c r="P3149" s="8">
        <f t="shared" si="294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7257</v>
      </c>
      <c r="D3150" s="18">
        <v>1800</v>
      </c>
      <c r="E3150" s="1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7">
        <f t="shared" si="295"/>
        <v>1.3116666666666668</v>
      </c>
      <c r="P3150" s="8">
        <f t="shared" si="294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7258</v>
      </c>
      <c r="D3151" s="18">
        <v>1250</v>
      </c>
      <c r="E3151" s="1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7">
        <f t="shared" si="295"/>
        <v>1.04</v>
      </c>
      <c r="P3151" s="8">
        <f t="shared" si="294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7259</v>
      </c>
      <c r="D3152" s="18">
        <v>3500</v>
      </c>
      <c r="E3152" s="1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7">
        <f t="shared" si="295"/>
        <v>1.01</v>
      </c>
      <c r="P3152" s="8">
        <f t="shared" si="294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7260</v>
      </c>
      <c r="D3153" s="18">
        <v>3500</v>
      </c>
      <c r="E3153" s="1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7">
        <f t="shared" si="295"/>
        <v>1.004</v>
      </c>
      <c r="P3153" s="8">
        <f t="shared" si="294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7261</v>
      </c>
      <c r="D3154" s="18">
        <v>2200</v>
      </c>
      <c r="E3154" s="1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7">
        <f t="shared" si="295"/>
        <v>1.0595454545454546</v>
      </c>
      <c r="P3154" s="8">
        <f t="shared" si="294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7262</v>
      </c>
      <c r="D3155" s="18">
        <v>3000</v>
      </c>
      <c r="E3155" s="1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7">
        <f t="shared" si="295"/>
        <v>3.3558333333333334</v>
      </c>
      <c r="P3155" s="8">
        <f t="shared" si="294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7263</v>
      </c>
      <c r="D3156" s="18">
        <v>7000</v>
      </c>
      <c r="E3156" s="1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7">
        <f t="shared" si="295"/>
        <v>1.1292857142857142</v>
      </c>
      <c r="P3156" s="8">
        <f t="shared" si="294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7264</v>
      </c>
      <c r="D3157" s="18">
        <v>5000</v>
      </c>
      <c r="E3157" s="1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7">
        <f t="shared" si="295"/>
        <v>1.885046</v>
      </c>
      <c r="P3157" s="8">
        <f t="shared" si="294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7265</v>
      </c>
      <c r="D3158" s="18">
        <v>5500</v>
      </c>
      <c r="E3158" s="1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7">
        <f t="shared" si="295"/>
        <v>1.0181818181818181</v>
      </c>
      <c r="P3158" s="8">
        <f t="shared" si="294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7266</v>
      </c>
      <c r="D3159" s="18">
        <v>4000</v>
      </c>
      <c r="E3159" s="1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7">
        <f t="shared" si="295"/>
        <v>1.01</v>
      </c>
      <c r="P3159" s="8">
        <f t="shared" si="294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7267</v>
      </c>
      <c r="D3160" s="18">
        <v>5000</v>
      </c>
      <c r="E3160" s="1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7">
        <f t="shared" si="295"/>
        <v>1.1399999999999999</v>
      </c>
      <c r="P3160" s="8">
        <f t="shared" si="294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7268</v>
      </c>
      <c r="D3161" s="18">
        <v>1500</v>
      </c>
      <c r="E3161" s="1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7">
        <f t="shared" si="295"/>
        <v>1.3348133333333334</v>
      </c>
      <c r="P3161" s="8">
        <f t="shared" si="294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7269</v>
      </c>
      <c r="D3162" s="18">
        <v>4500</v>
      </c>
      <c r="E3162" s="1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7">
        <f t="shared" si="295"/>
        <v>1.0153333333333334</v>
      </c>
      <c r="P3162" s="8">
        <f t="shared" si="294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7270</v>
      </c>
      <c r="D3163" s="18">
        <v>2000</v>
      </c>
      <c r="E3163" s="1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7">
        <f t="shared" si="295"/>
        <v>1.0509999999999999</v>
      </c>
      <c r="P3163" s="8">
        <f t="shared" si="294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7271</v>
      </c>
      <c r="D3164" s="18">
        <v>4000</v>
      </c>
      <c r="E3164" s="1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7">
        <f t="shared" si="295"/>
        <v>1.2715000000000001</v>
      </c>
      <c r="P3164" s="8">
        <f t="shared" si="294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7272</v>
      </c>
      <c r="D3165" s="18">
        <v>13000</v>
      </c>
      <c r="E3165" s="1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7">
        <f t="shared" si="295"/>
        <v>1.1115384615384616</v>
      </c>
      <c r="P3165" s="8">
        <f t="shared" si="294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7273</v>
      </c>
      <c r="D3166" s="18">
        <v>2500</v>
      </c>
      <c r="E3166" s="1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7">
        <f t="shared" si="295"/>
        <v>1.0676000000000001</v>
      </c>
      <c r="P3166" s="8">
        <f t="shared" si="294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7274</v>
      </c>
      <c r="D3167" s="18">
        <v>750</v>
      </c>
      <c r="E3167" s="1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7">
        <f t="shared" si="295"/>
        <v>1.6266666666666667</v>
      </c>
      <c r="P3167" s="8">
        <f t="shared" si="294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7275</v>
      </c>
      <c r="D3168" s="18">
        <v>35000</v>
      </c>
      <c r="E3168" s="1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7">
        <f t="shared" si="295"/>
        <v>1.6022808571428573</v>
      </c>
      <c r="P3168" s="8">
        <f t="shared" si="294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7276</v>
      </c>
      <c r="D3169" s="18">
        <v>3000</v>
      </c>
      <c r="E3169" s="1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7">
        <f t="shared" si="295"/>
        <v>1.1616666666666666</v>
      </c>
      <c r="P3169" s="8">
        <f t="shared" si="294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7277</v>
      </c>
      <c r="D3170" s="18">
        <v>2500</v>
      </c>
      <c r="E3170" s="1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7">
        <f t="shared" si="295"/>
        <v>1.242</v>
      </c>
      <c r="P3170" s="8">
        <f t="shared" si="294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7278</v>
      </c>
      <c r="D3171" s="18">
        <v>8000</v>
      </c>
      <c r="E3171" s="1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7">
        <f t="shared" si="295"/>
        <v>1.030125</v>
      </c>
      <c r="P3171" s="8">
        <f t="shared" si="294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7279</v>
      </c>
      <c r="D3172" s="18">
        <v>2000</v>
      </c>
      <c r="E3172" s="1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7">
        <f t="shared" si="295"/>
        <v>1.1225000000000001</v>
      </c>
      <c r="P3172" s="8">
        <f t="shared" si="294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7280</v>
      </c>
      <c r="D3173" s="18">
        <v>7000</v>
      </c>
      <c r="E3173" s="1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7">
        <f t="shared" si="295"/>
        <v>1.0881428571428571</v>
      </c>
      <c r="P3173" s="8">
        <f t="shared" si="294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7281</v>
      </c>
      <c r="D3174" s="18">
        <v>2000</v>
      </c>
      <c r="E3174" s="1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7">
        <f t="shared" si="295"/>
        <v>1.1499999999999999</v>
      </c>
      <c r="P3174" s="8">
        <f t="shared" si="294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7282</v>
      </c>
      <c r="D3175" s="18">
        <v>10000</v>
      </c>
      <c r="E3175" s="1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7">
        <f t="shared" si="295"/>
        <v>1.03</v>
      </c>
      <c r="P3175" s="8">
        <f t="shared" si="294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7283</v>
      </c>
      <c r="D3176" s="18">
        <v>3000</v>
      </c>
      <c r="E3176" s="1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7">
        <f t="shared" si="295"/>
        <v>1.0113333333333334</v>
      </c>
      <c r="P3176" s="8">
        <f t="shared" si="294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7284</v>
      </c>
      <c r="D3177" s="18">
        <v>5000</v>
      </c>
      <c r="E3177" s="1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7">
        <f t="shared" si="295"/>
        <v>1.0955999999999999</v>
      </c>
      <c r="P3177" s="8">
        <f t="shared" si="294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7285</v>
      </c>
      <c r="D3178" s="18">
        <v>1900</v>
      </c>
      <c r="E3178" s="1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7">
        <f t="shared" si="295"/>
        <v>1.148421052631579</v>
      </c>
      <c r="P3178" s="8">
        <f t="shared" si="294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3.5" x14ac:dyDescent="0.35">
      <c r="A3179">
        <v>3177</v>
      </c>
      <c r="B3179" s="3" t="s">
        <v>3177</v>
      </c>
      <c r="C3179" s="3" t="s">
        <v>7286</v>
      </c>
      <c r="D3179" s="18">
        <v>2500</v>
      </c>
      <c r="E3179" s="1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7">
        <f t="shared" si="295"/>
        <v>1.1739999999999999</v>
      </c>
      <c r="P3179" s="8">
        <f t="shared" si="294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7287</v>
      </c>
      <c r="D3180" s="18">
        <v>1500</v>
      </c>
      <c r="E3180" s="1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7">
        <f t="shared" si="295"/>
        <v>1.7173333333333334</v>
      </c>
      <c r="P3180" s="8">
        <f t="shared" si="294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7288</v>
      </c>
      <c r="D3181" s="18">
        <v>4200</v>
      </c>
      <c r="E3181" s="1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7">
        <f t="shared" si="295"/>
        <v>1.1416238095238094</v>
      </c>
      <c r="P3181" s="8">
        <f t="shared" si="294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7289</v>
      </c>
      <c r="D3182" s="18">
        <v>1200</v>
      </c>
      <c r="E3182" s="1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7">
        <f t="shared" si="295"/>
        <v>1.1975</v>
      </c>
      <c r="P3182" s="8">
        <f t="shared" si="294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7290</v>
      </c>
      <c r="D3183" s="18">
        <v>500</v>
      </c>
      <c r="E3183" s="1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7">
        <f t="shared" si="295"/>
        <v>1.0900000000000001</v>
      </c>
      <c r="P3183" s="8">
        <f t="shared" si="294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7291</v>
      </c>
      <c r="D3184" s="18">
        <v>7000</v>
      </c>
      <c r="E3184" s="1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7">
        <f t="shared" si="295"/>
        <v>1.0088571428571429</v>
      </c>
      <c r="P3184" s="8">
        <f t="shared" si="294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7292</v>
      </c>
      <c r="D3185" s="18">
        <v>2500</v>
      </c>
      <c r="E3185" s="1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7">
        <f t="shared" si="295"/>
        <v>1.0900000000000001</v>
      </c>
      <c r="P3185" s="8">
        <f t="shared" si="294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7293</v>
      </c>
      <c r="D3186" s="18">
        <v>4300</v>
      </c>
      <c r="E3186" s="1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7">
        <f t="shared" si="295"/>
        <v>1.0720930232558139</v>
      </c>
      <c r="P3186" s="8">
        <f t="shared" si="294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7294</v>
      </c>
      <c r="D3187" s="18">
        <v>1000</v>
      </c>
      <c r="E3187" s="1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7">
        <f t="shared" si="295"/>
        <v>1</v>
      </c>
      <c r="P3187" s="8">
        <f t="shared" si="294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7295</v>
      </c>
      <c r="D3188" s="18">
        <v>3200</v>
      </c>
      <c r="E3188" s="1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7">
        <f t="shared" si="295"/>
        <v>1.0218750000000001</v>
      </c>
      <c r="P3188" s="8">
        <f t="shared" si="294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58" x14ac:dyDescent="0.35">
      <c r="A3189">
        <v>3187</v>
      </c>
      <c r="B3189" s="3" t="s">
        <v>3187</v>
      </c>
      <c r="C3189" s="3" t="s">
        <v>7296</v>
      </c>
      <c r="D3189" s="18">
        <v>15000</v>
      </c>
      <c r="E3189" s="1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7">
        <f t="shared" si="295"/>
        <v>1.1629333333333334</v>
      </c>
      <c r="P3189" s="8">
        <f t="shared" si="294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7297</v>
      </c>
      <c r="D3190" s="18">
        <v>200</v>
      </c>
      <c r="E3190" s="1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7">
        <f t="shared" si="295"/>
        <v>0.65</v>
      </c>
      <c r="P3190" s="8">
        <f t="shared" si="294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7298</v>
      </c>
      <c r="D3191" s="18">
        <v>55000</v>
      </c>
      <c r="E3191" s="1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7">
        <f t="shared" si="295"/>
        <v>0.12327272727272727</v>
      </c>
      <c r="P3191" s="8">
        <f t="shared" si="294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7299</v>
      </c>
      <c r="D3192" s="18">
        <v>4000</v>
      </c>
      <c r="E3192" s="1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7">
        <f t="shared" si="295"/>
        <v>0</v>
      </c>
      <c r="P3192" s="8">
        <f t="shared" si="294"/>
        <v>0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7300</v>
      </c>
      <c r="D3193" s="18">
        <v>3750</v>
      </c>
      <c r="E3193" s="1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7">
        <f t="shared" si="295"/>
        <v>4.0266666666666666E-2</v>
      </c>
      <c r="P3193" s="8">
        <f t="shared" ref="P3193:P3256" si="300">IF(L3193=0,0,E3193/L3193)</f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7301</v>
      </c>
      <c r="D3194" s="18">
        <v>10000</v>
      </c>
      <c r="E3194" s="1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7">
        <f t="shared" si="295"/>
        <v>1.0200000000000001E-2</v>
      </c>
      <c r="P3194" s="8">
        <f t="shared" si="300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7302</v>
      </c>
      <c r="D3195" s="18">
        <v>5000</v>
      </c>
      <c r="E3195" s="1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7">
        <f t="shared" si="295"/>
        <v>0.1174</v>
      </c>
      <c r="P3195" s="8">
        <f t="shared" si="300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7303</v>
      </c>
      <c r="D3196" s="18">
        <v>11000</v>
      </c>
      <c r="E3196" s="1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7">
        <f t="shared" si="295"/>
        <v>0</v>
      </c>
      <c r="P3196" s="8">
        <f t="shared" si="300"/>
        <v>0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7304</v>
      </c>
      <c r="D3197" s="18">
        <v>3500</v>
      </c>
      <c r="E3197" s="1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7">
        <f t="shared" si="295"/>
        <v>0.59142857142857141</v>
      </c>
      <c r="P3197" s="8">
        <f t="shared" si="300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7305</v>
      </c>
      <c r="D3198" s="18">
        <v>3000000</v>
      </c>
      <c r="E3198" s="1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7">
        <f t="shared" si="295"/>
        <v>5.9999999999999995E-4</v>
      </c>
      <c r="P3198" s="8">
        <f t="shared" si="300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7306</v>
      </c>
      <c r="D3199" s="18">
        <v>10000</v>
      </c>
      <c r="E3199" s="1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7">
        <f t="shared" si="295"/>
        <v>0.1145</v>
      </c>
      <c r="P3199" s="8">
        <f t="shared" si="300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7307</v>
      </c>
      <c r="D3200" s="18">
        <v>30000</v>
      </c>
      <c r="E3200" s="1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7">
        <f t="shared" si="295"/>
        <v>3.6666666666666666E-3</v>
      </c>
      <c r="P3200" s="8">
        <f t="shared" si="300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7308</v>
      </c>
      <c r="D3201" s="18">
        <v>5000</v>
      </c>
      <c r="E3201" s="1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7">
        <f t="shared" si="295"/>
        <v>0.52159999999999995</v>
      </c>
      <c r="P3201" s="8">
        <f t="shared" si="300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58" x14ac:dyDescent="0.35">
      <c r="A3202">
        <v>3200</v>
      </c>
      <c r="B3202" s="3" t="s">
        <v>3200</v>
      </c>
      <c r="C3202" s="3" t="s">
        <v>7309</v>
      </c>
      <c r="D3202" s="18">
        <v>50000</v>
      </c>
      <c r="E3202" s="1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7">
        <f t="shared" si="295"/>
        <v>2.0000000000000002E-5</v>
      </c>
      <c r="P3202" s="8">
        <f t="shared" si="300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7310</v>
      </c>
      <c r="D3203" s="18">
        <v>2000</v>
      </c>
      <c r="E3203" s="1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7">
        <f t="shared" ref="O3203:O3266" si="301">E3203/D3203</f>
        <v>1.2500000000000001E-2</v>
      </c>
      <c r="P3203" s="8">
        <f t="shared" si="300"/>
        <v>12.5</v>
      </c>
      <c r="Q3203" t="str">
        <f t="shared" ref="Q3203:Q3266" si="302">LEFT(N3203,FIND("/",N3203,1)-1)</f>
        <v>theater</v>
      </c>
      <c r="R3203" t="str">
        <f t="shared" ref="R3203:R3266" si="303">RIGHT(N3203,LEN(N3203)-FIND("/",N3203,1))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7311</v>
      </c>
      <c r="D3204" s="18">
        <v>5000</v>
      </c>
      <c r="E3204" s="1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7">
        <f t="shared" si="301"/>
        <v>0.54520000000000002</v>
      </c>
      <c r="P3204" s="8">
        <f t="shared" si="300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7312</v>
      </c>
      <c r="D3205" s="18">
        <v>1000</v>
      </c>
      <c r="E3205" s="1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7">
        <f t="shared" si="301"/>
        <v>0.25</v>
      </c>
      <c r="P3205" s="8">
        <f t="shared" si="300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7313</v>
      </c>
      <c r="D3206" s="18">
        <v>500</v>
      </c>
      <c r="E3206" s="1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7">
        <f t="shared" si="301"/>
        <v>0</v>
      </c>
      <c r="P3206" s="8">
        <f t="shared" si="300"/>
        <v>0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7314</v>
      </c>
      <c r="D3207" s="18">
        <v>8000</v>
      </c>
      <c r="E3207" s="1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7">
        <f t="shared" si="301"/>
        <v>3.4125000000000003E-2</v>
      </c>
      <c r="P3207" s="8">
        <f t="shared" si="300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7315</v>
      </c>
      <c r="D3208" s="18">
        <v>5000</v>
      </c>
      <c r="E3208" s="1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7">
        <f t="shared" si="301"/>
        <v>0</v>
      </c>
      <c r="P3208" s="8">
        <f t="shared" si="300"/>
        <v>0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7316</v>
      </c>
      <c r="D3209" s="18">
        <v>5500</v>
      </c>
      <c r="E3209" s="1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7">
        <f t="shared" si="301"/>
        <v>0.46363636363636362</v>
      </c>
      <c r="P3209" s="8">
        <f t="shared" si="300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7317</v>
      </c>
      <c r="D3210" s="18">
        <v>5000</v>
      </c>
      <c r="E3210" s="1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7">
        <f t="shared" si="301"/>
        <v>1.0349999999999999</v>
      </c>
      <c r="P3210" s="8">
        <f t="shared" si="300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7318</v>
      </c>
      <c r="D3211" s="18">
        <v>9500</v>
      </c>
      <c r="E3211" s="1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7">
        <f t="shared" si="301"/>
        <v>1.1932315789473684</v>
      </c>
      <c r="P3211" s="8">
        <f t="shared" si="300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7319</v>
      </c>
      <c r="D3212" s="18">
        <v>3000</v>
      </c>
      <c r="E3212" s="1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7">
        <f t="shared" si="301"/>
        <v>1.2576666666666667</v>
      </c>
      <c r="P3212" s="8">
        <f t="shared" si="300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7320</v>
      </c>
      <c r="D3213" s="18">
        <v>23000</v>
      </c>
      <c r="E3213" s="1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7">
        <f t="shared" si="301"/>
        <v>1.1974347826086957</v>
      </c>
      <c r="P3213" s="8">
        <f t="shared" si="300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7321</v>
      </c>
      <c r="D3214" s="18">
        <v>4000</v>
      </c>
      <c r="E3214" s="1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7">
        <f t="shared" si="301"/>
        <v>1.2625</v>
      </c>
      <c r="P3214" s="8">
        <f t="shared" si="300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7322</v>
      </c>
      <c r="D3215" s="18">
        <v>6000</v>
      </c>
      <c r="E3215" s="1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7">
        <f t="shared" si="301"/>
        <v>1.0011666666666668</v>
      </c>
      <c r="P3215" s="8">
        <f t="shared" si="300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7323</v>
      </c>
      <c r="D3216" s="18">
        <v>12000</v>
      </c>
      <c r="E3216" s="1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7">
        <f t="shared" si="301"/>
        <v>1.0213333333333334</v>
      </c>
      <c r="P3216" s="8">
        <f t="shared" si="300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7324</v>
      </c>
      <c r="D3217" s="18">
        <v>35000</v>
      </c>
      <c r="E3217" s="1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7">
        <f t="shared" si="301"/>
        <v>1.0035142857142858</v>
      </c>
      <c r="P3217" s="8">
        <f t="shared" si="300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7325</v>
      </c>
      <c r="D3218" s="18">
        <v>2000</v>
      </c>
      <c r="E3218" s="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7">
        <f t="shared" si="301"/>
        <v>1.0004999999999999</v>
      </c>
      <c r="P3218" s="8">
        <f t="shared" si="300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7326</v>
      </c>
      <c r="D3219" s="18">
        <v>4500</v>
      </c>
      <c r="E3219" s="1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7">
        <f t="shared" si="301"/>
        <v>1.1602222222222223</v>
      </c>
      <c r="P3219" s="8">
        <f t="shared" si="300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7327</v>
      </c>
      <c r="D3220" s="18">
        <v>12000</v>
      </c>
      <c r="E3220" s="1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7">
        <f t="shared" si="301"/>
        <v>1.0209999999999999</v>
      </c>
      <c r="P3220" s="8">
        <f t="shared" si="300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3.5" x14ac:dyDescent="0.35">
      <c r="A3221">
        <v>3219</v>
      </c>
      <c r="B3221" s="3" t="s">
        <v>3219</v>
      </c>
      <c r="C3221" s="3" t="s">
        <v>7328</v>
      </c>
      <c r="D3221" s="18">
        <v>20000</v>
      </c>
      <c r="E3221" s="1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7">
        <f t="shared" si="301"/>
        <v>1.0011000000000001</v>
      </c>
      <c r="P3221" s="8">
        <f t="shared" si="300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7329</v>
      </c>
      <c r="D3222" s="18">
        <v>15000</v>
      </c>
      <c r="E3222" s="1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7">
        <f t="shared" si="301"/>
        <v>1.0084</v>
      </c>
      <c r="P3222" s="8">
        <f t="shared" si="300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58" x14ac:dyDescent="0.35">
      <c r="A3223">
        <v>3221</v>
      </c>
      <c r="B3223" s="3" t="s">
        <v>3221</v>
      </c>
      <c r="C3223" s="3" t="s">
        <v>7330</v>
      </c>
      <c r="D3223" s="18">
        <v>4000</v>
      </c>
      <c r="E3223" s="1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7">
        <f t="shared" si="301"/>
        <v>1.0342499999999999</v>
      </c>
      <c r="P3223" s="8">
        <f t="shared" si="300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7331</v>
      </c>
      <c r="D3224" s="18">
        <v>2500</v>
      </c>
      <c r="E3224" s="1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7">
        <f t="shared" si="301"/>
        <v>1.248</v>
      </c>
      <c r="P3224" s="8">
        <f t="shared" si="300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7332</v>
      </c>
      <c r="D3225" s="18">
        <v>3100</v>
      </c>
      <c r="E3225" s="1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7">
        <f t="shared" si="301"/>
        <v>1.0951612903225807</v>
      </c>
      <c r="P3225" s="8">
        <f t="shared" si="300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7333</v>
      </c>
      <c r="D3226" s="18">
        <v>30000</v>
      </c>
      <c r="E3226" s="1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7">
        <f t="shared" si="301"/>
        <v>1.0203333333333333</v>
      </c>
      <c r="P3226" s="8">
        <f t="shared" si="300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7334</v>
      </c>
      <c r="D3227" s="18">
        <v>2000</v>
      </c>
      <c r="E3227" s="1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7">
        <f t="shared" si="301"/>
        <v>1.0235000000000001</v>
      </c>
      <c r="P3227" s="8">
        <f t="shared" si="300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3.5" x14ac:dyDescent="0.35">
      <c r="A3228">
        <v>3226</v>
      </c>
      <c r="B3228" s="3" t="s">
        <v>3226</v>
      </c>
      <c r="C3228" s="3" t="s">
        <v>7335</v>
      </c>
      <c r="D3228" s="18">
        <v>1200</v>
      </c>
      <c r="E3228" s="1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7">
        <f t="shared" si="301"/>
        <v>1.0416666666666667</v>
      </c>
      <c r="P3228" s="8">
        <f t="shared" si="300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7336</v>
      </c>
      <c r="D3229" s="18">
        <v>1200</v>
      </c>
      <c r="E3229" s="1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7">
        <f t="shared" si="301"/>
        <v>1.25</v>
      </c>
      <c r="P3229" s="8">
        <f t="shared" si="300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7337</v>
      </c>
      <c r="D3230" s="18">
        <v>7000</v>
      </c>
      <c r="E3230" s="1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7">
        <f t="shared" si="301"/>
        <v>1.0234285714285714</v>
      </c>
      <c r="P3230" s="8">
        <f t="shared" si="300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7338</v>
      </c>
      <c r="D3231" s="18">
        <v>20000</v>
      </c>
      <c r="E3231" s="1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7">
        <f t="shared" si="301"/>
        <v>1.0786500000000001</v>
      </c>
      <c r="P3231" s="8">
        <f t="shared" si="300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7339</v>
      </c>
      <c r="D3232" s="18">
        <v>2600</v>
      </c>
      <c r="E3232" s="1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7">
        <f t="shared" si="301"/>
        <v>1.0988461538461538</v>
      </c>
      <c r="P3232" s="8">
        <f t="shared" si="300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7340</v>
      </c>
      <c r="D3233" s="18">
        <v>1000</v>
      </c>
      <c r="E3233" s="1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7">
        <f t="shared" si="301"/>
        <v>1.61</v>
      </c>
      <c r="P3233" s="8">
        <f t="shared" si="300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7341</v>
      </c>
      <c r="D3234" s="18">
        <v>1000</v>
      </c>
      <c r="E3234" s="1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7">
        <f t="shared" si="301"/>
        <v>1.3120000000000001</v>
      </c>
      <c r="P3234" s="8">
        <f t="shared" si="300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7342</v>
      </c>
      <c r="D3235" s="18">
        <v>5000</v>
      </c>
      <c r="E3235" s="1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7">
        <f t="shared" si="301"/>
        <v>1.1879999999999999</v>
      </c>
      <c r="P3235" s="8">
        <f t="shared" si="300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7343</v>
      </c>
      <c r="D3236" s="18">
        <v>4000</v>
      </c>
      <c r="E3236" s="1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7">
        <f t="shared" si="301"/>
        <v>1.0039275000000001</v>
      </c>
      <c r="P3236" s="8">
        <f t="shared" si="300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7344</v>
      </c>
      <c r="D3237" s="18">
        <v>15000</v>
      </c>
      <c r="E3237" s="1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7">
        <f t="shared" si="301"/>
        <v>1.0320666666666667</v>
      </c>
      <c r="P3237" s="8">
        <f t="shared" si="300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7345</v>
      </c>
      <c r="D3238" s="18">
        <v>20000</v>
      </c>
      <c r="E3238" s="1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7">
        <f t="shared" si="301"/>
        <v>1.006</v>
      </c>
      <c r="P3238" s="8">
        <f t="shared" si="300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7346</v>
      </c>
      <c r="D3239" s="18">
        <v>35000</v>
      </c>
      <c r="E3239" s="1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7">
        <f t="shared" si="301"/>
        <v>1.0078754285714286</v>
      </c>
      <c r="P3239" s="8">
        <f t="shared" si="300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7347</v>
      </c>
      <c r="D3240" s="18">
        <v>2800</v>
      </c>
      <c r="E3240" s="1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7">
        <f t="shared" si="301"/>
        <v>1.1232142857142857</v>
      </c>
      <c r="P3240" s="8">
        <f t="shared" si="300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7348</v>
      </c>
      <c r="D3241" s="18">
        <v>5862</v>
      </c>
      <c r="E3241" s="1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7">
        <f t="shared" si="301"/>
        <v>1.0591914022517912</v>
      </c>
      <c r="P3241" s="8">
        <f t="shared" si="300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7349</v>
      </c>
      <c r="D3242" s="18">
        <v>3000</v>
      </c>
      <c r="E3242" s="1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7">
        <f t="shared" si="301"/>
        <v>1.0056666666666667</v>
      </c>
      <c r="P3242" s="8">
        <f t="shared" si="300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7350</v>
      </c>
      <c r="D3243" s="18">
        <v>8500</v>
      </c>
      <c r="E3243" s="1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7">
        <f t="shared" si="301"/>
        <v>1.1530588235294117</v>
      </c>
      <c r="P3243" s="8">
        <f t="shared" si="300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7351</v>
      </c>
      <c r="D3244" s="18">
        <v>10000</v>
      </c>
      <c r="E3244" s="1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7">
        <f t="shared" si="301"/>
        <v>1.273042</v>
      </c>
      <c r="P3244" s="8">
        <f t="shared" si="300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7352</v>
      </c>
      <c r="D3245" s="18">
        <v>8000</v>
      </c>
      <c r="E3245" s="1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7">
        <f t="shared" si="301"/>
        <v>1.028375</v>
      </c>
      <c r="P3245" s="8">
        <f t="shared" si="300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3.5" x14ac:dyDescent="0.35">
      <c r="A3246">
        <v>3244</v>
      </c>
      <c r="B3246" s="3" t="s">
        <v>3244</v>
      </c>
      <c r="C3246" s="3" t="s">
        <v>7353</v>
      </c>
      <c r="D3246" s="18">
        <v>1600</v>
      </c>
      <c r="E3246" s="1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7">
        <f t="shared" si="301"/>
        <v>1.0293749999999999</v>
      </c>
      <c r="P3246" s="8">
        <f t="shared" si="300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7354</v>
      </c>
      <c r="D3247" s="18">
        <v>21000</v>
      </c>
      <c r="E3247" s="1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7">
        <f t="shared" si="301"/>
        <v>1.043047619047619</v>
      </c>
      <c r="P3247" s="8">
        <f t="shared" si="300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7355</v>
      </c>
      <c r="D3248" s="18">
        <v>10000</v>
      </c>
      <c r="E3248" s="1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7">
        <f t="shared" si="301"/>
        <v>1.1122000000000001</v>
      </c>
      <c r="P3248" s="8">
        <f t="shared" si="300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7356</v>
      </c>
      <c r="D3249" s="18">
        <v>2500</v>
      </c>
      <c r="E3249" s="1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7">
        <f t="shared" si="301"/>
        <v>1.0586</v>
      </c>
      <c r="P3249" s="8">
        <f t="shared" si="300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7357</v>
      </c>
      <c r="D3250" s="18">
        <v>12000</v>
      </c>
      <c r="E3250" s="1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7">
        <f t="shared" si="301"/>
        <v>1.0079166666666666</v>
      </c>
      <c r="P3250" s="8">
        <f t="shared" si="300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7358</v>
      </c>
      <c r="D3251" s="18">
        <v>5500</v>
      </c>
      <c r="E3251" s="1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7">
        <f t="shared" si="301"/>
        <v>1.0492727272727274</v>
      </c>
      <c r="P3251" s="8">
        <f t="shared" si="300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7359</v>
      </c>
      <c r="D3252" s="18">
        <v>25000</v>
      </c>
      <c r="E3252" s="1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7">
        <f t="shared" si="301"/>
        <v>1.01552</v>
      </c>
      <c r="P3252" s="8">
        <f t="shared" si="300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7360</v>
      </c>
      <c r="D3253" s="18">
        <v>1500</v>
      </c>
      <c r="E3253" s="1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7">
        <f t="shared" si="301"/>
        <v>1.1073333333333333</v>
      </c>
      <c r="P3253" s="8">
        <f t="shared" si="300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7361</v>
      </c>
      <c r="D3254" s="18">
        <v>2250</v>
      </c>
      <c r="E3254" s="1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7">
        <f t="shared" si="301"/>
        <v>1.2782222222222221</v>
      </c>
      <c r="P3254" s="8">
        <f t="shared" si="300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7362</v>
      </c>
      <c r="D3255" s="18">
        <v>20000</v>
      </c>
      <c r="E3255" s="1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7">
        <f t="shared" si="301"/>
        <v>1.0182500000000001</v>
      </c>
      <c r="P3255" s="8">
        <f t="shared" si="300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3.5" x14ac:dyDescent="0.35">
      <c r="A3256">
        <v>3254</v>
      </c>
      <c r="B3256" s="3" t="s">
        <v>3254</v>
      </c>
      <c r="C3256" s="3" t="s">
        <v>7363</v>
      </c>
      <c r="D3256" s="18">
        <v>13000</v>
      </c>
      <c r="E3256" s="1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7">
        <f t="shared" si="301"/>
        <v>1.012576923076923</v>
      </c>
      <c r="P3256" s="8">
        <f t="shared" si="300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7364</v>
      </c>
      <c r="D3257" s="18">
        <v>300</v>
      </c>
      <c r="E3257" s="1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7">
        <f t="shared" si="301"/>
        <v>1.75</v>
      </c>
      <c r="P3257" s="8">
        <f t="shared" ref="P3257:P3320" si="306">IF(L3257=0,0,E3257/L3257)</f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7365</v>
      </c>
      <c r="D3258" s="18">
        <v>10000</v>
      </c>
      <c r="E3258" s="1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7">
        <f t="shared" si="301"/>
        <v>1.2806</v>
      </c>
      <c r="P3258" s="8">
        <f t="shared" si="306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7366</v>
      </c>
      <c r="D3259" s="18">
        <v>2000</v>
      </c>
      <c r="E3259" s="1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7">
        <f t="shared" si="301"/>
        <v>1.0629949999999999</v>
      </c>
      <c r="P3259" s="8">
        <f t="shared" si="306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7367</v>
      </c>
      <c r="D3260" s="18">
        <v>7000</v>
      </c>
      <c r="E3260" s="1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7">
        <f t="shared" si="301"/>
        <v>1.052142857142857</v>
      </c>
      <c r="P3260" s="8">
        <f t="shared" si="306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7368</v>
      </c>
      <c r="D3261" s="18">
        <v>23000</v>
      </c>
      <c r="E3261" s="1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7">
        <f t="shared" si="301"/>
        <v>1.0616782608695652</v>
      </c>
      <c r="P3261" s="8">
        <f t="shared" si="306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7369</v>
      </c>
      <c r="D3262" s="18">
        <v>5000</v>
      </c>
      <c r="E3262" s="1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7">
        <f t="shared" si="301"/>
        <v>1.0924</v>
      </c>
      <c r="P3262" s="8">
        <f t="shared" si="306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7370</v>
      </c>
      <c r="D3263" s="18">
        <v>3300</v>
      </c>
      <c r="E3263" s="1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7">
        <f t="shared" si="301"/>
        <v>1.0045454545454546</v>
      </c>
      <c r="P3263" s="8">
        <f t="shared" si="306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7371</v>
      </c>
      <c r="D3264" s="18">
        <v>12200</v>
      </c>
      <c r="E3264" s="1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7">
        <f t="shared" si="301"/>
        <v>1.0304098360655738</v>
      </c>
      <c r="P3264" s="8">
        <f t="shared" si="306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7372</v>
      </c>
      <c r="D3265" s="18">
        <v>2500</v>
      </c>
      <c r="E3265" s="1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7">
        <f t="shared" si="301"/>
        <v>1.121664</v>
      </c>
      <c r="P3265" s="8">
        <f t="shared" si="306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29" x14ac:dyDescent="0.35">
      <c r="A3266">
        <v>3264</v>
      </c>
      <c r="B3266" s="3" t="s">
        <v>3264</v>
      </c>
      <c r="C3266" s="3" t="s">
        <v>7373</v>
      </c>
      <c r="D3266" s="18">
        <v>2500</v>
      </c>
      <c r="E3266" s="1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7">
        <f t="shared" si="301"/>
        <v>1.03</v>
      </c>
      <c r="P3266" s="8">
        <f t="shared" si="306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7374</v>
      </c>
      <c r="D3267" s="18">
        <v>2700</v>
      </c>
      <c r="E3267" s="1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7">
        <f t="shared" ref="O3267:O3330" si="307">E3267/D3267</f>
        <v>1.64</v>
      </c>
      <c r="P3267" s="8">
        <f t="shared" si="306"/>
        <v>70.285714285714292</v>
      </c>
      <c r="Q3267" t="str">
        <f t="shared" ref="Q3267:Q3330" si="308">LEFT(N3267,FIND("/",N3267,1)-1)</f>
        <v>theater</v>
      </c>
      <c r="R3267" t="str">
        <f t="shared" ref="R3267:R3330" si="309">RIGHT(N3267,LEN(N3267)-FIND("/",N3267,1))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7375</v>
      </c>
      <c r="D3268" s="18">
        <v>6000</v>
      </c>
      <c r="E3268" s="1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7">
        <f t="shared" si="307"/>
        <v>1.3128333333333333</v>
      </c>
      <c r="P3268" s="8">
        <f t="shared" si="306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3.5" x14ac:dyDescent="0.35">
      <c r="A3269">
        <v>3267</v>
      </c>
      <c r="B3269" s="3" t="s">
        <v>3267</v>
      </c>
      <c r="C3269" s="3" t="s">
        <v>7376</v>
      </c>
      <c r="D3269" s="18">
        <v>15000</v>
      </c>
      <c r="E3269" s="1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7">
        <f t="shared" si="307"/>
        <v>1.0209999999999999</v>
      </c>
      <c r="P3269" s="8">
        <f t="shared" si="306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7377</v>
      </c>
      <c r="D3270" s="18">
        <v>2000</v>
      </c>
      <c r="E3270" s="1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7">
        <f t="shared" si="307"/>
        <v>1.28</v>
      </c>
      <c r="P3270" s="8">
        <f t="shared" si="306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7378</v>
      </c>
      <c r="D3271" s="18">
        <v>8000</v>
      </c>
      <c r="E3271" s="1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7">
        <f t="shared" si="307"/>
        <v>1.0149999999999999</v>
      </c>
      <c r="P3271" s="8">
        <f t="shared" si="306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7379</v>
      </c>
      <c r="D3272" s="18">
        <v>1800</v>
      </c>
      <c r="E3272" s="1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7">
        <f t="shared" si="307"/>
        <v>1.0166666666666666</v>
      </c>
      <c r="P3272" s="8">
        <f t="shared" si="306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x14ac:dyDescent="0.35">
      <c r="A3273">
        <v>3271</v>
      </c>
      <c r="B3273" s="3" t="s">
        <v>3271</v>
      </c>
      <c r="C3273" s="3" t="s">
        <v>7380</v>
      </c>
      <c r="D3273" s="18">
        <v>1500</v>
      </c>
      <c r="E3273" s="1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7">
        <f t="shared" si="307"/>
        <v>1.3</v>
      </c>
      <c r="P3273" s="8">
        <f t="shared" si="306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7381</v>
      </c>
      <c r="D3274" s="18">
        <v>10000</v>
      </c>
      <c r="E3274" s="1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7">
        <f t="shared" si="307"/>
        <v>1.5443</v>
      </c>
      <c r="P3274" s="8">
        <f t="shared" si="306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7382</v>
      </c>
      <c r="D3275" s="18">
        <v>4000</v>
      </c>
      <c r="E3275" s="1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7">
        <f t="shared" si="307"/>
        <v>1.0740000000000001</v>
      </c>
      <c r="P3275" s="8">
        <f t="shared" si="306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7383</v>
      </c>
      <c r="D3276" s="18">
        <v>15500</v>
      </c>
      <c r="E3276" s="1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7">
        <f t="shared" si="307"/>
        <v>1.0132258064516129</v>
      </c>
      <c r="P3276" s="8">
        <f t="shared" si="306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3.5" x14ac:dyDescent="0.35">
      <c r="A3277">
        <v>3275</v>
      </c>
      <c r="B3277" s="3" t="s">
        <v>3275</v>
      </c>
      <c r="C3277" s="3" t="s">
        <v>7384</v>
      </c>
      <c r="D3277" s="18">
        <v>1800</v>
      </c>
      <c r="E3277" s="1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7">
        <f t="shared" si="307"/>
        <v>1.0027777777777778</v>
      </c>
      <c r="P3277" s="8">
        <f t="shared" si="306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3.5" x14ac:dyDescent="0.35">
      <c r="A3278">
        <v>3276</v>
      </c>
      <c r="B3278" s="3" t="s">
        <v>3276</v>
      </c>
      <c r="C3278" s="3" t="s">
        <v>7385</v>
      </c>
      <c r="D3278" s="18">
        <v>4500</v>
      </c>
      <c r="E3278" s="1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7">
        <f t="shared" si="307"/>
        <v>1.1684444444444444</v>
      </c>
      <c r="P3278" s="8">
        <f t="shared" si="306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7386</v>
      </c>
      <c r="D3279" s="18">
        <v>5000</v>
      </c>
      <c r="E3279" s="1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7">
        <f t="shared" si="307"/>
        <v>1.0860000000000001</v>
      </c>
      <c r="P3279" s="8">
        <f t="shared" si="306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7387</v>
      </c>
      <c r="D3280" s="18">
        <v>2500</v>
      </c>
      <c r="E3280" s="1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7">
        <f t="shared" si="307"/>
        <v>1.034</v>
      </c>
      <c r="P3280" s="8">
        <f t="shared" si="306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7388</v>
      </c>
      <c r="D3281" s="18">
        <v>5800</v>
      </c>
      <c r="E3281" s="1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7">
        <f t="shared" si="307"/>
        <v>1.1427586206896552</v>
      </c>
      <c r="P3281" s="8">
        <f t="shared" si="306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7389</v>
      </c>
      <c r="D3282" s="18">
        <v>2000</v>
      </c>
      <c r="E3282" s="1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7">
        <f t="shared" si="307"/>
        <v>1.03</v>
      </c>
      <c r="P3282" s="8">
        <f t="shared" si="306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7390</v>
      </c>
      <c r="D3283" s="18">
        <v>5000</v>
      </c>
      <c r="E3283" s="1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7">
        <f t="shared" si="307"/>
        <v>1.216</v>
      </c>
      <c r="P3283" s="8">
        <f t="shared" si="306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7391</v>
      </c>
      <c r="D3284" s="18">
        <v>31000</v>
      </c>
      <c r="E3284" s="1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7">
        <f t="shared" si="307"/>
        <v>1.026467741935484</v>
      </c>
      <c r="P3284" s="8">
        <f t="shared" si="306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7392</v>
      </c>
      <c r="D3285" s="18">
        <v>800</v>
      </c>
      <c r="E3285" s="1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7">
        <f t="shared" si="307"/>
        <v>1.0475000000000001</v>
      </c>
      <c r="P3285" s="8">
        <f t="shared" si="306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3.5" x14ac:dyDescent="0.35">
      <c r="A3286">
        <v>3284</v>
      </c>
      <c r="B3286" s="3" t="s">
        <v>3284</v>
      </c>
      <c r="C3286" s="3" t="s">
        <v>7393</v>
      </c>
      <c r="D3286" s="18">
        <v>3000</v>
      </c>
      <c r="E3286" s="1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7">
        <f t="shared" si="307"/>
        <v>1.016</v>
      </c>
      <c r="P3286" s="8">
        <f t="shared" si="306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35">
      <c r="A3287">
        <v>3285</v>
      </c>
      <c r="B3287" s="3" t="s">
        <v>3285</v>
      </c>
      <c r="C3287" s="3" t="s">
        <v>7394</v>
      </c>
      <c r="D3287" s="18">
        <v>4999</v>
      </c>
      <c r="E3287" s="1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7">
        <f t="shared" si="307"/>
        <v>1.1210242048409682</v>
      </c>
      <c r="P3287" s="8">
        <f t="shared" si="306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7395</v>
      </c>
      <c r="D3288" s="18">
        <v>15000</v>
      </c>
      <c r="E3288" s="1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7">
        <f t="shared" si="307"/>
        <v>1.0176666666666667</v>
      </c>
      <c r="P3288" s="8">
        <f t="shared" si="306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7396</v>
      </c>
      <c r="D3289" s="18">
        <v>2500</v>
      </c>
      <c r="E3289" s="1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7">
        <f t="shared" si="307"/>
        <v>1</v>
      </c>
      <c r="P3289" s="8">
        <f t="shared" si="306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7397</v>
      </c>
      <c r="D3290" s="18">
        <v>10000</v>
      </c>
      <c r="E3290" s="1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7">
        <f t="shared" si="307"/>
        <v>1.0026489999999999</v>
      </c>
      <c r="P3290" s="8">
        <f t="shared" si="306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7398</v>
      </c>
      <c r="D3291" s="18">
        <v>500</v>
      </c>
      <c r="E3291" s="1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7">
        <f t="shared" si="307"/>
        <v>1.3304200000000002</v>
      </c>
      <c r="P3291" s="8">
        <f t="shared" si="306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7399</v>
      </c>
      <c r="D3292" s="18">
        <v>2000</v>
      </c>
      <c r="E3292" s="1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7">
        <f t="shared" si="307"/>
        <v>1.212</v>
      </c>
      <c r="P3292" s="8">
        <f t="shared" si="306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7400</v>
      </c>
      <c r="D3293" s="18">
        <v>500</v>
      </c>
      <c r="E3293" s="1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7">
        <f t="shared" si="307"/>
        <v>1.1399999999999999</v>
      </c>
      <c r="P3293" s="8">
        <f t="shared" si="306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7401</v>
      </c>
      <c r="D3294" s="18">
        <v>101</v>
      </c>
      <c r="E3294" s="1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7">
        <f t="shared" si="307"/>
        <v>2.8613861386138613</v>
      </c>
      <c r="P3294" s="8">
        <f t="shared" si="306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7402</v>
      </c>
      <c r="D3295" s="18">
        <v>4500</v>
      </c>
      <c r="E3295" s="1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7">
        <f t="shared" si="307"/>
        <v>1.7044444444444444</v>
      </c>
      <c r="P3295" s="8">
        <f t="shared" si="306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7403</v>
      </c>
      <c r="D3296" s="18">
        <v>600</v>
      </c>
      <c r="E3296" s="1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7">
        <f t="shared" si="307"/>
        <v>1.1833333333333333</v>
      </c>
      <c r="P3296" s="8">
        <f t="shared" si="306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7404</v>
      </c>
      <c r="D3297" s="18">
        <v>700</v>
      </c>
      <c r="E3297" s="1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7">
        <f t="shared" si="307"/>
        <v>1.0285857142857142</v>
      </c>
      <c r="P3297" s="8">
        <f t="shared" si="306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7405</v>
      </c>
      <c r="D3298" s="18">
        <v>1500</v>
      </c>
      <c r="E3298" s="1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7">
        <f t="shared" si="307"/>
        <v>1.4406666666666668</v>
      </c>
      <c r="P3298" s="8">
        <f t="shared" si="306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7406</v>
      </c>
      <c r="D3299" s="18">
        <v>5500</v>
      </c>
      <c r="E3299" s="1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7">
        <f t="shared" si="307"/>
        <v>1.0007272727272727</v>
      </c>
      <c r="P3299" s="8">
        <f t="shared" si="306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7407</v>
      </c>
      <c r="D3300" s="18">
        <v>10000</v>
      </c>
      <c r="E3300" s="1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7">
        <f t="shared" si="307"/>
        <v>1.0173000000000001</v>
      </c>
      <c r="P3300" s="8">
        <f t="shared" si="306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3.5" x14ac:dyDescent="0.35">
      <c r="A3301">
        <v>3299</v>
      </c>
      <c r="B3301" s="3" t="s">
        <v>3299</v>
      </c>
      <c r="C3301" s="3" t="s">
        <v>7408</v>
      </c>
      <c r="D3301" s="18">
        <v>3000</v>
      </c>
      <c r="E3301" s="1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7">
        <f t="shared" si="307"/>
        <v>1.1619999999999999</v>
      </c>
      <c r="P3301" s="8">
        <f t="shared" si="306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7409</v>
      </c>
      <c r="D3302" s="18">
        <v>3000</v>
      </c>
      <c r="E3302" s="1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7">
        <f t="shared" si="307"/>
        <v>1.3616666666666666</v>
      </c>
      <c r="P3302" s="8">
        <f t="shared" si="306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7410</v>
      </c>
      <c r="D3303" s="18">
        <v>3000</v>
      </c>
      <c r="E3303" s="1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7">
        <f t="shared" si="307"/>
        <v>1.3346666666666667</v>
      </c>
      <c r="P3303" s="8">
        <f t="shared" si="306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x14ac:dyDescent="0.35">
      <c r="A3304">
        <v>3302</v>
      </c>
      <c r="B3304" s="3" t="s">
        <v>3302</v>
      </c>
      <c r="C3304" s="3" t="s">
        <v>7411</v>
      </c>
      <c r="D3304" s="18">
        <v>8400</v>
      </c>
      <c r="E3304" s="1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7">
        <f t="shared" si="307"/>
        <v>1.0339285714285715</v>
      </c>
      <c r="P3304" s="8">
        <f t="shared" si="306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7412</v>
      </c>
      <c r="D3305" s="18">
        <v>1800</v>
      </c>
      <c r="E3305" s="1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7">
        <f t="shared" si="307"/>
        <v>1.1588888888888889</v>
      </c>
      <c r="P3305" s="8">
        <f t="shared" si="306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7413</v>
      </c>
      <c r="D3306" s="18">
        <v>15000</v>
      </c>
      <c r="E3306" s="1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7">
        <f t="shared" si="307"/>
        <v>1.0451666666666666</v>
      </c>
      <c r="P3306" s="8">
        <f t="shared" si="306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7414</v>
      </c>
      <c r="D3307" s="18">
        <v>4000</v>
      </c>
      <c r="E3307" s="1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7">
        <f t="shared" si="307"/>
        <v>1.0202500000000001</v>
      </c>
      <c r="P3307" s="8">
        <f t="shared" si="306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7415</v>
      </c>
      <c r="D3308" s="18">
        <v>1500</v>
      </c>
      <c r="E3308" s="1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7">
        <f t="shared" si="307"/>
        <v>1.7533333333333334</v>
      </c>
      <c r="P3308" s="8">
        <f t="shared" si="306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3.5" x14ac:dyDescent="0.35">
      <c r="A3309">
        <v>3307</v>
      </c>
      <c r="B3309" s="3" t="s">
        <v>3307</v>
      </c>
      <c r="C3309" s="3" t="s">
        <v>7416</v>
      </c>
      <c r="D3309" s="18">
        <v>1000</v>
      </c>
      <c r="E3309" s="1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7">
        <f t="shared" si="307"/>
        <v>1.0668</v>
      </c>
      <c r="P3309" s="8">
        <f t="shared" si="306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7417</v>
      </c>
      <c r="D3310" s="18">
        <v>3500</v>
      </c>
      <c r="E3310" s="1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7">
        <f t="shared" si="307"/>
        <v>1.2228571428571429</v>
      </c>
      <c r="P3310" s="8">
        <f t="shared" si="306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7418</v>
      </c>
      <c r="D3311" s="18">
        <v>350</v>
      </c>
      <c r="E3311" s="1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7">
        <f t="shared" si="307"/>
        <v>1.5942857142857143</v>
      </c>
      <c r="P3311" s="8">
        <f t="shared" si="306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7419</v>
      </c>
      <c r="D3312" s="18">
        <v>6500</v>
      </c>
      <c r="E3312" s="1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7">
        <f t="shared" si="307"/>
        <v>1.0007692307692309</v>
      </c>
      <c r="P3312" s="8">
        <f t="shared" si="306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7420</v>
      </c>
      <c r="D3313" s="18">
        <v>2500</v>
      </c>
      <c r="E3313" s="1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7">
        <f t="shared" si="307"/>
        <v>1.0984</v>
      </c>
      <c r="P3313" s="8">
        <f t="shared" si="306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7421</v>
      </c>
      <c r="D3314" s="18">
        <v>2500</v>
      </c>
      <c r="E3314" s="1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7">
        <f t="shared" si="307"/>
        <v>1.0004</v>
      </c>
      <c r="P3314" s="8">
        <f t="shared" si="306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7422</v>
      </c>
      <c r="D3315" s="18">
        <v>2000</v>
      </c>
      <c r="E3315" s="1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7">
        <f t="shared" si="307"/>
        <v>1.1605000000000001</v>
      </c>
      <c r="P3315" s="8">
        <f t="shared" si="306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7423</v>
      </c>
      <c r="D3316" s="18">
        <v>800</v>
      </c>
      <c r="E3316" s="1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7">
        <f t="shared" si="307"/>
        <v>2.1074999999999999</v>
      </c>
      <c r="P3316" s="8">
        <f t="shared" si="306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7424</v>
      </c>
      <c r="D3317" s="18">
        <v>4000</v>
      </c>
      <c r="E3317" s="1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7">
        <f t="shared" si="307"/>
        <v>1.1000000000000001</v>
      </c>
      <c r="P3317" s="8">
        <f t="shared" si="306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7425</v>
      </c>
      <c r="D3318" s="18">
        <v>11737</v>
      </c>
      <c r="E3318" s="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7">
        <f t="shared" si="307"/>
        <v>1.0008673425918038</v>
      </c>
      <c r="P3318" s="8">
        <f t="shared" si="306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7426</v>
      </c>
      <c r="D3319" s="18">
        <v>1050</v>
      </c>
      <c r="E3319" s="1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7">
        <f t="shared" si="307"/>
        <v>1.0619047619047619</v>
      </c>
      <c r="P3319" s="8">
        <f t="shared" si="306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7427</v>
      </c>
      <c r="D3320" s="18">
        <v>2000</v>
      </c>
      <c r="E3320" s="1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7">
        <f t="shared" si="307"/>
        <v>1.256</v>
      </c>
      <c r="P3320" s="8">
        <f t="shared" si="306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7428</v>
      </c>
      <c r="D3321" s="18">
        <v>500</v>
      </c>
      <c r="E3321" s="1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7">
        <f t="shared" si="307"/>
        <v>1.08</v>
      </c>
      <c r="P3321" s="8">
        <f t="shared" ref="P3321:P3384" si="312">IF(L3321=0,0,E3321/L3321)</f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7429</v>
      </c>
      <c r="D3322" s="18">
        <v>2500</v>
      </c>
      <c r="E3322" s="1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7">
        <f t="shared" si="307"/>
        <v>1.01</v>
      </c>
      <c r="P3322" s="8">
        <f t="shared" si="312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7430</v>
      </c>
      <c r="D3323" s="18">
        <v>500</v>
      </c>
      <c r="E3323" s="1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7">
        <f t="shared" si="307"/>
        <v>1.0740000000000001</v>
      </c>
      <c r="P3323" s="8">
        <f t="shared" si="312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7431</v>
      </c>
      <c r="D3324" s="18">
        <v>3300</v>
      </c>
      <c r="E3324" s="1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7">
        <f t="shared" si="307"/>
        <v>1.0151515151515151</v>
      </c>
      <c r="P3324" s="8">
        <f t="shared" si="312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7432</v>
      </c>
      <c r="D3325" s="18">
        <v>1000</v>
      </c>
      <c r="E3325" s="1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7">
        <f t="shared" si="307"/>
        <v>1.2589999999999999</v>
      </c>
      <c r="P3325" s="8">
        <f t="shared" si="312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7433</v>
      </c>
      <c r="D3326" s="18">
        <v>1500</v>
      </c>
      <c r="E3326" s="1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7">
        <f t="shared" si="307"/>
        <v>1.0166666666666666</v>
      </c>
      <c r="P3326" s="8">
        <f t="shared" si="312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7434</v>
      </c>
      <c r="D3327" s="18">
        <v>400</v>
      </c>
      <c r="E3327" s="1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7">
        <f t="shared" si="307"/>
        <v>1.125</v>
      </c>
      <c r="P3327" s="8">
        <f t="shared" si="312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7435</v>
      </c>
      <c r="D3328" s="18">
        <v>8000</v>
      </c>
      <c r="E3328" s="1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7">
        <f t="shared" si="307"/>
        <v>1.0137499999999999</v>
      </c>
      <c r="P3328" s="8">
        <f t="shared" si="312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7436</v>
      </c>
      <c r="D3329" s="18">
        <v>800</v>
      </c>
      <c r="E3329" s="1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7">
        <f t="shared" si="307"/>
        <v>1.0125</v>
      </c>
      <c r="P3329" s="8">
        <f t="shared" si="312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7437</v>
      </c>
      <c r="D3330" s="18">
        <v>1800</v>
      </c>
      <c r="E3330" s="1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7">
        <f t="shared" si="307"/>
        <v>1.4638888888888888</v>
      </c>
      <c r="P3330" s="8">
        <f t="shared" si="312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7438</v>
      </c>
      <c r="D3331" s="18">
        <v>1000</v>
      </c>
      <c r="E3331" s="1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7">
        <f t="shared" ref="O3331:O3394" si="313">E3331/D3331</f>
        <v>1.1679999999999999</v>
      </c>
      <c r="P3331" s="8">
        <f t="shared" si="312"/>
        <v>44.92307692307692</v>
      </c>
      <c r="Q3331" t="str">
        <f t="shared" ref="Q3331:Q3394" si="314">LEFT(N3331,FIND("/",N3331,1)-1)</f>
        <v>theater</v>
      </c>
      <c r="R3331" t="str">
        <f t="shared" ref="R3331:R3394" si="315">RIGHT(N3331,LEN(N3331)-FIND("/",N3331,1))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7439</v>
      </c>
      <c r="D3332" s="18">
        <v>1500</v>
      </c>
      <c r="E3332" s="1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7">
        <f t="shared" si="313"/>
        <v>1.0626666666666666</v>
      </c>
      <c r="P3332" s="8">
        <f t="shared" si="312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7440</v>
      </c>
      <c r="D3333" s="18">
        <v>5000</v>
      </c>
      <c r="E3333" s="1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7">
        <f t="shared" si="313"/>
        <v>1.0451999999999999</v>
      </c>
      <c r="P3333" s="8">
        <f t="shared" si="312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7441</v>
      </c>
      <c r="D3334" s="18">
        <v>6000</v>
      </c>
      <c r="E3334" s="1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7">
        <f t="shared" si="313"/>
        <v>1</v>
      </c>
      <c r="P3334" s="8">
        <f t="shared" si="312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7442</v>
      </c>
      <c r="D3335" s="18">
        <v>3500</v>
      </c>
      <c r="E3335" s="1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7">
        <f t="shared" si="313"/>
        <v>1.0457142857142858</v>
      </c>
      <c r="P3335" s="8">
        <f t="shared" si="312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7443</v>
      </c>
      <c r="D3336" s="18">
        <v>3871</v>
      </c>
      <c r="E3336" s="1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7">
        <f t="shared" si="313"/>
        <v>1.3862051149573753</v>
      </c>
      <c r="P3336" s="8">
        <f t="shared" si="312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7444</v>
      </c>
      <c r="D3337" s="18">
        <v>5000</v>
      </c>
      <c r="E3337" s="1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7">
        <f t="shared" si="313"/>
        <v>1.0032000000000001</v>
      </c>
      <c r="P3337" s="8">
        <f t="shared" si="312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7445</v>
      </c>
      <c r="D3338" s="18">
        <v>250</v>
      </c>
      <c r="E3338" s="1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7">
        <f t="shared" si="313"/>
        <v>1</v>
      </c>
      <c r="P3338" s="8">
        <f t="shared" si="312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7446</v>
      </c>
      <c r="D3339" s="18">
        <v>2500</v>
      </c>
      <c r="E3339" s="1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7">
        <f t="shared" si="313"/>
        <v>1.1020000000000001</v>
      </c>
      <c r="P3339" s="8">
        <f t="shared" si="312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29" x14ac:dyDescent="0.35">
      <c r="A3340">
        <v>3338</v>
      </c>
      <c r="B3340" s="3" t="s">
        <v>3338</v>
      </c>
      <c r="C3340" s="3" t="s">
        <v>7447</v>
      </c>
      <c r="D3340" s="18">
        <v>15000</v>
      </c>
      <c r="E3340" s="1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7">
        <f t="shared" si="313"/>
        <v>1.0218</v>
      </c>
      <c r="P3340" s="8">
        <f t="shared" si="312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7448</v>
      </c>
      <c r="D3341" s="18">
        <v>8000</v>
      </c>
      <c r="E3341" s="1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7">
        <f t="shared" si="313"/>
        <v>1.0435000000000001</v>
      </c>
      <c r="P3341" s="8">
        <f t="shared" si="312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7449</v>
      </c>
      <c r="D3342" s="18">
        <v>3000</v>
      </c>
      <c r="E3342" s="1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7">
        <f t="shared" si="313"/>
        <v>1.3816666666666666</v>
      </c>
      <c r="P3342" s="8">
        <f t="shared" si="312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7450</v>
      </c>
      <c r="D3343" s="18">
        <v>3350</v>
      </c>
      <c r="E3343" s="1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7">
        <f t="shared" si="313"/>
        <v>1</v>
      </c>
      <c r="P3343" s="8">
        <f t="shared" si="312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7451</v>
      </c>
      <c r="D3344" s="18">
        <v>6000</v>
      </c>
      <c r="E3344" s="1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7">
        <f t="shared" si="313"/>
        <v>1.0166666666666666</v>
      </c>
      <c r="P3344" s="8">
        <f t="shared" si="312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7452</v>
      </c>
      <c r="D3345" s="18">
        <v>700</v>
      </c>
      <c r="E3345" s="1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7">
        <f t="shared" si="313"/>
        <v>1.7142857142857142</v>
      </c>
      <c r="P3345" s="8">
        <f t="shared" si="312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7453</v>
      </c>
      <c r="D3346" s="18">
        <v>4500</v>
      </c>
      <c r="E3346" s="1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7">
        <f t="shared" si="313"/>
        <v>1.0144444444444445</v>
      </c>
      <c r="P3346" s="8">
        <f t="shared" si="312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7454</v>
      </c>
      <c r="D3347" s="18">
        <v>500</v>
      </c>
      <c r="E3347" s="1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7">
        <f t="shared" si="313"/>
        <v>1.3</v>
      </c>
      <c r="P3347" s="8">
        <f t="shared" si="312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7455</v>
      </c>
      <c r="D3348" s="18">
        <v>1500</v>
      </c>
      <c r="E3348" s="1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7">
        <f t="shared" si="313"/>
        <v>1.1000000000000001</v>
      </c>
      <c r="P3348" s="8">
        <f t="shared" si="312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7456</v>
      </c>
      <c r="D3349" s="18">
        <v>2000</v>
      </c>
      <c r="E3349" s="1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7">
        <f t="shared" si="313"/>
        <v>1.1944999999999999</v>
      </c>
      <c r="P3349" s="8">
        <f t="shared" si="312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3.5" x14ac:dyDescent="0.35">
      <c r="A3350">
        <v>3348</v>
      </c>
      <c r="B3350" s="3" t="s">
        <v>3266</v>
      </c>
      <c r="C3350" s="3" t="s">
        <v>7457</v>
      </c>
      <c r="D3350" s="18">
        <v>5500</v>
      </c>
      <c r="E3350" s="1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7">
        <f t="shared" si="313"/>
        <v>1.002909090909091</v>
      </c>
      <c r="P3350" s="8">
        <f t="shared" si="312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7458</v>
      </c>
      <c r="D3351" s="18">
        <v>1000</v>
      </c>
      <c r="E3351" s="1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7">
        <f t="shared" si="313"/>
        <v>1.534</v>
      </c>
      <c r="P3351" s="8">
        <f t="shared" si="312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7459</v>
      </c>
      <c r="D3352" s="18">
        <v>3500</v>
      </c>
      <c r="E3352" s="1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7">
        <f t="shared" si="313"/>
        <v>1.0442857142857143</v>
      </c>
      <c r="P3352" s="8">
        <f t="shared" si="312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7460</v>
      </c>
      <c r="D3353" s="18">
        <v>5000</v>
      </c>
      <c r="E3353" s="1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7">
        <f t="shared" si="313"/>
        <v>1.0109999999999999</v>
      </c>
      <c r="P3353" s="8">
        <f t="shared" si="312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7461</v>
      </c>
      <c r="D3354" s="18">
        <v>5000</v>
      </c>
      <c r="E3354" s="1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7">
        <f t="shared" si="313"/>
        <v>1.0751999999999999</v>
      </c>
      <c r="P3354" s="8">
        <f t="shared" si="312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7462</v>
      </c>
      <c r="D3355" s="18">
        <v>500</v>
      </c>
      <c r="E3355" s="1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7">
        <f t="shared" si="313"/>
        <v>3.15</v>
      </c>
      <c r="P3355" s="8">
        <f t="shared" si="312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7463</v>
      </c>
      <c r="D3356" s="18">
        <v>3000</v>
      </c>
      <c r="E3356" s="1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7">
        <f t="shared" si="313"/>
        <v>1.0193333333333334</v>
      </c>
      <c r="P3356" s="8">
        <f t="shared" si="312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7464</v>
      </c>
      <c r="D3357" s="18">
        <v>1750</v>
      </c>
      <c r="E3357" s="1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7">
        <f t="shared" si="313"/>
        <v>1.2628571428571429</v>
      </c>
      <c r="P3357" s="8">
        <f t="shared" si="312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7465</v>
      </c>
      <c r="D3358" s="18">
        <v>1500</v>
      </c>
      <c r="E3358" s="1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7">
        <f t="shared" si="313"/>
        <v>1.014</v>
      </c>
      <c r="P3358" s="8">
        <f t="shared" si="312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7466</v>
      </c>
      <c r="D3359" s="18">
        <v>2000</v>
      </c>
      <c r="E3359" s="1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7">
        <f t="shared" si="313"/>
        <v>1.01</v>
      </c>
      <c r="P3359" s="8">
        <f t="shared" si="312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7467</v>
      </c>
      <c r="D3360" s="18">
        <v>10000</v>
      </c>
      <c r="E3360" s="1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7">
        <f t="shared" si="313"/>
        <v>1.0299</v>
      </c>
      <c r="P3360" s="8">
        <f t="shared" si="312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7468</v>
      </c>
      <c r="D3361" s="18">
        <v>4000</v>
      </c>
      <c r="E3361" s="1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7">
        <f t="shared" si="313"/>
        <v>1.0625</v>
      </c>
      <c r="P3361" s="8">
        <f t="shared" si="312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7469</v>
      </c>
      <c r="D3362" s="18">
        <v>9000</v>
      </c>
      <c r="E3362" s="1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7">
        <f t="shared" si="313"/>
        <v>1.0137777777777779</v>
      </c>
      <c r="P3362" s="8">
        <f t="shared" si="312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7470</v>
      </c>
      <c r="D3363" s="18">
        <v>5000</v>
      </c>
      <c r="E3363" s="1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7">
        <f t="shared" si="313"/>
        <v>1.1346000000000001</v>
      </c>
      <c r="P3363" s="8">
        <f t="shared" si="312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7471</v>
      </c>
      <c r="D3364" s="18">
        <v>500</v>
      </c>
      <c r="E3364" s="1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7">
        <f t="shared" si="313"/>
        <v>2.1800000000000002</v>
      </c>
      <c r="P3364" s="8">
        <f t="shared" si="312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7472</v>
      </c>
      <c r="D3365" s="18">
        <v>7750</v>
      </c>
      <c r="E3365" s="1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7">
        <f t="shared" si="313"/>
        <v>1.0141935483870967</v>
      </c>
      <c r="P3365" s="8">
        <f t="shared" si="312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7473</v>
      </c>
      <c r="D3366" s="18">
        <v>3000</v>
      </c>
      <c r="E3366" s="1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7">
        <f t="shared" si="313"/>
        <v>1.0593333333333332</v>
      </c>
      <c r="P3366" s="8">
        <f t="shared" si="312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3.5" x14ac:dyDescent="0.35">
      <c r="A3367">
        <v>3365</v>
      </c>
      <c r="B3367" s="3" t="s">
        <v>3364</v>
      </c>
      <c r="C3367" s="3" t="s">
        <v>7474</v>
      </c>
      <c r="D3367" s="18">
        <v>2500</v>
      </c>
      <c r="E3367" s="1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7">
        <f t="shared" si="313"/>
        <v>1.04</v>
      </c>
      <c r="P3367" s="8">
        <f t="shared" si="312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7475</v>
      </c>
      <c r="D3368" s="18">
        <v>500</v>
      </c>
      <c r="E3368" s="1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7">
        <f t="shared" si="313"/>
        <v>2.21</v>
      </c>
      <c r="P3368" s="8">
        <f t="shared" si="312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7476</v>
      </c>
      <c r="D3369" s="18">
        <v>750</v>
      </c>
      <c r="E3369" s="1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7">
        <f t="shared" si="313"/>
        <v>1.1866666666666668</v>
      </c>
      <c r="P3369" s="8">
        <f t="shared" si="312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7477</v>
      </c>
      <c r="D3370" s="18">
        <v>1000</v>
      </c>
      <c r="E3370" s="1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7">
        <f t="shared" si="313"/>
        <v>1.046</v>
      </c>
      <c r="P3370" s="8">
        <f t="shared" si="312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7478</v>
      </c>
      <c r="D3371" s="18">
        <v>5000</v>
      </c>
      <c r="E3371" s="1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7">
        <f t="shared" si="313"/>
        <v>1.0389999999999999</v>
      </c>
      <c r="P3371" s="8">
        <f t="shared" si="312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7479</v>
      </c>
      <c r="D3372" s="18">
        <v>1500</v>
      </c>
      <c r="E3372" s="1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7">
        <f t="shared" si="313"/>
        <v>1.1773333333333333</v>
      </c>
      <c r="P3372" s="8">
        <f t="shared" si="312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7480</v>
      </c>
      <c r="D3373" s="18">
        <v>200</v>
      </c>
      <c r="E3373" s="1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7">
        <f t="shared" si="313"/>
        <v>1.385</v>
      </c>
      <c r="P3373" s="8">
        <f t="shared" si="312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7481</v>
      </c>
      <c r="D3374" s="18">
        <v>1000</v>
      </c>
      <c r="E3374" s="1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7">
        <f t="shared" si="313"/>
        <v>1.0349999999999999</v>
      </c>
      <c r="P3374" s="8">
        <f t="shared" si="312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7482</v>
      </c>
      <c r="D3375" s="18">
        <v>2000</v>
      </c>
      <c r="E3375" s="1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7">
        <f t="shared" si="313"/>
        <v>1.0024999999999999</v>
      </c>
      <c r="P3375" s="8">
        <f t="shared" si="312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7483</v>
      </c>
      <c r="D3376" s="18">
        <v>3500</v>
      </c>
      <c r="E3376" s="1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7">
        <f t="shared" si="313"/>
        <v>1.0657142857142856</v>
      </c>
      <c r="P3376" s="8">
        <f t="shared" si="312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7484</v>
      </c>
      <c r="D3377" s="18">
        <v>3000</v>
      </c>
      <c r="E3377" s="1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7">
        <f t="shared" si="313"/>
        <v>1</v>
      </c>
      <c r="P3377" s="8">
        <f t="shared" si="312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7485</v>
      </c>
      <c r="D3378" s="18">
        <v>8000</v>
      </c>
      <c r="E3378" s="1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7">
        <f t="shared" si="313"/>
        <v>1.0001249999999999</v>
      </c>
      <c r="P3378" s="8">
        <f t="shared" si="312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7486</v>
      </c>
      <c r="D3379" s="18">
        <v>8000</v>
      </c>
      <c r="E3379" s="1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7">
        <f t="shared" si="313"/>
        <v>1.0105</v>
      </c>
      <c r="P3379" s="8">
        <f t="shared" si="312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7487</v>
      </c>
      <c r="D3380" s="18">
        <v>550</v>
      </c>
      <c r="E3380" s="1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7">
        <f t="shared" si="313"/>
        <v>1.0763636363636364</v>
      </c>
      <c r="P3380" s="8">
        <f t="shared" si="312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7488</v>
      </c>
      <c r="D3381" s="18">
        <v>2000</v>
      </c>
      <c r="E3381" s="1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7">
        <f t="shared" si="313"/>
        <v>1.0365</v>
      </c>
      <c r="P3381" s="8">
        <f t="shared" si="312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7489</v>
      </c>
      <c r="D3382" s="18">
        <v>3000</v>
      </c>
      <c r="E3382" s="1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7">
        <f t="shared" si="313"/>
        <v>1.0443333333333333</v>
      </c>
      <c r="P3382" s="8">
        <f t="shared" si="312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7490</v>
      </c>
      <c r="D3383" s="18">
        <v>4000</v>
      </c>
      <c r="E3383" s="1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7">
        <f t="shared" si="313"/>
        <v>1.0225</v>
      </c>
      <c r="P3383" s="8">
        <f t="shared" si="312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7491</v>
      </c>
      <c r="D3384" s="18">
        <v>3500</v>
      </c>
      <c r="E3384" s="1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7">
        <f t="shared" si="313"/>
        <v>1.0074285714285713</v>
      </c>
      <c r="P3384" s="8">
        <f t="shared" si="312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7492</v>
      </c>
      <c r="D3385" s="18">
        <v>1750</v>
      </c>
      <c r="E3385" s="1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7">
        <f t="shared" si="313"/>
        <v>1.1171428571428572</v>
      </c>
      <c r="P3385" s="8">
        <f t="shared" ref="P3385:P3448" si="318">IF(L3385=0,0,E3385/L3385)</f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7493</v>
      </c>
      <c r="D3386" s="18">
        <v>6000</v>
      </c>
      <c r="E3386" s="1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7">
        <f t="shared" si="313"/>
        <v>1.0001100000000001</v>
      </c>
      <c r="P3386" s="8">
        <f t="shared" si="318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58" x14ac:dyDescent="0.35">
      <c r="A3387">
        <v>3385</v>
      </c>
      <c r="B3387" s="3" t="s">
        <v>3384</v>
      </c>
      <c r="C3387" s="3" t="s">
        <v>7494</v>
      </c>
      <c r="D3387" s="18">
        <v>2000</v>
      </c>
      <c r="E3387" s="1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7">
        <f t="shared" si="313"/>
        <v>1</v>
      </c>
      <c r="P3387" s="8">
        <f t="shared" si="318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58" x14ac:dyDescent="0.35">
      <c r="A3388">
        <v>3386</v>
      </c>
      <c r="B3388" s="3" t="s">
        <v>3385</v>
      </c>
      <c r="C3388" s="3" t="s">
        <v>7495</v>
      </c>
      <c r="D3388" s="18">
        <v>2000</v>
      </c>
      <c r="E3388" s="1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7">
        <f t="shared" si="313"/>
        <v>1.05</v>
      </c>
      <c r="P3388" s="8">
        <f t="shared" si="318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7496</v>
      </c>
      <c r="D3389" s="18">
        <v>3000</v>
      </c>
      <c r="E3389" s="1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7">
        <f t="shared" si="313"/>
        <v>1.1686666666666667</v>
      </c>
      <c r="P3389" s="8">
        <f t="shared" si="318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7497</v>
      </c>
      <c r="D3390" s="18">
        <v>1500</v>
      </c>
      <c r="E3390" s="1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7">
        <f t="shared" si="313"/>
        <v>1.038</v>
      </c>
      <c r="P3390" s="8">
        <f t="shared" si="318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7498</v>
      </c>
      <c r="D3391" s="18">
        <v>10000</v>
      </c>
      <c r="E3391" s="1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7">
        <f t="shared" si="313"/>
        <v>1.145</v>
      </c>
      <c r="P3391" s="8">
        <f t="shared" si="318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7499</v>
      </c>
      <c r="D3392" s="18">
        <v>1500</v>
      </c>
      <c r="E3392" s="1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7">
        <f t="shared" si="313"/>
        <v>1.024</v>
      </c>
      <c r="P3392" s="8">
        <f t="shared" si="318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7500</v>
      </c>
      <c r="D3393" s="18">
        <v>500</v>
      </c>
      <c r="E3393" s="1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7">
        <f t="shared" si="313"/>
        <v>2.23</v>
      </c>
      <c r="P3393" s="8">
        <f t="shared" si="318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7501</v>
      </c>
      <c r="D3394" s="18">
        <v>500</v>
      </c>
      <c r="E3394" s="1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7">
        <f t="shared" si="313"/>
        <v>1</v>
      </c>
      <c r="P3394" s="8">
        <f t="shared" si="318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7502</v>
      </c>
      <c r="D3395" s="18">
        <v>1500</v>
      </c>
      <c r="E3395" s="1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7">
        <f t="shared" ref="O3395:O3458" si="319">E3395/D3395</f>
        <v>1.0580000000000001</v>
      </c>
      <c r="P3395" s="8">
        <f t="shared" si="318"/>
        <v>36.06818181818182</v>
      </c>
      <c r="Q3395" t="str">
        <f t="shared" ref="Q3395:Q3458" si="320">LEFT(N3395,FIND("/",N3395,1)-1)</f>
        <v>theater</v>
      </c>
      <c r="R3395" t="str">
        <f t="shared" ref="R3395:R3458" si="321">RIGHT(N3395,LEN(N3395)-FIND("/",N3395,1))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7503</v>
      </c>
      <c r="D3396" s="18">
        <v>550</v>
      </c>
      <c r="E3396" s="1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7">
        <f t="shared" si="319"/>
        <v>1.4236363636363636</v>
      </c>
      <c r="P3396" s="8">
        <f t="shared" si="318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7504</v>
      </c>
      <c r="D3397" s="18">
        <v>500</v>
      </c>
      <c r="E3397" s="1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7">
        <f t="shared" si="319"/>
        <v>1.84</v>
      </c>
      <c r="P3397" s="8">
        <f t="shared" si="318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7505</v>
      </c>
      <c r="D3398" s="18">
        <v>1500</v>
      </c>
      <c r="E3398" s="1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7">
        <f t="shared" si="319"/>
        <v>1.0433333333333332</v>
      </c>
      <c r="P3398" s="8">
        <f t="shared" si="318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7506</v>
      </c>
      <c r="D3399" s="18">
        <v>250</v>
      </c>
      <c r="E3399" s="1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7">
        <f t="shared" si="319"/>
        <v>1.1200000000000001</v>
      </c>
      <c r="P3399" s="8">
        <f t="shared" si="318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7507</v>
      </c>
      <c r="D3400" s="18">
        <v>4000</v>
      </c>
      <c r="E3400" s="1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7">
        <f t="shared" si="319"/>
        <v>1.1107499999999999</v>
      </c>
      <c r="P3400" s="8">
        <f t="shared" si="318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7508</v>
      </c>
      <c r="D3401" s="18">
        <v>1200</v>
      </c>
      <c r="E3401" s="1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7">
        <f t="shared" si="319"/>
        <v>1.0375000000000001</v>
      </c>
      <c r="P3401" s="8">
        <f t="shared" si="318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7509</v>
      </c>
      <c r="D3402" s="18">
        <v>10000</v>
      </c>
      <c r="E3402" s="1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7">
        <f t="shared" si="319"/>
        <v>1.0041</v>
      </c>
      <c r="P3402" s="8">
        <f t="shared" si="318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7510</v>
      </c>
      <c r="D3403" s="18">
        <v>2900</v>
      </c>
      <c r="E3403" s="1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7">
        <f t="shared" si="319"/>
        <v>1.0186206896551724</v>
      </c>
      <c r="P3403" s="8">
        <f t="shared" si="318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7511</v>
      </c>
      <c r="D3404" s="18">
        <v>15000</v>
      </c>
      <c r="E3404" s="1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7">
        <f t="shared" si="319"/>
        <v>1.0976666666666666</v>
      </c>
      <c r="P3404" s="8">
        <f t="shared" si="318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7512</v>
      </c>
      <c r="D3405" s="18">
        <v>2000</v>
      </c>
      <c r="E3405" s="1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7">
        <f t="shared" si="319"/>
        <v>1</v>
      </c>
      <c r="P3405" s="8">
        <f t="shared" si="318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7513</v>
      </c>
      <c r="D3406" s="18">
        <v>500</v>
      </c>
      <c r="E3406" s="1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7">
        <f t="shared" si="319"/>
        <v>1.22</v>
      </c>
      <c r="P3406" s="8">
        <f t="shared" si="318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7514</v>
      </c>
      <c r="D3407" s="18">
        <v>350</v>
      </c>
      <c r="E3407" s="1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7">
        <f t="shared" si="319"/>
        <v>1.3757142857142857</v>
      </c>
      <c r="P3407" s="8">
        <f t="shared" si="318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7515</v>
      </c>
      <c r="D3408" s="18">
        <v>10000</v>
      </c>
      <c r="E3408" s="1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7">
        <f t="shared" si="319"/>
        <v>1.0031000000000001</v>
      </c>
      <c r="P3408" s="8">
        <f t="shared" si="318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7516</v>
      </c>
      <c r="D3409" s="18">
        <v>2000</v>
      </c>
      <c r="E3409" s="1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7">
        <f t="shared" si="319"/>
        <v>1.071</v>
      </c>
      <c r="P3409" s="8">
        <f t="shared" si="318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7517</v>
      </c>
      <c r="D3410" s="18">
        <v>500</v>
      </c>
      <c r="E3410" s="1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7">
        <f t="shared" si="319"/>
        <v>2.11</v>
      </c>
      <c r="P3410" s="8">
        <f t="shared" si="318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7518</v>
      </c>
      <c r="D3411" s="18">
        <v>500</v>
      </c>
      <c r="E3411" s="1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7">
        <f t="shared" si="319"/>
        <v>1.236</v>
      </c>
      <c r="P3411" s="8">
        <f t="shared" si="318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7519</v>
      </c>
      <c r="D3412" s="18">
        <v>3000</v>
      </c>
      <c r="E3412" s="1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7">
        <f t="shared" si="319"/>
        <v>1.085</v>
      </c>
      <c r="P3412" s="8">
        <f t="shared" si="318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7520</v>
      </c>
      <c r="D3413" s="18">
        <v>15000</v>
      </c>
      <c r="E3413" s="1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7">
        <f t="shared" si="319"/>
        <v>1.0356666666666667</v>
      </c>
      <c r="P3413" s="8">
        <f t="shared" si="318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7521</v>
      </c>
      <c r="D3414" s="18">
        <v>3000</v>
      </c>
      <c r="E3414" s="1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7">
        <f t="shared" si="319"/>
        <v>1</v>
      </c>
      <c r="P3414" s="8">
        <f t="shared" si="318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7522</v>
      </c>
      <c r="D3415" s="18">
        <v>500</v>
      </c>
      <c r="E3415" s="1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7">
        <f t="shared" si="319"/>
        <v>1.3</v>
      </c>
      <c r="P3415" s="8">
        <f t="shared" si="318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7523</v>
      </c>
      <c r="D3416" s="18">
        <v>3000</v>
      </c>
      <c r="E3416" s="1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7">
        <f t="shared" si="319"/>
        <v>1.0349999999999999</v>
      </c>
      <c r="P3416" s="8">
        <f t="shared" si="318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7524</v>
      </c>
      <c r="D3417" s="18">
        <v>200</v>
      </c>
      <c r="E3417" s="1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7">
        <f t="shared" si="319"/>
        <v>1</v>
      </c>
      <c r="P3417" s="8">
        <f t="shared" si="318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7525</v>
      </c>
      <c r="D3418" s="18">
        <v>4000</v>
      </c>
      <c r="E3418" s="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7">
        <f t="shared" si="319"/>
        <v>1.196</v>
      </c>
      <c r="P3418" s="8">
        <f t="shared" si="318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7526</v>
      </c>
      <c r="D3419" s="18">
        <v>1700</v>
      </c>
      <c r="E3419" s="1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7">
        <f t="shared" si="319"/>
        <v>1.0000058823529412</v>
      </c>
      <c r="P3419" s="8">
        <f t="shared" si="318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7527</v>
      </c>
      <c r="D3420" s="18">
        <v>4000</v>
      </c>
      <c r="E3420" s="1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7">
        <f t="shared" si="319"/>
        <v>1.00875</v>
      </c>
      <c r="P3420" s="8">
        <f t="shared" si="318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7528</v>
      </c>
      <c r="D3421" s="18">
        <v>2750</v>
      </c>
      <c r="E3421" s="1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7">
        <f t="shared" si="319"/>
        <v>1.0654545454545454</v>
      </c>
      <c r="P3421" s="8">
        <f t="shared" si="318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7529</v>
      </c>
      <c r="D3422" s="18">
        <v>700</v>
      </c>
      <c r="E3422" s="1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7">
        <f t="shared" si="319"/>
        <v>1.38</v>
      </c>
      <c r="P3422" s="8">
        <f t="shared" si="318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3.5" x14ac:dyDescent="0.35">
      <c r="A3423">
        <v>3421</v>
      </c>
      <c r="B3423" s="3" t="s">
        <v>3420</v>
      </c>
      <c r="C3423" s="3" t="s">
        <v>7530</v>
      </c>
      <c r="D3423" s="18">
        <v>10000</v>
      </c>
      <c r="E3423" s="1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7">
        <f t="shared" si="319"/>
        <v>1.0115000000000001</v>
      </c>
      <c r="P3423" s="8">
        <f t="shared" si="318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7531</v>
      </c>
      <c r="D3424" s="18">
        <v>3000</v>
      </c>
      <c r="E3424" s="1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7">
        <f t="shared" si="319"/>
        <v>1.091</v>
      </c>
      <c r="P3424" s="8">
        <f t="shared" si="318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3.5" x14ac:dyDescent="0.35">
      <c r="A3425">
        <v>3423</v>
      </c>
      <c r="B3425" s="3" t="s">
        <v>3422</v>
      </c>
      <c r="C3425" s="3" t="s">
        <v>7532</v>
      </c>
      <c r="D3425" s="18">
        <v>250</v>
      </c>
      <c r="E3425" s="1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7">
        <f t="shared" si="319"/>
        <v>1.4</v>
      </c>
      <c r="P3425" s="8">
        <f t="shared" si="318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7533</v>
      </c>
      <c r="D3426" s="18">
        <v>6000</v>
      </c>
      <c r="E3426" s="1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7">
        <f t="shared" si="319"/>
        <v>1.0358333333333334</v>
      </c>
      <c r="P3426" s="8">
        <f t="shared" si="318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7534</v>
      </c>
      <c r="D3427" s="18">
        <v>30000</v>
      </c>
      <c r="E3427" s="1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7">
        <f t="shared" si="319"/>
        <v>1.0297033333333332</v>
      </c>
      <c r="P3427" s="8">
        <f t="shared" si="318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7535</v>
      </c>
      <c r="D3428" s="18">
        <v>3750</v>
      </c>
      <c r="E3428" s="1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7">
        <f t="shared" si="319"/>
        <v>1.0813333333333333</v>
      </c>
      <c r="P3428" s="8">
        <f t="shared" si="318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7536</v>
      </c>
      <c r="D3429" s="18">
        <v>1500</v>
      </c>
      <c r="E3429" s="1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7">
        <f t="shared" si="319"/>
        <v>1</v>
      </c>
      <c r="P3429" s="8">
        <f t="shared" si="318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7537</v>
      </c>
      <c r="D3430" s="18">
        <v>2000</v>
      </c>
      <c r="E3430" s="1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7">
        <f t="shared" si="319"/>
        <v>1.0275000000000001</v>
      </c>
      <c r="P3430" s="8">
        <f t="shared" si="318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7538</v>
      </c>
      <c r="D3431" s="18">
        <v>150</v>
      </c>
      <c r="E3431" s="1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7">
        <f t="shared" si="319"/>
        <v>1.3</v>
      </c>
      <c r="P3431" s="8">
        <f t="shared" si="318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7539</v>
      </c>
      <c r="D3432" s="18">
        <v>2000</v>
      </c>
      <c r="E3432" s="1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7">
        <f t="shared" si="319"/>
        <v>1.0854949999999999</v>
      </c>
      <c r="P3432" s="8">
        <f t="shared" si="318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7540</v>
      </c>
      <c r="D3433" s="18">
        <v>2000</v>
      </c>
      <c r="E3433" s="1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7">
        <f t="shared" si="319"/>
        <v>1</v>
      </c>
      <c r="P3433" s="8">
        <f t="shared" si="318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7541</v>
      </c>
      <c r="D3434" s="18">
        <v>2000</v>
      </c>
      <c r="E3434" s="1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7">
        <f t="shared" si="319"/>
        <v>1.0965</v>
      </c>
      <c r="P3434" s="8">
        <f t="shared" si="318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7542</v>
      </c>
      <c r="D3435" s="18">
        <v>9500</v>
      </c>
      <c r="E3435" s="1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7">
        <f t="shared" si="319"/>
        <v>1.0026315789473683</v>
      </c>
      <c r="P3435" s="8">
        <f t="shared" si="318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58" x14ac:dyDescent="0.35">
      <c r="A3436">
        <v>3434</v>
      </c>
      <c r="B3436" s="3" t="s">
        <v>3433</v>
      </c>
      <c r="C3436" s="3" t="s">
        <v>7543</v>
      </c>
      <c r="D3436" s="18">
        <v>10000</v>
      </c>
      <c r="E3436" s="1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7">
        <f t="shared" si="319"/>
        <v>1.0555000000000001</v>
      </c>
      <c r="P3436" s="8">
        <f t="shared" si="318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7544</v>
      </c>
      <c r="D3437" s="18">
        <v>1000</v>
      </c>
      <c r="E3437" s="1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7">
        <f t="shared" si="319"/>
        <v>1.1200000000000001</v>
      </c>
      <c r="P3437" s="8">
        <f t="shared" si="318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3.5" x14ac:dyDescent="0.35">
      <c r="A3438">
        <v>3436</v>
      </c>
      <c r="B3438" s="3" t="s">
        <v>3435</v>
      </c>
      <c r="C3438" s="3" t="s">
        <v>7545</v>
      </c>
      <c r="D3438" s="18">
        <v>5000</v>
      </c>
      <c r="E3438" s="1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7">
        <f t="shared" si="319"/>
        <v>1.0589999999999999</v>
      </c>
      <c r="P3438" s="8">
        <f t="shared" si="318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7546</v>
      </c>
      <c r="D3439" s="18">
        <v>3000</v>
      </c>
      <c r="E3439" s="1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7">
        <f t="shared" si="319"/>
        <v>1.01</v>
      </c>
      <c r="P3439" s="8">
        <f t="shared" si="318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7547</v>
      </c>
      <c r="D3440" s="18">
        <v>2500</v>
      </c>
      <c r="E3440" s="1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7">
        <f t="shared" si="319"/>
        <v>1.042</v>
      </c>
      <c r="P3440" s="8">
        <f t="shared" si="318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29" x14ac:dyDescent="0.35">
      <c r="A3441">
        <v>3439</v>
      </c>
      <c r="B3441" s="3" t="s">
        <v>3438</v>
      </c>
      <c r="C3441" s="3" t="s">
        <v>7548</v>
      </c>
      <c r="D3441" s="18">
        <v>1200</v>
      </c>
      <c r="E3441" s="1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7">
        <f t="shared" si="319"/>
        <v>1.3467833333333334</v>
      </c>
      <c r="P3441" s="8">
        <f t="shared" si="318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7549</v>
      </c>
      <c r="D3442" s="18">
        <v>5000</v>
      </c>
      <c r="E3442" s="1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7">
        <f t="shared" si="319"/>
        <v>1.052184</v>
      </c>
      <c r="P3442" s="8">
        <f t="shared" si="318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7550</v>
      </c>
      <c r="D3443" s="18">
        <v>2500</v>
      </c>
      <c r="E3443" s="1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7">
        <f t="shared" si="319"/>
        <v>1.026</v>
      </c>
      <c r="P3443" s="8">
        <f t="shared" si="318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7551</v>
      </c>
      <c r="D3444" s="18">
        <v>250</v>
      </c>
      <c r="E3444" s="1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7">
        <f t="shared" si="319"/>
        <v>1</v>
      </c>
      <c r="P3444" s="8">
        <f t="shared" si="318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7552</v>
      </c>
      <c r="D3445" s="18">
        <v>1000</v>
      </c>
      <c r="E3445" s="1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7">
        <f t="shared" si="319"/>
        <v>1.855</v>
      </c>
      <c r="P3445" s="8">
        <f t="shared" si="318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7553</v>
      </c>
      <c r="D3446" s="18">
        <v>300</v>
      </c>
      <c r="E3446" s="1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7">
        <f t="shared" si="319"/>
        <v>2.89</v>
      </c>
      <c r="P3446" s="8">
        <f t="shared" si="318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7554</v>
      </c>
      <c r="D3447" s="18">
        <v>2000</v>
      </c>
      <c r="E3447" s="1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7">
        <f t="shared" si="319"/>
        <v>1</v>
      </c>
      <c r="P3447" s="8">
        <f t="shared" si="318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7555</v>
      </c>
      <c r="D3448" s="18">
        <v>1000</v>
      </c>
      <c r="E3448" s="1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7">
        <f t="shared" si="319"/>
        <v>1.0820000000000001</v>
      </c>
      <c r="P3448" s="8">
        <f t="shared" si="318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7556</v>
      </c>
      <c r="D3449" s="18">
        <v>1000</v>
      </c>
      <c r="E3449" s="1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7">
        <f t="shared" si="319"/>
        <v>1.0780000000000001</v>
      </c>
      <c r="P3449" s="8">
        <f t="shared" ref="P3449:P3512" si="324">IF(L3449=0,0,E3449/L3449)</f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7557</v>
      </c>
      <c r="D3450" s="18">
        <v>2100</v>
      </c>
      <c r="E3450" s="1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7">
        <f t="shared" si="319"/>
        <v>1.0976190476190477</v>
      </c>
      <c r="P3450" s="8">
        <f t="shared" si="324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7558</v>
      </c>
      <c r="D3451" s="18">
        <v>800</v>
      </c>
      <c r="E3451" s="1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7">
        <f t="shared" si="319"/>
        <v>1.70625</v>
      </c>
      <c r="P3451" s="8">
        <f t="shared" si="324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7559</v>
      </c>
      <c r="D3452" s="18">
        <v>500</v>
      </c>
      <c r="E3452" s="1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7">
        <f t="shared" si="319"/>
        <v>1.52</v>
      </c>
      <c r="P3452" s="8">
        <f t="shared" si="324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7560</v>
      </c>
      <c r="D3453" s="18">
        <v>650</v>
      </c>
      <c r="E3453" s="1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7">
        <f t="shared" si="319"/>
        <v>1.0123076923076924</v>
      </c>
      <c r="P3453" s="8">
        <f t="shared" si="324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7561</v>
      </c>
      <c r="D3454" s="18">
        <v>1000</v>
      </c>
      <c r="E3454" s="1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7">
        <f t="shared" si="319"/>
        <v>1.532</v>
      </c>
      <c r="P3454" s="8">
        <f t="shared" si="324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7562</v>
      </c>
      <c r="D3455" s="18">
        <v>300</v>
      </c>
      <c r="E3455" s="1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7">
        <f t="shared" si="319"/>
        <v>1.2833333333333334</v>
      </c>
      <c r="P3455" s="8">
        <f t="shared" si="324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7563</v>
      </c>
      <c r="D3456" s="18">
        <v>700</v>
      </c>
      <c r="E3456" s="1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7">
        <f t="shared" si="319"/>
        <v>1.0071428571428571</v>
      </c>
      <c r="P3456" s="8">
        <f t="shared" si="324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7564</v>
      </c>
      <c r="D3457" s="18">
        <v>10000</v>
      </c>
      <c r="E3457" s="1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7">
        <f t="shared" si="319"/>
        <v>1.0065</v>
      </c>
      <c r="P3457" s="8">
        <f t="shared" si="324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7565</v>
      </c>
      <c r="D3458" s="18">
        <v>3000</v>
      </c>
      <c r="E3458" s="1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7">
        <f t="shared" si="319"/>
        <v>1.913</v>
      </c>
      <c r="P3458" s="8">
        <f t="shared" si="324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7566</v>
      </c>
      <c r="D3459" s="18">
        <v>2000</v>
      </c>
      <c r="E3459" s="1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7">
        <f t="shared" ref="O3459:O3522" si="325">E3459/D3459</f>
        <v>1.4019999999999999</v>
      </c>
      <c r="P3459" s="8">
        <f t="shared" si="324"/>
        <v>50.981818181818184</v>
      </c>
      <c r="Q3459" t="str">
        <f t="shared" ref="Q3459:Q3522" si="326">LEFT(N3459,FIND("/",N3459,1)-1)</f>
        <v>theater</v>
      </c>
      <c r="R3459" t="str">
        <f t="shared" ref="R3459:R3522" si="327">RIGHT(N3459,LEN(N3459)-FIND("/",N3459,1))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7567</v>
      </c>
      <c r="D3460" s="18">
        <v>978</v>
      </c>
      <c r="E3460" s="1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7">
        <f t="shared" si="325"/>
        <v>1.2433537832310839</v>
      </c>
      <c r="P3460" s="8">
        <f t="shared" si="324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7568</v>
      </c>
      <c r="D3461" s="18">
        <v>500</v>
      </c>
      <c r="E3461" s="1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7">
        <f t="shared" si="325"/>
        <v>1.262</v>
      </c>
      <c r="P3461" s="8">
        <f t="shared" si="324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7569</v>
      </c>
      <c r="D3462" s="18">
        <v>500</v>
      </c>
      <c r="E3462" s="1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7">
        <f t="shared" si="325"/>
        <v>1.9</v>
      </c>
      <c r="P3462" s="8">
        <f t="shared" si="324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7570</v>
      </c>
      <c r="D3463" s="18">
        <v>500</v>
      </c>
      <c r="E3463" s="1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7">
        <f t="shared" si="325"/>
        <v>1.39</v>
      </c>
      <c r="P3463" s="8">
        <f t="shared" si="324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3.5" x14ac:dyDescent="0.35">
      <c r="A3464">
        <v>3462</v>
      </c>
      <c r="B3464" s="3" t="s">
        <v>3461</v>
      </c>
      <c r="C3464" s="3" t="s">
        <v>7571</v>
      </c>
      <c r="D3464" s="18">
        <v>250</v>
      </c>
      <c r="E3464" s="1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7">
        <f t="shared" si="325"/>
        <v>2.02</v>
      </c>
      <c r="P3464" s="8">
        <f t="shared" si="324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3.5" x14ac:dyDescent="0.35">
      <c r="A3465">
        <v>3463</v>
      </c>
      <c r="B3465" s="3" t="s">
        <v>3462</v>
      </c>
      <c r="C3465" s="3" t="s">
        <v>7572</v>
      </c>
      <c r="D3465" s="18">
        <v>10000</v>
      </c>
      <c r="E3465" s="1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7">
        <f t="shared" si="325"/>
        <v>1.0338000000000001</v>
      </c>
      <c r="P3465" s="8">
        <f t="shared" si="324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7573</v>
      </c>
      <c r="D3466" s="18">
        <v>5000</v>
      </c>
      <c r="E3466" s="1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7">
        <f t="shared" si="325"/>
        <v>1.023236</v>
      </c>
      <c r="P3466" s="8">
        <f t="shared" si="324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7574</v>
      </c>
      <c r="D3467" s="18">
        <v>2000</v>
      </c>
      <c r="E3467" s="1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7">
        <f t="shared" si="325"/>
        <v>1.03</v>
      </c>
      <c r="P3467" s="8">
        <f t="shared" si="324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7575</v>
      </c>
      <c r="D3468" s="18">
        <v>3500</v>
      </c>
      <c r="E3468" s="1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7">
        <f t="shared" si="325"/>
        <v>1.2714285714285714</v>
      </c>
      <c r="P3468" s="8">
        <f t="shared" si="324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35">
      <c r="A3469">
        <v>3467</v>
      </c>
      <c r="B3469" s="3" t="s">
        <v>3466</v>
      </c>
      <c r="C3469" s="3" t="s">
        <v>7576</v>
      </c>
      <c r="D3469" s="18">
        <v>3000</v>
      </c>
      <c r="E3469" s="1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7">
        <f t="shared" si="325"/>
        <v>1.01</v>
      </c>
      <c r="P3469" s="8">
        <f t="shared" si="324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7577</v>
      </c>
      <c r="D3470" s="18">
        <v>10000</v>
      </c>
      <c r="E3470" s="1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7">
        <f t="shared" si="325"/>
        <v>1.2178</v>
      </c>
      <c r="P3470" s="8">
        <f t="shared" si="324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58" x14ac:dyDescent="0.35">
      <c r="A3471">
        <v>3469</v>
      </c>
      <c r="B3471" s="3" t="s">
        <v>3468</v>
      </c>
      <c r="C3471" s="3" t="s">
        <v>7578</v>
      </c>
      <c r="D3471" s="18">
        <v>2800</v>
      </c>
      <c r="E3471" s="1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7">
        <f t="shared" si="325"/>
        <v>1.1339285714285714</v>
      </c>
      <c r="P3471" s="8">
        <f t="shared" si="324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7579</v>
      </c>
      <c r="D3472" s="18">
        <v>250</v>
      </c>
      <c r="E3472" s="1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7">
        <f t="shared" si="325"/>
        <v>1.5</v>
      </c>
      <c r="P3472" s="8">
        <f t="shared" si="324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7580</v>
      </c>
      <c r="D3473" s="18">
        <v>500</v>
      </c>
      <c r="E3473" s="1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7">
        <f t="shared" si="325"/>
        <v>2.1459999999999999</v>
      </c>
      <c r="P3473" s="8">
        <f t="shared" si="324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7581</v>
      </c>
      <c r="D3474" s="18">
        <v>2000</v>
      </c>
      <c r="E3474" s="1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7">
        <f t="shared" si="325"/>
        <v>1.0205</v>
      </c>
      <c r="P3474" s="8">
        <f t="shared" si="324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7582</v>
      </c>
      <c r="D3475" s="18">
        <v>4900</v>
      </c>
      <c r="E3475" s="1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7">
        <f t="shared" si="325"/>
        <v>1</v>
      </c>
      <c r="P3475" s="8">
        <f t="shared" si="324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7583</v>
      </c>
      <c r="D3476" s="18">
        <v>2000</v>
      </c>
      <c r="E3476" s="1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7">
        <f t="shared" si="325"/>
        <v>1.01</v>
      </c>
      <c r="P3476" s="8">
        <f t="shared" si="324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7584</v>
      </c>
      <c r="D3477" s="18">
        <v>300</v>
      </c>
      <c r="E3477" s="1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7">
        <f t="shared" si="325"/>
        <v>1.1333333333333333</v>
      </c>
      <c r="P3477" s="8">
        <f t="shared" si="324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58" x14ac:dyDescent="0.35">
      <c r="A3478">
        <v>3476</v>
      </c>
      <c r="B3478" s="3" t="s">
        <v>3475</v>
      </c>
      <c r="C3478" s="3" t="s">
        <v>7585</v>
      </c>
      <c r="D3478" s="18">
        <v>300</v>
      </c>
      <c r="E3478" s="1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7">
        <f t="shared" si="325"/>
        <v>1.04</v>
      </c>
      <c r="P3478" s="8">
        <f t="shared" si="324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3.5" x14ac:dyDescent="0.35">
      <c r="A3479">
        <v>3477</v>
      </c>
      <c r="B3479" s="3" t="s">
        <v>3476</v>
      </c>
      <c r="C3479" s="3" t="s">
        <v>7586</v>
      </c>
      <c r="D3479" s="18">
        <v>1800</v>
      </c>
      <c r="E3479" s="1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7">
        <f t="shared" si="325"/>
        <v>1.1533333333333333</v>
      </c>
      <c r="P3479" s="8">
        <f t="shared" si="324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3.5" x14ac:dyDescent="0.35">
      <c r="A3480">
        <v>3478</v>
      </c>
      <c r="B3480" s="3" t="s">
        <v>3477</v>
      </c>
      <c r="C3480" s="3" t="s">
        <v>7587</v>
      </c>
      <c r="D3480" s="18">
        <v>2000</v>
      </c>
      <c r="E3480" s="1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7">
        <f t="shared" si="325"/>
        <v>1.1285000000000001</v>
      </c>
      <c r="P3480" s="8">
        <f t="shared" si="324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3.5" x14ac:dyDescent="0.35">
      <c r="A3481">
        <v>3479</v>
      </c>
      <c r="B3481" s="3" t="s">
        <v>3478</v>
      </c>
      <c r="C3481" s="3" t="s">
        <v>7588</v>
      </c>
      <c r="D3481" s="18">
        <v>1500</v>
      </c>
      <c r="E3481" s="1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7">
        <f t="shared" si="325"/>
        <v>1.2786666666666666</v>
      </c>
      <c r="P3481" s="8">
        <f t="shared" si="324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7589</v>
      </c>
      <c r="D3482" s="18">
        <v>1500</v>
      </c>
      <c r="E3482" s="1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7">
        <f t="shared" si="325"/>
        <v>1.4266666666666667</v>
      </c>
      <c r="P3482" s="8">
        <f t="shared" si="324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3.5" x14ac:dyDescent="0.35">
      <c r="A3483">
        <v>3481</v>
      </c>
      <c r="B3483" s="3" t="s">
        <v>3480</v>
      </c>
      <c r="C3483" s="3" t="s">
        <v>7590</v>
      </c>
      <c r="D3483" s="18">
        <v>10000</v>
      </c>
      <c r="E3483" s="1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7">
        <f t="shared" si="325"/>
        <v>1.1879999999999999</v>
      </c>
      <c r="P3483" s="8">
        <f t="shared" si="324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7591</v>
      </c>
      <c r="D3484" s="18">
        <v>3000</v>
      </c>
      <c r="E3484" s="1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7">
        <f t="shared" si="325"/>
        <v>1.3833333333333333</v>
      </c>
      <c r="P3484" s="8">
        <f t="shared" si="324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7592</v>
      </c>
      <c r="D3485" s="18">
        <v>3350</v>
      </c>
      <c r="E3485" s="1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7">
        <f t="shared" si="325"/>
        <v>1.599402985074627</v>
      </c>
      <c r="P3485" s="8">
        <f t="shared" si="324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7593</v>
      </c>
      <c r="D3486" s="18">
        <v>2500</v>
      </c>
      <c r="E3486" s="1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7">
        <f t="shared" si="325"/>
        <v>1.1424000000000001</v>
      </c>
      <c r="P3486" s="8">
        <f t="shared" si="324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7594</v>
      </c>
      <c r="D3487" s="18">
        <v>1650</v>
      </c>
      <c r="E3487" s="1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7">
        <f t="shared" si="325"/>
        <v>1.0060606060606061</v>
      </c>
      <c r="P3487" s="8">
        <f t="shared" si="324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7595</v>
      </c>
      <c r="D3488" s="18">
        <v>3000</v>
      </c>
      <c r="E3488" s="1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7">
        <f t="shared" si="325"/>
        <v>1.552</v>
      </c>
      <c r="P3488" s="8">
        <f t="shared" si="324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7596</v>
      </c>
      <c r="D3489" s="18">
        <v>2000</v>
      </c>
      <c r="E3489" s="1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7">
        <f t="shared" si="325"/>
        <v>1.2775000000000001</v>
      </c>
      <c r="P3489" s="8">
        <f t="shared" si="324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7597</v>
      </c>
      <c r="D3490" s="18">
        <v>3000</v>
      </c>
      <c r="E3490" s="1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7">
        <f t="shared" si="325"/>
        <v>1.212</v>
      </c>
      <c r="P3490" s="8">
        <f t="shared" si="324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7598</v>
      </c>
      <c r="D3491" s="18">
        <v>5000</v>
      </c>
      <c r="E3491" s="1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7">
        <f t="shared" si="325"/>
        <v>1.127</v>
      </c>
      <c r="P3491" s="8">
        <f t="shared" si="324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3.5" x14ac:dyDescent="0.35">
      <c r="A3492">
        <v>3490</v>
      </c>
      <c r="B3492" s="3" t="s">
        <v>3489</v>
      </c>
      <c r="C3492" s="3" t="s">
        <v>7599</v>
      </c>
      <c r="D3492" s="18">
        <v>1000</v>
      </c>
      <c r="E3492" s="1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7">
        <f t="shared" si="325"/>
        <v>1.2749999999999999</v>
      </c>
      <c r="P3492" s="8">
        <f t="shared" si="324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7600</v>
      </c>
      <c r="D3493" s="18">
        <v>500</v>
      </c>
      <c r="E3493" s="1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7">
        <f t="shared" si="325"/>
        <v>1.5820000000000001</v>
      </c>
      <c r="P3493" s="8">
        <f t="shared" si="324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7601</v>
      </c>
      <c r="D3494" s="18">
        <v>3800</v>
      </c>
      <c r="E3494" s="1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7">
        <f t="shared" si="325"/>
        <v>1.0526894736842105</v>
      </c>
      <c r="P3494" s="8">
        <f t="shared" si="324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7602</v>
      </c>
      <c r="D3495" s="18">
        <v>1500</v>
      </c>
      <c r="E3495" s="1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7">
        <f t="shared" si="325"/>
        <v>1</v>
      </c>
      <c r="P3495" s="8">
        <f t="shared" si="324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7603</v>
      </c>
      <c r="D3496" s="18">
        <v>400</v>
      </c>
      <c r="E3496" s="1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7">
        <f t="shared" si="325"/>
        <v>1</v>
      </c>
      <c r="P3496" s="8">
        <f t="shared" si="324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3.5" x14ac:dyDescent="0.35">
      <c r="A3497">
        <v>3495</v>
      </c>
      <c r="B3497" s="3" t="s">
        <v>3494</v>
      </c>
      <c r="C3497" s="3" t="s">
        <v>7604</v>
      </c>
      <c r="D3497" s="18">
        <v>5000</v>
      </c>
      <c r="E3497" s="1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7">
        <f t="shared" si="325"/>
        <v>1.0686</v>
      </c>
      <c r="P3497" s="8">
        <f t="shared" si="324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7605</v>
      </c>
      <c r="D3498" s="18">
        <v>3000</v>
      </c>
      <c r="E3498" s="1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7">
        <f t="shared" si="325"/>
        <v>1.244</v>
      </c>
      <c r="P3498" s="8">
        <f t="shared" si="324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7606</v>
      </c>
      <c r="D3499" s="18">
        <v>1551</v>
      </c>
      <c r="E3499" s="1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7">
        <f t="shared" si="325"/>
        <v>1.0870406189555126</v>
      </c>
      <c r="P3499" s="8">
        <f t="shared" si="324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7607</v>
      </c>
      <c r="D3500" s="18">
        <v>1650</v>
      </c>
      <c r="E3500" s="1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7">
        <f t="shared" si="325"/>
        <v>1.0242424242424242</v>
      </c>
      <c r="P3500" s="8">
        <f t="shared" si="324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7608</v>
      </c>
      <c r="D3501" s="18">
        <v>2000</v>
      </c>
      <c r="E3501" s="1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7">
        <f t="shared" si="325"/>
        <v>1.0549999999999999</v>
      </c>
      <c r="P3501" s="8">
        <f t="shared" si="324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7609</v>
      </c>
      <c r="D3502" s="18">
        <v>1000</v>
      </c>
      <c r="E3502" s="1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7">
        <f t="shared" si="325"/>
        <v>1.0629999999999999</v>
      </c>
      <c r="P3502" s="8">
        <f t="shared" si="324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7610</v>
      </c>
      <c r="D3503" s="18">
        <v>1500</v>
      </c>
      <c r="E3503" s="1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7">
        <f t="shared" si="325"/>
        <v>1.0066666666666666</v>
      </c>
      <c r="P3503" s="8">
        <f t="shared" si="324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7611</v>
      </c>
      <c r="D3504" s="18">
        <v>4000</v>
      </c>
      <c r="E3504" s="1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7">
        <f t="shared" si="325"/>
        <v>1.054</v>
      </c>
      <c r="P3504" s="8">
        <f t="shared" si="324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7612</v>
      </c>
      <c r="D3505" s="18">
        <v>2500</v>
      </c>
      <c r="E3505" s="1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7">
        <f t="shared" si="325"/>
        <v>1.0755999999999999</v>
      </c>
      <c r="P3505" s="8">
        <f t="shared" si="324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7613</v>
      </c>
      <c r="D3506" s="18">
        <v>1000</v>
      </c>
      <c r="E3506" s="1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7">
        <f t="shared" si="325"/>
        <v>1</v>
      </c>
      <c r="P3506" s="8">
        <f t="shared" si="324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7614</v>
      </c>
      <c r="D3507" s="18">
        <v>2500</v>
      </c>
      <c r="E3507" s="1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7">
        <f t="shared" si="325"/>
        <v>1.0376000000000001</v>
      </c>
      <c r="P3507" s="8">
        <f t="shared" si="324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7615</v>
      </c>
      <c r="D3508" s="18">
        <v>3000</v>
      </c>
      <c r="E3508" s="1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7">
        <f t="shared" si="325"/>
        <v>1.0149999999999999</v>
      </c>
      <c r="P3508" s="8">
        <f t="shared" si="324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7616</v>
      </c>
      <c r="D3509" s="18">
        <v>10000</v>
      </c>
      <c r="E3509" s="1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7">
        <f t="shared" si="325"/>
        <v>1.044</v>
      </c>
      <c r="P3509" s="8">
        <f t="shared" si="324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7617</v>
      </c>
      <c r="D3510" s="18">
        <v>100</v>
      </c>
      <c r="E3510" s="1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7">
        <f t="shared" si="325"/>
        <v>1.8</v>
      </c>
      <c r="P3510" s="8">
        <f t="shared" si="324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3.5" x14ac:dyDescent="0.35">
      <c r="A3511">
        <v>3509</v>
      </c>
      <c r="B3511" s="3" t="s">
        <v>3508</v>
      </c>
      <c r="C3511" s="3" t="s">
        <v>7618</v>
      </c>
      <c r="D3511" s="18">
        <v>3000</v>
      </c>
      <c r="E3511" s="1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7">
        <f t="shared" si="325"/>
        <v>1.0633333333333332</v>
      </c>
      <c r="P3511" s="8">
        <f t="shared" si="324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7619</v>
      </c>
      <c r="D3512" s="18">
        <v>900</v>
      </c>
      <c r="E3512" s="1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7">
        <f t="shared" si="325"/>
        <v>1.0055555555555555</v>
      </c>
      <c r="P3512" s="8">
        <f t="shared" si="324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7620</v>
      </c>
      <c r="D3513" s="18">
        <v>1500</v>
      </c>
      <c r="E3513" s="1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7">
        <f t="shared" si="325"/>
        <v>1.012</v>
      </c>
      <c r="P3513" s="8">
        <f t="shared" ref="P3513:P3576" si="330">IF(L3513=0,0,E3513/L3513)</f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7621</v>
      </c>
      <c r="D3514" s="18">
        <v>1000</v>
      </c>
      <c r="E3514" s="1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7">
        <f t="shared" si="325"/>
        <v>1</v>
      </c>
      <c r="P3514" s="8">
        <f t="shared" si="330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7622</v>
      </c>
      <c r="D3515" s="18">
        <v>2800</v>
      </c>
      <c r="E3515" s="1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7">
        <f t="shared" si="325"/>
        <v>1.1839285714285714</v>
      </c>
      <c r="P3515" s="8">
        <f t="shared" si="330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7623</v>
      </c>
      <c r="D3516" s="18">
        <v>500</v>
      </c>
      <c r="E3516" s="1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7">
        <f t="shared" si="325"/>
        <v>1.1000000000000001</v>
      </c>
      <c r="P3516" s="8">
        <f t="shared" si="330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7624</v>
      </c>
      <c r="D3517" s="18">
        <v>3000</v>
      </c>
      <c r="E3517" s="1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7">
        <f t="shared" si="325"/>
        <v>1.0266666666666666</v>
      </c>
      <c r="P3517" s="8">
        <f t="shared" si="330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7625</v>
      </c>
      <c r="D3518" s="18">
        <v>2500</v>
      </c>
      <c r="E3518" s="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7">
        <f t="shared" si="325"/>
        <v>1</v>
      </c>
      <c r="P3518" s="8">
        <f t="shared" si="330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3.5" x14ac:dyDescent="0.35">
      <c r="A3519">
        <v>3517</v>
      </c>
      <c r="B3519" s="3" t="s">
        <v>3516</v>
      </c>
      <c r="C3519" s="3" t="s">
        <v>7626</v>
      </c>
      <c r="D3519" s="18">
        <v>4000</v>
      </c>
      <c r="E3519" s="1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7">
        <f t="shared" si="325"/>
        <v>1</v>
      </c>
      <c r="P3519" s="8">
        <f t="shared" si="330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7627</v>
      </c>
      <c r="D3520" s="18">
        <v>1500</v>
      </c>
      <c r="E3520" s="1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7">
        <f t="shared" si="325"/>
        <v>1.10046</v>
      </c>
      <c r="P3520" s="8">
        <f t="shared" si="330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7628</v>
      </c>
      <c r="D3521" s="18">
        <v>2000</v>
      </c>
      <c r="E3521" s="1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7">
        <f t="shared" si="325"/>
        <v>1.0135000000000001</v>
      </c>
      <c r="P3521" s="8">
        <f t="shared" si="330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7629</v>
      </c>
      <c r="D3522" s="18">
        <v>2000</v>
      </c>
      <c r="E3522" s="1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7">
        <f t="shared" si="325"/>
        <v>1.0075000000000001</v>
      </c>
      <c r="P3522" s="8">
        <f t="shared" si="330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7630</v>
      </c>
      <c r="D3523" s="18">
        <v>350</v>
      </c>
      <c r="E3523" s="1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7">
        <f t="shared" ref="O3523:O3586" si="331">E3523/D3523</f>
        <v>1.6942857142857144</v>
      </c>
      <c r="P3523" s="8">
        <f t="shared" si="330"/>
        <v>45.615384615384613</v>
      </c>
      <c r="Q3523" t="str">
        <f t="shared" ref="Q3523:Q3586" si="332">LEFT(N3523,FIND("/",N3523,1)-1)</f>
        <v>theater</v>
      </c>
      <c r="R3523" t="str">
        <f t="shared" ref="R3523:R3586" si="333">RIGHT(N3523,LEN(N3523)-FIND("/",N3523,1))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7631</v>
      </c>
      <c r="D3524" s="18">
        <v>1395</v>
      </c>
      <c r="E3524" s="1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7">
        <f t="shared" si="331"/>
        <v>1</v>
      </c>
      <c r="P3524" s="8">
        <f t="shared" si="330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7632</v>
      </c>
      <c r="D3525" s="18">
        <v>4000</v>
      </c>
      <c r="E3525" s="1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7">
        <f t="shared" si="331"/>
        <v>1.1365000000000001</v>
      </c>
      <c r="P3525" s="8">
        <f t="shared" si="330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7633</v>
      </c>
      <c r="D3526" s="18">
        <v>10000</v>
      </c>
      <c r="E3526" s="1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7">
        <f t="shared" si="331"/>
        <v>1.0156000000000001</v>
      </c>
      <c r="P3526" s="8">
        <f t="shared" si="330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7634</v>
      </c>
      <c r="D3527" s="18">
        <v>500</v>
      </c>
      <c r="E3527" s="1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7">
        <f t="shared" si="331"/>
        <v>1.06</v>
      </c>
      <c r="P3527" s="8">
        <f t="shared" si="330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7635</v>
      </c>
      <c r="D3528" s="18">
        <v>3300</v>
      </c>
      <c r="E3528" s="1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7">
        <f t="shared" si="331"/>
        <v>1.02</v>
      </c>
      <c r="P3528" s="8">
        <f t="shared" si="330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7636</v>
      </c>
      <c r="D3529" s="18">
        <v>6000</v>
      </c>
      <c r="E3529" s="1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7">
        <f t="shared" si="331"/>
        <v>1.1691666666666667</v>
      </c>
      <c r="P3529" s="8">
        <f t="shared" si="330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7637</v>
      </c>
      <c r="D3530" s="18">
        <v>1650</v>
      </c>
      <c r="E3530" s="1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7">
        <f t="shared" si="331"/>
        <v>1.0115151515151515</v>
      </c>
      <c r="P3530" s="8">
        <f t="shared" si="330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7638</v>
      </c>
      <c r="D3531" s="18">
        <v>500</v>
      </c>
      <c r="E3531" s="1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7">
        <f t="shared" si="331"/>
        <v>1.32</v>
      </c>
      <c r="P3531" s="8">
        <f t="shared" si="330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7639</v>
      </c>
      <c r="D3532" s="18">
        <v>2750</v>
      </c>
      <c r="E3532" s="1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7">
        <f t="shared" si="331"/>
        <v>1</v>
      </c>
      <c r="P3532" s="8">
        <f t="shared" si="330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x14ac:dyDescent="0.35">
      <c r="A3533">
        <v>3531</v>
      </c>
      <c r="B3533" s="3" t="s">
        <v>3530</v>
      </c>
      <c r="C3533" s="3" t="s">
        <v>7640</v>
      </c>
      <c r="D3533" s="18">
        <v>1000</v>
      </c>
      <c r="E3533" s="1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7">
        <f t="shared" si="331"/>
        <v>1.28</v>
      </c>
      <c r="P3533" s="8">
        <f t="shared" si="330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7641</v>
      </c>
      <c r="D3534" s="18">
        <v>960</v>
      </c>
      <c r="E3534" s="1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7">
        <f t="shared" si="331"/>
        <v>1.1895833333333334</v>
      </c>
      <c r="P3534" s="8">
        <f t="shared" si="330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7642</v>
      </c>
      <c r="D3535" s="18">
        <v>500</v>
      </c>
      <c r="E3535" s="1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7">
        <f t="shared" si="331"/>
        <v>1.262</v>
      </c>
      <c r="P3535" s="8">
        <f t="shared" si="330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7643</v>
      </c>
      <c r="D3536" s="18">
        <v>5000</v>
      </c>
      <c r="E3536" s="1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7">
        <f t="shared" si="331"/>
        <v>1.5620000000000001</v>
      </c>
      <c r="P3536" s="8">
        <f t="shared" si="330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7644</v>
      </c>
      <c r="D3537" s="18">
        <v>2000</v>
      </c>
      <c r="E3537" s="1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7">
        <f t="shared" si="331"/>
        <v>1.0315000000000001</v>
      </c>
      <c r="P3537" s="8">
        <f t="shared" si="330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3.5" x14ac:dyDescent="0.35">
      <c r="A3538">
        <v>3536</v>
      </c>
      <c r="B3538" s="3" t="s">
        <v>3535</v>
      </c>
      <c r="C3538" s="3" t="s">
        <v>7645</v>
      </c>
      <c r="D3538" s="18">
        <v>150</v>
      </c>
      <c r="E3538" s="1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7">
        <f t="shared" si="331"/>
        <v>1.5333333333333334</v>
      </c>
      <c r="P3538" s="8">
        <f t="shared" si="330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7646</v>
      </c>
      <c r="D3539" s="18">
        <v>675</v>
      </c>
      <c r="E3539" s="1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7">
        <f t="shared" si="331"/>
        <v>1.8044444444444445</v>
      </c>
      <c r="P3539" s="8">
        <f t="shared" si="330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7647</v>
      </c>
      <c r="D3540" s="18">
        <v>2000</v>
      </c>
      <c r="E3540" s="1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7">
        <f t="shared" si="331"/>
        <v>1.2845</v>
      </c>
      <c r="P3540" s="8">
        <f t="shared" si="330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7648</v>
      </c>
      <c r="D3541" s="18">
        <v>600</v>
      </c>
      <c r="E3541" s="1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7">
        <f t="shared" si="331"/>
        <v>1.1966666666666668</v>
      </c>
      <c r="P3541" s="8">
        <f t="shared" si="330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7649</v>
      </c>
      <c r="D3542" s="18">
        <v>300</v>
      </c>
      <c r="E3542" s="1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7">
        <f t="shared" si="331"/>
        <v>1.23</v>
      </c>
      <c r="P3542" s="8">
        <f t="shared" si="330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7650</v>
      </c>
      <c r="D3543" s="18">
        <v>1200</v>
      </c>
      <c r="E3543" s="1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7">
        <f t="shared" si="331"/>
        <v>1.05</v>
      </c>
      <c r="P3543" s="8">
        <f t="shared" si="330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7651</v>
      </c>
      <c r="D3544" s="18">
        <v>5500</v>
      </c>
      <c r="E3544" s="1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7">
        <f t="shared" si="331"/>
        <v>1.0223636363636364</v>
      </c>
      <c r="P3544" s="8">
        <f t="shared" si="330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7652</v>
      </c>
      <c r="D3545" s="18">
        <v>1500</v>
      </c>
      <c r="E3545" s="1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7">
        <f t="shared" si="331"/>
        <v>1.0466666666666666</v>
      </c>
      <c r="P3545" s="8">
        <f t="shared" si="330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7653</v>
      </c>
      <c r="D3546" s="18">
        <v>2500</v>
      </c>
      <c r="E3546" s="1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7">
        <f t="shared" si="331"/>
        <v>1</v>
      </c>
      <c r="P3546" s="8">
        <f t="shared" si="330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7654</v>
      </c>
      <c r="D3547" s="18">
        <v>250</v>
      </c>
      <c r="E3547" s="1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7">
        <f t="shared" si="331"/>
        <v>1.004</v>
      </c>
      <c r="P3547" s="8">
        <f t="shared" si="330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7655</v>
      </c>
      <c r="D3548" s="18">
        <v>1100</v>
      </c>
      <c r="E3548" s="1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7">
        <f t="shared" si="331"/>
        <v>1.0227272727272727</v>
      </c>
      <c r="P3548" s="8">
        <f t="shared" si="330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7656</v>
      </c>
      <c r="D3549" s="18">
        <v>35000</v>
      </c>
      <c r="E3549" s="1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7">
        <f t="shared" si="331"/>
        <v>1.1440928571428572</v>
      </c>
      <c r="P3549" s="8">
        <f t="shared" si="330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7657</v>
      </c>
      <c r="D3550" s="18">
        <v>2100</v>
      </c>
      <c r="E3550" s="1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7">
        <f t="shared" si="331"/>
        <v>1.019047619047619</v>
      </c>
      <c r="P3550" s="8">
        <f t="shared" si="330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7658</v>
      </c>
      <c r="D3551" s="18">
        <v>1000</v>
      </c>
      <c r="E3551" s="1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7">
        <f t="shared" si="331"/>
        <v>1.02</v>
      </c>
      <c r="P3551" s="8">
        <f t="shared" si="330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7659</v>
      </c>
      <c r="D3552" s="18">
        <v>2500</v>
      </c>
      <c r="E3552" s="1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7">
        <f t="shared" si="331"/>
        <v>1.048</v>
      </c>
      <c r="P3552" s="8">
        <f t="shared" si="330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7660</v>
      </c>
      <c r="D3553" s="18">
        <v>1500</v>
      </c>
      <c r="E3553" s="1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7">
        <f t="shared" si="331"/>
        <v>1.0183333333333333</v>
      </c>
      <c r="P3553" s="8">
        <f t="shared" si="330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7661</v>
      </c>
      <c r="D3554" s="18">
        <v>773</v>
      </c>
      <c r="E3554" s="1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7">
        <f t="shared" si="331"/>
        <v>1</v>
      </c>
      <c r="P3554" s="8">
        <f t="shared" si="330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7662</v>
      </c>
      <c r="D3555" s="18">
        <v>5500</v>
      </c>
      <c r="E3555" s="1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7">
        <f t="shared" si="331"/>
        <v>1.0627272727272727</v>
      </c>
      <c r="P3555" s="8">
        <f t="shared" si="330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3.5" x14ac:dyDescent="0.35">
      <c r="A3556">
        <v>3554</v>
      </c>
      <c r="B3556" s="3" t="s">
        <v>3553</v>
      </c>
      <c r="C3556" s="3" t="s">
        <v>7663</v>
      </c>
      <c r="D3556" s="18">
        <v>5000</v>
      </c>
      <c r="E3556" s="1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7">
        <f t="shared" si="331"/>
        <v>1.1342219999999998</v>
      </c>
      <c r="P3556" s="8">
        <f t="shared" si="330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7664</v>
      </c>
      <c r="D3557" s="18">
        <v>2400</v>
      </c>
      <c r="E3557" s="1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7">
        <f t="shared" si="331"/>
        <v>1</v>
      </c>
      <c r="P3557" s="8">
        <f t="shared" si="330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7665</v>
      </c>
      <c r="D3558" s="18">
        <v>2200</v>
      </c>
      <c r="E3558" s="1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7">
        <f t="shared" si="331"/>
        <v>1.0045454545454546</v>
      </c>
      <c r="P3558" s="8">
        <f t="shared" si="330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7666</v>
      </c>
      <c r="D3559" s="18">
        <v>100000</v>
      </c>
      <c r="E3559" s="1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7">
        <f t="shared" si="331"/>
        <v>1.0003599999999999</v>
      </c>
      <c r="P3559" s="8">
        <f t="shared" si="330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7667</v>
      </c>
      <c r="D3560" s="18">
        <v>350</v>
      </c>
      <c r="E3560" s="1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7">
        <f t="shared" si="331"/>
        <v>1.44</v>
      </c>
      <c r="P3560" s="8">
        <f t="shared" si="330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58" x14ac:dyDescent="0.35">
      <c r="A3561">
        <v>3559</v>
      </c>
      <c r="B3561" s="3" t="s">
        <v>3558</v>
      </c>
      <c r="C3561" s="3" t="s">
        <v>7668</v>
      </c>
      <c r="D3561" s="18">
        <v>1000</v>
      </c>
      <c r="E3561" s="1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7">
        <f t="shared" si="331"/>
        <v>1.0349999999999999</v>
      </c>
      <c r="P3561" s="8">
        <f t="shared" si="330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7669</v>
      </c>
      <c r="D3562" s="18">
        <v>3200</v>
      </c>
      <c r="E3562" s="1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7">
        <f t="shared" si="331"/>
        <v>1.0843750000000001</v>
      </c>
      <c r="P3562" s="8">
        <f t="shared" si="330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7670</v>
      </c>
      <c r="D3563" s="18">
        <v>2500</v>
      </c>
      <c r="E3563" s="1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7">
        <f t="shared" si="331"/>
        <v>1.024</v>
      </c>
      <c r="P3563" s="8">
        <f t="shared" si="330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7671</v>
      </c>
      <c r="D3564" s="18">
        <v>315</v>
      </c>
      <c r="E3564" s="1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7">
        <f t="shared" si="331"/>
        <v>1.4888888888888889</v>
      </c>
      <c r="P3564" s="8">
        <f t="shared" si="330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7672</v>
      </c>
      <c r="D3565" s="18">
        <v>500</v>
      </c>
      <c r="E3565" s="1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7">
        <f t="shared" si="331"/>
        <v>1.0549000000000002</v>
      </c>
      <c r="P3565" s="8">
        <f t="shared" si="330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7673</v>
      </c>
      <c r="D3566" s="18">
        <v>1000</v>
      </c>
      <c r="E3566" s="1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7">
        <f t="shared" si="331"/>
        <v>1.0049999999999999</v>
      </c>
      <c r="P3566" s="8">
        <f t="shared" si="330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7674</v>
      </c>
      <c r="D3567" s="18">
        <v>900</v>
      </c>
      <c r="E3567" s="1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7">
        <f t="shared" si="331"/>
        <v>1.3055555555555556</v>
      </c>
      <c r="P3567" s="8">
        <f t="shared" si="330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7675</v>
      </c>
      <c r="D3568" s="18">
        <v>2000</v>
      </c>
      <c r="E3568" s="1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7">
        <f t="shared" si="331"/>
        <v>1.0475000000000001</v>
      </c>
      <c r="P3568" s="8">
        <f t="shared" si="330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7676</v>
      </c>
      <c r="D3569" s="18">
        <v>1000</v>
      </c>
      <c r="E3569" s="1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7">
        <f t="shared" si="331"/>
        <v>1.0880000000000001</v>
      </c>
      <c r="P3569" s="8">
        <f t="shared" si="330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7677</v>
      </c>
      <c r="D3570" s="18">
        <v>1000</v>
      </c>
      <c r="E3570" s="1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7">
        <f t="shared" si="331"/>
        <v>1.1100000000000001</v>
      </c>
      <c r="P3570" s="8">
        <f t="shared" si="330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7678</v>
      </c>
      <c r="D3571" s="18">
        <v>5000</v>
      </c>
      <c r="E3571" s="1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7">
        <f t="shared" si="331"/>
        <v>1.0047999999999999</v>
      </c>
      <c r="P3571" s="8">
        <f t="shared" si="330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7679</v>
      </c>
      <c r="D3572" s="18">
        <v>2000</v>
      </c>
      <c r="E3572" s="1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7">
        <f t="shared" si="331"/>
        <v>1.1435</v>
      </c>
      <c r="P3572" s="8">
        <f t="shared" si="330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7680</v>
      </c>
      <c r="D3573" s="18">
        <v>1500</v>
      </c>
      <c r="E3573" s="1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7">
        <f t="shared" si="331"/>
        <v>1.2206666666666666</v>
      </c>
      <c r="P3573" s="8">
        <f t="shared" si="330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7681</v>
      </c>
      <c r="D3574" s="18">
        <v>500</v>
      </c>
      <c r="E3574" s="1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7">
        <f t="shared" si="331"/>
        <v>1</v>
      </c>
      <c r="P3574" s="8">
        <f t="shared" si="330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7682</v>
      </c>
      <c r="D3575" s="18">
        <v>3000</v>
      </c>
      <c r="E3575" s="1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7">
        <f t="shared" si="331"/>
        <v>1.028</v>
      </c>
      <c r="P3575" s="8">
        <f t="shared" si="330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7683</v>
      </c>
      <c r="D3576" s="18">
        <v>5800</v>
      </c>
      <c r="E3576" s="1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7">
        <f t="shared" si="331"/>
        <v>1.0612068965517241</v>
      </c>
      <c r="P3576" s="8">
        <f t="shared" si="330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7684</v>
      </c>
      <c r="D3577" s="18">
        <v>10000</v>
      </c>
      <c r="E3577" s="1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7">
        <f t="shared" si="331"/>
        <v>1.0133000000000001</v>
      </c>
      <c r="P3577" s="8">
        <f t="shared" ref="P3577:P3640" si="336">IF(L3577=0,0,E3577/L3577)</f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7685</v>
      </c>
      <c r="D3578" s="18">
        <v>100</v>
      </c>
      <c r="E3578" s="1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7">
        <f t="shared" si="331"/>
        <v>1</v>
      </c>
      <c r="P3578" s="8">
        <f t="shared" si="336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7686</v>
      </c>
      <c r="D3579" s="18">
        <v>600</v>
      </c>
      <c r="E3579" s="1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7">
        <f t="shared" si="331"/>
        <v>1.3</v>
      </c>
      <c r="P3579" s="8">
        <f t="shared" si="336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7687</v>
      </c>
      <c r="D3580" s="18">
        <v>1500</v>
      </c>
      <c r="E3580" s="1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7">
        <f t="shared" si="331"/>
        <v>1.0001333333333333</v>
      </c>
      <c r="P3580" s="8">
        <f t="shared" si="336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7688</v>
      </c>
      <c r="D3581" s="18">
        <v>500</v>
      </c>
      <c r="E3581" s="1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7">
        <f t="shared" si="331"/>
        <v>1</v>
      </c>
      <c r="P3581" s="8">
        <f t="shared" si="336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7689</v>
      </c>
      <c r="D3582" s="18">
        <v>900</v>
      </c>
      <c r="E3582" s="1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7">
        <f t="shared" si="331"/>
        <v>1.1388888888888888</v>
      </c>
      <c r="P3582" s="8">
        <f t="shared" si="336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7690</v>
      </c>
      <c r="D3583" s="18">
        <v>1500</v>
      </c>
      <c r="E3583" s="1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7">
        <f t="shared" si="331"/>
        <v>1</v>
      </c>
      <c r="P3583" s="8">
        <f t="shared" si="336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7691</v>
      </c>
      <c r="D3584" s="18">
        <v>1000</v>
      </c>
      <c r="E3584" s="1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7">
        <f t="shared" si="331"/>
        <v>2.87</v>
      </c>
      <c r="P3584" s="8">
        <f t="shared" si="336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7692</v>
      </c>
      <c r="D3585" s="18">
        <v>3000</v>
      </c>
      <c r="E3585" s="1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7">
        <f t="shared" si="331"/>
        <v>1.085</v>
      </c>
      <c r="P3585" s="8">
        <f t="shared" si="336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7693</v>
      </c>
      <c r="D3586" s="18">
        <v>3000</v>
      </c>
      <c r="E3586" s="1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7">
        <f t="shared" si="331"/>
        <v>1.155</v>
      </c>
      <c r="P3586" s="8">
        <f t="shared" si="336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7694</v>
      </c>
      <c r="D3587" s="18">
        <v>3400</v>
      </c>
      <c r="E3587" s="1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7">
        <f t="shared" ref="O3587:O3650" si="337">E3587/D3587</f>
        <v>1.1911764705882353</v>
      </c>
      <c r="P3587" s="8">
        <f t="shared" si="336"/>
        <v>176.08695652173913</v>
      </c>
      <c r="Q3587" t="str">
        <f t="shared" ref="Q3587:Q3650" si="338">LEFT(N3587,FIND("/",N3587,1)-1)</f>
        <v>theater</v>
      </c>
      <c r="R3587" t="str">
        <f t="shared" ref="R3587:R3650" si="339">RIGHT(N3587,LEN(N3587)-FIND("/",N3587,1))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7695</v>
      </c>
      <c r="D3588" s="18">
        <v>7500</v>
      </c>
      <c r="E3588" s="1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7">
        <f t="shared" si="337"/>
        <v>1.0942666666666667</v>
      </c>
      <c r="P3588" s="8">
        <f t="shared" si="336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7696</v>
      </c>
      <c r="D3589" s="18">
        <v>500</v>
      </c>
      <c r="E3589" s="1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7">
        <f t="shared" si="337"/>
        <v>1.266</v>
      </c>
      <c r="P3589" s="8">
        <f t="shared" si="336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7697</v>
      </c>
      <c r="D3590" s="18">
        <v>200</v>
      </c>
      <c r="E3590" s="1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7">
        <f t="shared" si="337"/>
        <v>1.0049999999999999</v>
      </c>
      <c r="P3590" s="8">
        <f t="shared" si="336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7698</v>
      </c>
      <c r="D3591" s="18">
        <v>4000</v>
      </c>
      <c r="E3591" s="1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7">
        <f t="shared" si="337"/>
        <v>1.2749999999999999</v>
      </c>
      <c r="P3591" s="8">
        <f t="shared" si="336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7699</v>
      </c>
      <c r="D3592" s="18">
        <v>5000</v>
      </c>
      <c r="E3592" s="1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7">
        <f t="shared" si="337"/>
        <v>1.0005999999999999</v>
      </c>
      <c r="P3592" s="8">
        <f t="shared" si="336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7700</v>
      </c>
      <c r="D3593" s="18">
        <v>700</v>
      </c>
      <c r="E3593" s="1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7">
        <f t="shared" si="337"/>
        <v>1.75</v>
      </c>
      <c r="P3593" s="8">
        <f t="shared" si="336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7701</v>
      </c>
      <c r="D3594" s="18">
        <v>2000</v>
      </c>
      <c r="E3594" s="1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7">
        <f t="shared" si="337"/>
        <v>1.2725</v>
      </c>
      <c r="P3594" s="8">
        <f t="shared" si="336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7702</v>
      </c>
      <c r="D3595" s="18">
        <v>3000</v>
      </c>
      <c r="E3595" s="1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7">
        <f t="shared" si="337"/>
        <v>1.1063333333333334</v>
      </c>
      <c r="P3595" s="8">
        <f t="shared" si="336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7703</v>
      </c>
      <c r="D3596" s="18">
        <v>1600</v>
      </c>
      <c r="E3596" s="1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7">
        <f t="shared" si="337"/>
        <v>1.2593749999999999</v>
      </c>
      <c r="P3596" s="8">
        <f t="shared" si="336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7704</v>
      </c>
      <c r="D3597" s="18">
        <v>2600</v>
      </c>
      <c r="E3597" s="1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7">
        <f t="shared" si="337"/>
        <v>1.1850000000000001</v>
      </c>
      <c r="P3597" s="8">
        <f t="shared" si="336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7705</v>
      </c>
      <c r="D3598" s="18">
        <v>1100</v>
      </c>
      <c r="E3598" s="1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7">
        <f t="shared" si="337"/>
        <v>1.0772727272727274</v>
      </c>
      <c r="P3598" s="8">
        <f t="shared" si="336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7706</v>
      </c>
      <c r="D3599" s="18">
        <v>2500</v>
      </c>
      <c r="E3599" s="1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7">
        <f t="shared" si="337"/>
        <v>1.026</v>
      </c>
      <c r="P3599" s="8">
        <f t="shared" si="336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7707</v>
      </c>
      <c r="D3600" s="18">
        <v>1000</v>
      </c>
      <c r="E3600" s="1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7">
        <f t="shared" si="337"/>
        <v>1.101</v>
      </c>
      <c r="P3600" s="8">
        <f t="shared" si="336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7708</v>
      </c>
      <c r="D3601" s="18">
        <v>500</v>
      </c>
      <c r="E3601" s="1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7">
        <f t="shared" si="337"/>
        <v>2.02</v>
      </c>
      <c r="P3601" s="8">
        <f t="shared" si="336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29" x14ac:dyDescent="0.35">
      <c r="A3602">
        <v>3600</v>
      </c>
      <c r="B3602" s="3" t="s">
        <v>3599</v>
      </c>
      <c r="C3602" s="3" t="s">
        <v>7709</v>
      </c>
      <c r="D3602" s="18">
        <v>10</v>
      </c>
      <c r="E3602" s="1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7">
        <f t="shared" si="337"/>
        <v>1.3</v>
      </c>
      <c r="P3602" s="8">
        <f t="shared" si="336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7710</v>
      </c>
      <c r="D3603" s="18">
        <v>2000</v>
      </c>
      <c r="E3603" s="1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7">
        <f t="shared" si="337"/>
        <v>1.0435000000000001</v>
      </c>
      <c r="P3603" s="8">
        <f t="shared" si="336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7711</v>
      </c>
      <c r="D3604" s="18">
        <v>4000</v>
      </c>
      <c r="E3604" s="1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7">
        <f t="shared" si="337"/>
        <v>1.0004999999999999</v>
      </c>
      <c r="P3604" s="8">
        <f t="shared" si="336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7712</v>
      </c>
      <c r="D3605" s="18">
        <v>1500</v>
      </c>
      <c r="E3605" s="1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7">
        <f t="shared" si="337"/>
        <v>1.7066666666666668</v>
      </c>
      <c r="P3605" s="8">
        <f t="shared" si="336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7713</v>
      </c>
      <c r="D3606" s="18">
        <v>3000</v>
      </c>
      <c r="E3606" s="1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7">
        <f t="shared" si="337"/>
        <v>1.1283333333333334</v>
      </c>
      <c r="P3606" s="8">
        <f t="shared" si="336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7714</v>
      </c>
      <c r="D3607" s="18">
        <v>250</v>
      </c>
      <c r="E3607" s="1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7">
        <f t="shared" si="337"/>
        <v>1.84</v>
      </c>
      <c r="P3607" s="8">
        <f t="shared" si="336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7715</v>
      </c>
      <c r="D3608" s="18">
        <v>3000</v>
      </c>
      <c r="E3608" s="1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7">
        <f t="shared" si="337"/>
        <v>1.3026666666666666</v>
      </c>
      <c r="P3608" s="8">
        <f t="shared" si="336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7716</v>
      </c>
      <c r="D3609" s="18">
        <v>550</v>
      </c>
      <c r="E3609" s="1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7">
        <f t="shared" si="337"/>
        <v>1.0545454545454545</v>
      </c>
      <c r="P3609" s="8">
        <f t="shared" si="336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3.5" x14ac:dyDescent="0.35">
      <c r="A3610">
        <v>3608</v>
      </c>
      <c r="B3610" s="3" t="s">
        <v>3607</v>
      </c>
      <c r="C3610" s="3" t="s">
        <v>7717</v>
      </c>
      <c r="D3610" s="18">
        <v>800</v>
      </c>
      <c r="E3610" s="1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7">
        <f t="shared" si="337"/>
        <v>1</v>
      </c>
      <c r="P3610" s="8">
        <f t="shared" si="336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7718</v>
      </c>
      <c r="D3611" s="18">
        <v>1960</v>
      </c>
      <c r="E3611" s="1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7">
        <f t="shared" si="337"/>
        <v>1.5331632653061225</v>
      </c>
      <c r="P3611" s="8">
        <f t="shared" si="336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7719</v>
      </c>
      <c r="D3612" s="18">
        <v>1000</v>
      </c>
      <c r="E3612" s="1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7">
        <f t="shared" si="337"/>
        <v>1.623</v>
      </c>
      <c r="P3612" s="8">
        <f t="shared" si="336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7720</v>
      </c>
      <c r="D3613" s="18">
        <v>2500</v>
      </c>
      <c r="E3613" s="1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7">
        <f t="shared" si="337"/>
        <v>1.36</v>
      </c>
      <c r="P3613" s="8">
        <f t="shared" si="336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7721</v>
      </c>
      <c r="D3614" s="18">
        <v>5000</v>
      </c>
      <c r="E3614" s="1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7">
        <f t="shared" si="337"/>
        <v>1.444</v>
      </c>
      <c r="P3614" s="8">
        <f t="shared" si="336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7722</v>
      </c>
      <c r="D3615" s="18">
        <v>1250</v>
      </c>
      <c r="E3615" s="1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7">
        <f t="shared" si="337"/>
        <v>1</v>
      </c>
      <c r="P3615" s="8">
        <f t="shared" si="336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7723</v>
      </c>
      <c r="D3616" s="18">
        <v>2500</v>
      </c>
      <c r="E3616" s="1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7">
        <f t="shared" si="337"/>
        <v>1.008</v>
      </c>
      <c r="P3616" s="8">
        <f t="shared" si="336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7724</v>
      </c>
      <c r="D3617" s="18">
        <v>2500</v>
      </c>
      <c r="E3617" s="1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7">
        <f t="shared" si="337"/>
        <v>1.0680000000000001</v>
      </c>
      <c r="P3617" s="8">
        <f t="shared" si="336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7725</v>
      </c>
      <c r="D3618" s="18">
        <v>2500</v>
      </c>
      <c r="E3618" s="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7">
        <f t="shared" si="337"/>
        <v>1.248</v>
      </c>
      <c r="P3618" s="8">
        <f t="shared" si="336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7726</v>
      </c>
      <c r="D3619" s="18">
        <v>740</v>
      </c>
      <c r="E3619" s="1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7">
        <f t="shared" si="337"/>
        <v>1.1891891891891893</v>
      </c>
      <c r="P3619" s="8">
        <f t="shared" si="336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3.5" x14ac:dyDescent="0.35">
      <c r="A3620">
        <v>3618</v>
      </c>
      <c r="B3620" s="3" t="s">
        <v>3616</v>
      </c>
      <c r="C3620" s="3" t="s">
        <v>7727</v>
      </c>
      <c r="D3620" s="18">
        <v>2000</v>
      </c>
      <c r="E3620" s="1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7">
        <f t="shared" si="337"/>
        <v>1.01</v>
      </c>
      <c r="P3620" s="8">
        <f t="shared" si="336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7728</v>
      </c>
      <c r="D3621" s="18">
        <v>1000</v>
      </c>
      <c r="E3621" s="1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7">
        <f t="shared" si="337"/>
        <v>1.1299999999999999</v>
      </c>
      <c r="P3621" s="8">
        <f t="shared" si="336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7729</v>
      </c>
      <c r="D3622" s="18">
        <v>10500</v>
      </c>
      <c r="E3622" s="1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7">
        <f t="shared" si="337"/>
        <v>1.0519047619047619</v>
      </c>
      <c r="P3622" s="8">
        <f t="shared" si="336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7730</v>
      </c>
      <c r="D3623" s="18">
        <v>3000</v>
      </c>
      <c r="E3623" s="1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7">
        <f t="shared" si="337"/>
        <v>1.0973333333333333</v>
      </c>
      <c r="P3623" s="8">
        <f t="shared" si="336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29" x14ac:dyDescent="0.35">
      <c r="A3624">
        <v>3622</v>
      </c>
      <c r="B3624" s="3" t="s">
        <v>3620</v>
      </c>
      <c r="C3624" s="3" t="s">
        <v>7731</v>
      </c>
      <c r="D3624" s="18">
        <v>1000</v>
      </c>
      <c r="E3624" s="1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7">
        <f t="shared" si="337"/>
        <v>1.00099</v>
      </c>
      <c r="P3624" s="8">
        <f t="shared" si="336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7732</v>
      </c>
      <c r="D3625" s="18">
        <v>2500</v>
      </c>
      <c r="E3625" s="1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7">
        <f t="shared" si="337"/>
        <v>1.2</v>
      </c>
      <c r="P3625" s="8">
        <f t="shared" si="336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7733</v>
      </c>
      <c r="D3626" s="18">
        <v>3000</v>
      </c>
      <c r="E3626" s="1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7">
        <f t="shared" si="337"/>
        <v>1.0493333333333332</v>
      </c>
      <c r="P3626" s="8">
        <f t="shared" si="336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7734</v>
      </c>
      <c r="D3627" s="18">
        <v>3000</v>
      </c>
      <c r="E3627" s="1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7">
        <f t="shared" si="337"/>
        <v>1.0266666666666666</v>
      </c>
      <c r="P3627" s="8">
        <f t="shared" si="336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7735</v>
      </c>
      <c r="D3628" s="18">
        <v>4000</v>
      </c>
      <c r="E3628" s="1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7">
        <f t="shared" si="337"/>
        <v>1.0182500000000001</v>
      </c>
      <c r="P3628" s="8">
        <f t="shared" si="336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7736</v>
      </c>
      <c r="D3629" s="18">
        <v>2000</v>
      </c>
      <c r="E3629" s="1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7">
        <f t="shared" si="337"/>
        <v>1</v>
      </c>
      <c r="P3629" s="8">
        <f t="shared" si="336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7737</v>
      </c>
      <c r="D3630" s="18">
        <v>100000</v>
      </c>
      <c r="E3630" s="1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7">
        <f t="shared" si="337"/>
        <v>0</v>
      </c>
      <c r="P3630" s="8">
        <f t="shared" si="336"/>
        <v>0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7738</v>
      </c>
      <c r="D3631" s="18">
        <v>1000000</v>
      </c>
      <c r="E3631" s="1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7">
        <f t="shared" si="337"/>
        <v>1.9999999999999999E-6</v>
      </c>
      <c r="P3631" s="8">
        <f t="shared" si="336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7739</v>
      </c>
      <c r="D3632" s="18">
        <v>3000</v>
      </c>
      <c r="E3632" s="1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7">
        <f t="shared" si="337"/>
        <v>3.3333333333333332E-4</v>
      </c>
      <c r="P3632" s="8">
        <f t="shared" si="336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7740</v>
      </c>
      <c r="D3633" s="18">
        <v>17100</v>
      </c>
      <c r="E3633" s="1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7">
        <f t="shared" si="337"/>
        <v>0.51023391812865493</v>
      </c>
      <c r="P3633" s="8">
        <f t="shared" si="336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7741</v>
      </c>
      <c r="D3634" s="18">
        <v>500</v>
      </c>
      <c r="E3634" s="1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7">
        <f t="shared" si="337"/>
        <v>0.2</v>
      </c>
      <c r="P3634" s="8">
        <f t="shared" si="336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7742</v>
      </c>
      <c r="D3635" s="18">
        <v>5000</v>
      </c>
      <c r="E3635" s="1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7">
        <f t="shared" si="337"/>
        <v>0.35239999999999999</v>
      </c>
      <c r="P3635" s="8">
        <f t="shared" si="336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7743</v>
      </c>
      <c r="D3636" s="18">
        <v>75000</v>
      </c>
      <c r="E3636" s="1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7">
        <f t="shared" si="337"/>
        <v>4.2466666666666666E-2</v>
      </c>
      <c r="P3636" s="8">
        <f t="shared" si="336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7744</v>
      </c>
      <c r="D3637" s="18">
        <v>3500</v>
      </c>
      <c r="E3637" s="1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7">
        <f t="shared" si="337"/>
        <v>0.36457142857142855</v>
      </c>
      <c r="P3637" s="8">
        <f t="shared" si="336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7745</v>
      </c>
      <c r="D3638" s="18">
        <v>150000</v>
      </c>
      <c r="E3638" s="1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7">
        <f t="shared" si="337"/>
        <v>0</v>
      </c>
      <c r="P3638" s="8">
        <f t="shared" si="336"/>
        <v>0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7746</v>
      </c>
      <c r="D3639" s="18">
        <v>3000</v>
      </c>
      <c r="E3639" s="1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7">
        <f t="shared" si="337"/>
        <v>0.30866666666666664</v>
      </c>
      <c r="P3639" s="8">
        <f t="shared" si="336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7747</v>
      </c>
      <c r="D3640" s="18">
        <v>3300</v>
      </c>
      <c r="E3640" s="1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7">
        <f t="shared" si="337"/>
        <v>6.545454545454546E-2</v>
      </c>
      <c r="P3640" s="8">
        <f t="shared" si="336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7748</v>
      </c>
      <c r="D3641" s="18">
        <v>25000</v>
      </c>
      <c r="E3641" s="1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7">
        <f t="shared" si="337"/>
        <v>4.0000000000000003E-5</v>
      </c>
      <c r="P3641" s="8">
        <f t="shared" ref="P3641:P3704" si="342">IF(L3641=0,0,E3641/L3641)</f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7749</v>
      </c>
      <c r="D3642" s="18">
        <v>1000</v>
      </c>
      <c r="E3642" s="1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7">
        <f t="shared" si="337"/>
        <v>5.5E-2</v>
      </c>
      <c r="P3642" s="8">
        <f t="shared" si="342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7750</v>
      </c>
      <c r="D3643" s="18">
        <v>3000</v>
      </c>
      <c r="E3643" s="1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7">
        <f t="shared" si="337"/>
        <v>0</v>
      </c>
      <c r="P3643" s="8">
        <f t="shared" si="342"/>
        <v>0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7751</v>
      </c>
      <c r="D3644" s="18">
        <v>700</v>
      </c>
      <c r="E3644" s="1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7">
        <f t="shared" si="337"/>
        <v>2.1428571428571429E-2</v>
      </c>
      <c r="P3644" s="8">
        <f t="shared" si="342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7752</v>
      </c>
      <c r="D3645" s="18">
        <v>25000</v>
      </c>
      <c r="E3645" s="1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7">
        <f t="shared" si="337"/>
        <v>0</v>
      </c>
      <c r="P3645" s="8">
        <f t="shared" si="342"/>
        <v>0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7753</v>
      </c>
      <c r="D3646" s="18">
        <v>5000</v>
      </c>
      <c r="E3646" s="1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7">
        <f t="shared" si="337"/>
        <v>0.16420000000000001</v>
      </c>
      <c r="P3646" s="8">
        <f t="shared" si="342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7754</v>
      </c>
      <c r="D3647" s="18">
        <v>1000</v>
      </c>
      <c r="E3647" s="1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7">
        <f t="shared" si="337"/>
        <v>1E-3</v>
      </c>
      <c r="P3647" s="8">
        <f t="shared" si="342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7755</v>
      </c>
      <c r="D3648" s="18">
        <v>10000</v>
      </c>
      <c r="E3648" s="1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7">
        <f t="shared" si="337"/>
        <v>4.8099999999999997E-2</v>
      </c>
      <c r="P3648" s="8">
        <f t="shared" si="342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7756</v>
      </c>
      <c r="D3649" s="18">
        <v>500</v>
      </c>
      <c r="E3649" s="1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7">
        <f t="shared" si="337"/>
        <v>0.06</v>
      </c>
      <c r="P3649" s="8">
        <f t="shared" si="342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7757</v>
      </c>
      <c r="D3650" s="18">
        <v>40000</v>
      </c>
      <c r="E3650" s="1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7">
        <f t="shared" si="337"/>
        <v>1.003825</v>
      </c>
      <c r="P3650" s="8">
        <f t="shared" si="342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7758</v>
      </c>
      <c r="D3651" s="18">
        <v>750</v>
      </c>
      <c r="E3651" s="1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7">
        <f t="shared" ref="O3651:O3714" si="343">E3651/D3651</f>
        <v>1.04</v>
      </c>
      <c r="P3651" s="8">
        <f t="shared" si="342"/>
        <v>97.5</v>
      </c>
      <c r="Q3651" t="str">
        <f t="shared" ref="Q3651:Q3714" si="344">LEFT(N3651,FIND("/",N3651,1)-1)</f>
        <v>theater</v>
      </c>
      <c r="R3651" t="str">
        <f t="shared" ref="R3651:R3714" si="345">RIGHT(N3651,LEN(N3651)-FIND("/",N3651,1))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7759</v>
      </c>
      <c r="D3652" s="18">
        <v>500</v>
      </c>
      <c r="E3652" s="1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7">
        <f t="shared" si="343"/>
        <v>1</v>
      </c>
      <c r="P3652" s="8">
        <f t="shared" si="342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7760</v>
      </c>
      <c r="D3653" s="18">
        <v>500</v>
      </c>
      <c r="E3653" s="1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7">
        <f t="shared" si="343"/>
        <v>1.04</v>
      </c>
      <c r="P3653" s="8">
        <f t="shared" si="342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7761</v>
      </c>
      <c r="D3654" s="18">
        <v>300</v>
      </c>
      <c r="E3654" s="1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7">
        <f t="shared" si="343"/>
        <v>2.5066666666666668</v>
      </c>
      <c r="P3654" s="8">
        <f t="shared" si="342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7762</v>
      </c>
      <c r="D3655" s="18">
        <v>2000</v>
      </c>
      <c r="E3655" s="1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7">
        <f t="shared" si="343"/>
        <v>1.0049999999999999</v>
      </c>
      <c r="P3655" s="8">
        <f t="shared" si="342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7763</v>
      </c>
      <c r="D3656" s="18">
        <v>1500</v>
      </c>
      <c r="E3656" s="1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7">
        <f t="shared" si="343"/>
        <v>1.744</v>
      </c>
      <c r="P3656" s="8">
        <f t="shared" si="342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7764</v>
      </c>
      <c r="D3657" s="18">
        <v>5000</v>
      </c>
      <c r="E3657" s="1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7">
        <f t="shared" si="343"/>
        <v>1.1626000000000001</v>
      </c>
      <c r="P3657" s="8">
        <f t="shared" si="342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7765</v>
      </c>
      <c r="D3658" s="18">
        <v>5000</v>
      </c>
      <c r="E3658" s="1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7">
        <f t="shared" si="343"/>
        <v>1.0582</v>
      </c>
      <c r="P3658" s="8">
        <f t="shared" si="342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7766</v>
      </c>
      <c r="D3659" s="18">
        <v>2000</v>
      </c>
      <c r="E3659" s="1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7">
        <f t="shared" si="343"/>
        <v>1.1074999999999999</v>
      </c>
      <c r="P3659" s="8">
        <f t="shared" si="342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7767</v>
      </c>
      <c r="D3660" s="18">
        <v>1500</v>
      </c>
      <c r="E3660" s="1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7">
        <f t="shared" si="343"/>
        <v>1.0066666666666666</v>
      </c>
      <c r="P3660" s="8">
        <f t="shared" si="342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7768</v>
      </c>
      <c r="D3661" s="18">
        <v>3000</v>
      </c>
      <c r="E3661" s="1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7">
        <f t="shared" si="343"/>
        <v>1.0203333333333333</v>
      </c>
      <c r="P3661" s="8">
        <f t="shared" si="342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7769</v>
      </c>
      <c r="D3662" s="18">
        <v>250</v>
      </c>
      <c r="E3662" s="1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7">
        <f t="shared" si="343"/>
        <v>1</v>
      </c>
      <c r="P3662" s="8">
        <f t="shared" si="342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7770</v>
      </c>
      <c r="D3663" s="18">
        <v>3000</v>
      </c>
      <c r="E3663" s="1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7">
        <f t="shared" si="343"/>
        <v>1.1100000000000001</v>
      </c>
      <c r="P3663" s="8">
        <f t="shared" si="342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7771</v>
      </c>
      <c r="D3664" s="18">
        <v>8000</v>
      </c>
      <c r="E3664" s="1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7">
        <f t="shared" si="343"/>
        <v>1.0142500000000001</v>
      </c>
      <c r="P3664" s="8">
        <f t="shared" si="342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7772</v>
      </c>
      <c r="D3665" s="18">
        <v>225</v>
      </c>
      <c r="E3665" s="1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7">
        <f t="shared" si="343"/>
        <v>1.04</v>
      </c>
      <c r="P3665" s="8">
        <f t="shared" si="342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7773</v>
      </c>
      <c r="D3666" s="18">
        <v>800</v>
      </c>
      <c r="E3666" s="1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7">
        <f t="shared" si="343"/>
        <v>1.09375</v>
      </c>
      <c r="P3666" s="8">
        <f t="shared" si="342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7774</v>
      </c>
      <c r="D3667" s="18">
        <v>620</v>
      </c>
      <c r="E3667" s="1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7">
        <f t="shared" si="343"/>
        <v>1.1516129032258065</v>
      </c>
      <c r="P3667" s="8">
        <f t="shared" si="342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7775</v>
      </c>
      <c r="D3668" s="18">
        <v>1200</v>
      </c>
      <c r="E3668" s="1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7">
        <f t="shared" si="343"/>
        <v>1</v>
      </c>
      <c r="P3668" s="8">
        <f t="shared" si="342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7776</v>
      </c>
      <c r="D3669" s="18">
        <v>3000</v>
      </c>
      <c r="E3669" s="1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7">
        <f t="shared" si="343"/>
        <v>1.0317033333333334</v>
      </c>
      <c r="P3669" s="8">
        <f t="shared" si="342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7777</v>
      </c>
      <c r="D3670" s="18">
        <v>1000</v>
      </c>
      <c r="E3670" s="1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7">
        <f t="shared" si="343"/>
        <v>1.0349999999999999</v>
      </c>
      <c r="P3670" s="8">
        <f t="shared" si="342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7778</v>
      </c>
      <c r="D3671" s="18">
        <v>1000</v>
      </c>
      <c r="E3671" s="1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7">
        <f t="shared" si="343"/>
        <v>1.3819999999999999</v>
      </c>
      <c r="P3671" s="8">
        <f t="shared" si="342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7779</v>
      </c>
      <c r="D3672" s="18">
        <v>220</v>
      </c>
      <c r="E3672" s="1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7">
        <f t="shared" si="343"/>
        <v>1.0954545454545455</v>
      </c>
      <c r="P3672" s="8">
        <f t="shared" si="342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7780</v>
      </c>
      <c r="D3673" s="18">
        <v>3500</v>
      </c>
      <c r="E3673" s="1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7">
        <f t="shared" si="343"/>
        <v>1.0085714285714287</v>
      </c>
      <c r="P3673" s="8">
        <f t="shared" si="342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7781</v>
      </c>
      <c r="D3674" s="18">
        <v>3000</v>
      </c>
      <c r="E3674" s="1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7">
        <f t="shared" si="343"/>
        <v>1.0153333333333334</v>
      </c>
      <c r="P3674" s="8">
        <f t="shared" si="342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7782</v>
      </c>
      <c r="D3675" s="18">
        <v>4000</v>
      </c>
      <c r="E3675" s="1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7">
        <f t="shared" si="343"/>
        <v>1.13625</v>
      </c>
      <c r="P3675" s="8">
        <f t="shared" si="342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7783</v>
      </c>
      <c r="D3676" s="18">
        <v>4500</v>
      </c>
      <c r="E3676" s="1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7">
        <f t="shared" si="343"/>
        <v>1</v>
      </c>
      <c r="P3676" s="8">
        <f t="shared" si="342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7784</v>
      </c>
      <c r="D3677" s="18">
        <v>50</v>
      </c>
      <c r="E3677" s="1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7">
        <f t="shared" si="343"/>
        <v>1.4</v>
      </c>
      <c r="P3677" s="8">
        <f t="shared" si="342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7785</v>
      </c>
      <c r="D3678" s="18">
        <v>800</v>
      </c>
      <c r="E3678" s="1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7">
        <f t="shared" si="343"/>
        <v>1.2875000000000001</v>
      </c>
      <c r="P3678" s="8">
        <f t="shared" si="342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7786</v>
      </c>
      <c r="D3679" s="18">
        <v>12000</v>
      </c>
      <c r="E3679" s="1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7">
        <f t="shared" si="343"/>
        <v>1.0290416666666666</v>
      </c>
      <c r="P3679" s="8">
        <f t="shared" si="342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7787</v>
      </c>
      <c r="D3680" s="18">
        <v>2000</v>
      </c>
      <c r="E3680" s="1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7">
        <f t="shared" si="343"/>
        <v>1.0249999999999999</v>
      </c>
      <c r="P3680" s="8">
        <f t="shared" si="342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7788</v>
      </c>
      <c r="D3681" s="18">
        <v>2000</v>
      </c>
      <c r="E3681" s="1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7">
        <f t="shared" si="343"/>
        <v>1.101</v>
      </c>
      <c r="P3681" s="8">
        <f t="shared" si="342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7789</v>
      </c>
      <c r="D3682" s="18">
        <v>3000</v>
      </c>
      <c r="E3682" s="1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7">
        <f t="shared" si="343"/>
        <v>1.1276666666666666</v>
      </c>
      <c r="P3682" s="8">
        <f t="shared" si="342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7790</v>
      </c>
      <c r="D3683" s="18">
        <v>1000</v>
      </c>
      <c r="E3683" s="1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7">
        <f t="shared" si="343"/>
        <v>1.119</v>
      </c>
      <c r="P3683" s="8">
        <f t="shared" si="342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7791</v>
      </c>
      <c r="D3684" s="18">
        <v>3000</v>
      </c>
      <c r="E3684" s="1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7">
        <f t="shared" si="343"/>
        <v>1.3919999999999999</v>
      </c>
      <c r="P3684" s="8">
        <f t="shared" si="342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7792</v>
      </c>
      <c r="D3685" s="18">
        <v>3500</v>
      </c>
      <c r="E3685" s="1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7">
        <f t="shared" si="343"/>
        <v>1.1085714285714285</v>
      </c>
      <c r="P3685" s="8">
        <f t="shared" si="342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7793</v>
      </c>
      <c r="D3686" s="18">
        <v>750</v>
      </c>
      <c r="E3686" s="1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7">
        <f t="shared" si="343"/>
        <v>1.3906666666666667</v>
      </c>
      <c r="P3686" s="8">
        <f t="shared" si="342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7794</v>
      </c>
      <c r="D3687" s="18">
        <v>5000</v>
      </c>
      <c r="E3687" s="1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7">
        <f t="shared" si="343"/>
        <v>1.0569999999999999</v>
      </c>
      <c r="P3687" s="8">
        <f t="shared" si="342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3.5" x14ac:dyDescent="0.35">
      <c r="A3688">
        <v>3686</v>
      </c>
      <c r="B3688" s="3" t="s">
        <v>3683</v>
      </c>
      <c r="C3688" s="3" t="s">
        <v>7795</v>
      </c>
      <c r="D3688" s="18">
        <v>350</v>
      </c>
      <c r="E3688" s="1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7">
        <f t="shared" si="343"/>
        <v>1.0142857142857142</v>
      </c>
      <c r="P3688" s="8">
        <f t="shared" si="342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7796</v>
      </c>
      <c r="D3689" s="18">
        <v>5000</v>
      </c>
      <c r="E3689" s="1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7">
        <f t="shared" si="343"/>
        <v>1.0024500000000001</v>
      </c>
      <c r="P3689" s="8">
        <f t="shared" si="342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7797</v>
      </c>
      <c r="D3690" s="18">
        <v>3000</v>
      </c>
      <c r="E3690" s="1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7">
        <f t="shared" si="343"/>
        <v>1.0916666666666666</v>
      </c>
      <c r="P3690" s="8">
        <f t="shared" si="342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7798</v>
      </c>
      <c r="D3691" s="18">
        <v>3000</v>
      </c>
      <c r="E3691" s="1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7">
        <f t="shared" si="343"/>
        <v>1.1833333333333333</v>
      </c>
      <c r="P3691" s="8">
        <f t="shared" si="342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7799</v>
      </c>
      <c r="D3692" s="18">
        <v>1500</v>
      </c>
      <c r="E3692" s="1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7">
        <f t="shared" si="343"/>
        <v>1.2</v>
      </c>
      <c r="P3692" s="8">
        <f t="shared" si="342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7800</v>
      </c>
      <c r="D3693" s="18">
        <v>40000</v>
      </c>
      <c r="E3693" s="1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7">
        <f t="shared" si="343"/>
        <v>1.2796000000000001</v>
      </c>
      <c r="P3693" s="8">
        <f t="shared" si="342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7801</v>
      </c>
      <c r="D3694" s="18">
        <v>1000</v>
      </c>
      <c r="E3694" s="1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7">
        <f t="shared" si="343"/>
        <v>1.26</v>
      </c>
      <c r="P3694" s="8">
        <f t="shared" si="342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3.5" x14ac:dyDescent="0.35">
      <c r="A3695">
        <v>3693</v>
      </c>
      <c r="B3695" s="3" t="s">
        <v>3690</v>
      </c>
      <c r="C3695" s="3" t="s">
        <v>7802</v>
      </c>
      <c r="D3695" s="18">
        <v>333</v>
      </c>
      <c r="E3695" s="1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7">
        <f t="shared" si="343"/>
        <v>1.2912912912912913</v>
      </c>
      <c r="P3695" s="8">
        <f t="shared" si="342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58" x14ac:dyDescent="0.35">
      <c r="A3696">
        <v>3694</v>
      </c>
      <c r="B3696" s="3" t="s">
        <v>3691</v>
      </c>
      <c r="C3696" s="3" t="s">
        <v>7803</v>
      </c>
      <c r="D3696" s="18">
        <v>3500</v>
      </c>
      <c r="E3696" s="1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7">
        <f t="shared" si="343"/>
        <v>1.0742857142857143</v>
      </c>
      <c r="P3696" s="8">
        <f t="shared" si="342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7804</v>
      </c>
      <c r="D3697" s="18">
        <v>4000</v>
      </c>
      <c r="E3697" s="1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7">
        <f t="shared" si="343"/>
        <v>1.00125</v>
      </c>
      <c r="P3697" s="8">
        <f t="shared" si="342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7805</v>
      </c>
      <c r="D3698" s="18">
        <v>2000</v>
      </c>
      <c r="E3698" s="1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7">
        <f t="shared" si="343"/>
        <v>1.55</v>
      </c>
      <c r="P3698" s="8">
        <f t="shared" si="342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7806</v>
      </c>
      <c r="D3699" s="18">
        <v>2000</v>
      </c>
      <c r="E3699" s="1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7">
        <f t="shared" si="343"/>
        <v>1.08</v>
      </c>
      <c r="P3699" s="8">
        <f t="shared" si="342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7807</v>
      </c>
      <c r="D3700" s="18">
        <v>5000</v>
      </c>
      <c r="E3700" s="1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7">
        <f t="shared" si="343"/>
        <v>1.1052</v>
      </c>
      <c r="P3700" s="8">
        <f t="shared" si="342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7808</v>
      </c>
      <c r="D3701" s="18">
        <v>2500</v>
      </c>
      <c r="E3701" s="1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7">
        <f t="shared" si="343"/>
        <v>1.008</v>
      </c>
      <c r="P3701" s="8">
        <f t="shared" si="342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7809</v>
      </c>
      <c r="D3702" s="18">
        <v>500</v>
      </c>
      <c r="E3702" s="1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7">
        <f t="shared" si="343"/>
        <v>1.212</v>
      </c>
      <c r="P3702" s="8">
        <f t="shared" si="342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7810</v>
      </c>
      <c r="D3703" s="18">
        <v>1500</v>
      </c>
      <c r="E3703" s="1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7">
        <f t="shared" si="343"/>
        <v>1.0033333333333334</v>
      </c>
      <c r="P3703" s="8">
        <f t="shared" si="342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7811</v>
      </c>
      <c r="D3704" s="18">
        <v>3000</v>
      </c>
      <c r="E3704" s="1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7">
        <f t="shared" si="343"/>
        <v>1.0916666666666666</v>
      </c>
      <c r="P3704" s="8">
        <f t="shared" si="342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7812</v>
      </c>
      <c r="D3705" s="18">
        <v>1050</v>
      </c>
      <c r="E3705" s="1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7">
        <f t="shared" si="343"/>
        <v>1.2342857142857142</v>
      </c>
      <c r="P3705" s="8">
        <f t="shared" ref="P3705:P3768" si="348">IF(L3705=0,0,E3705/L3705)</f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7813</v>
      </c>
      <c r="D3706" s="18">
        <v>300</v>
      </c>
      <c r="E3706" s="1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7">
        <f t="shared" si="343"/>
        <v>1.3633666666666666</v>
      </c>
      <c r="P3706" s="8">
        <f t="shared" si="348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7814</v>
      </c>
      <c r="D3707" s="18">
        <v>2827</v>
      </c>
      <c r="E3707" s="1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7">
        <f t="shared" si="343"/>
        <v>1.0346657233816767</v>
      </c>
      <c r="P3707" s="8">
        <f t="shared" si="348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3.5" x14ac:dyDescent="0.35">
      <c r="A3708">
        <v>3706</v>
      </c>
      <c r="B3708" s="3" t="s">
        <v>3703</v>
      </c>
      <c r="C3708" s="3" t="s">
        <v>7815</v>
      </c>
      <c r="D3708" s="18">
        <v>1500</v>
      </c>
      <c r="E3708" s="1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7">
        <f t="shared" si="343"/>
        <v>1.2133333333333334</v>
      </c>
      <c r="P3708" s="8">
        <f t="shared" si="348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7816</v>
      </c>
      <c r="D3709" s="18">
        <v>1000</v>
      </c>
      <c r="E3709" s="1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7">
        <f t="shared" si="343"/>
        <v>1.86</v>
      </c>
      <c r="P3709" s="8">
        <f t="shared" si="348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7817</v>
      </c>
      <c r="D3710" s="18">
        <v>700</v>
      </c>
      <c r="E3710" s="1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7">
        <f t="shared" si="343"/>
        <v>3</v>
      </c>
      <c r="P3710" s="8">
        <f t="shared" si="348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7818</v>
      </c>
      <c r="D3711" s="18">
        <v>1000</v>
      </c>
      <c r="E3711" s="1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7">
        <f t="shared" si="343"/>
        <v>1.0825</v>
      </c>
      <c r="P3711" s="8">
        <f t="shared" si="348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7819</v>
      </c>
      <c r="D3712" s="18">
        <v>1300</v>
      </c>
      <c r="E3712" s="1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7">
        <f t="shared" si="343"/>
        <v>1.4115384615384616</v>
      </c>
      <c r="P3712" s="8">
        <f t="shared" si="348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7820</v>
      </c>
      <c r="D3713" s="18">
        <v>500</v>
      </c>
      <c r="E3713" s="1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7">
        <f t="shared" si="343"/>
        <v>1.1399999999999999</v>
      </c>
      <c r="P3713" s="8">
        <f t="shared" si="348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7821</v>
      </c>
      <c r="D3714" s="18">
        <v>7500</v>
      </c>
      <c r="E3714" s="1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7">
        <f t="shared" si="343"/>
        <v>1.5373333333333334</v>
      </c>
      <c r="P3714" s="8">
        <f t="shared" si="348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7822</v>
      </c>
      <c r="D3715" s="18">
        <v>2000</v>
      </c>
      <c r="E3715" s="1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7">
        <f t="shared" ref="O3715:O3778" si="349">E3715/D3715</f>
        <v>1.0149999999999999</v>
      </c>
      <c r="P3715" s="8">
        <f t="shared" si="348"/>
        <v>106.84210526315789</v>
      </c>
      <c r="Q3715" t="str">
        <f t="shared" ref="Q3715:Q3778" si="350">LEFT(N3715,FIND("/",N3715,1)-1)</f>
        <v>theater</v>
      </c>
      <c r="R3715" t="str">
        <f t="shared" ref="R3715:R3778" si="351">RIGHT(N3715,LEN(N3715)-FIND("/",N3715,1))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7823</v>
      </c>
      <c r="D3716" s="18">
        <v>10000</v>
      </c>
      <c r="E3716" s="1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7">
        <f t="shared" si="349"/>
        <v>1.0235000000000001</v>
      </c>
      <c r="P3716" s="8">
        <f t="shared" si="348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7824</v>
      </c>
      <c r="D3717" s="18">
        <v>3500</v>
      </c>
      <c r="E3717" s="1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7">
        <f t="shared" si="349"/>
        <v>1.0257142857142858</v>
      </c>
      <c r="P3717" s="8">
        <f t="shared" si="348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7825</v>
      </c>
      <c r="D3718" s="18">
        <v>800</v>
      </c>
      <c r="E3718" s="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7">
        <f t="shared" si="349"/>
        <v>1.5575000000000001</v>
      </c>
      <c r="P3718" s="8">
        <f t="shared" si="348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7826</v>
      </c>
      <c r="D3719" s="18">
        <v>4000</v>
      </c>
      <c r="E3719" s="1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7">
        <f t="shared" si="349"/>
        <v>1.0075000000000001</v>
      </c>
      <c r="P3719" s="8">
        <f t="shared" si="348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7827</v>
      </c>
      <c r="D3720" s="18">
        <v>500</v>
      </c>
      <c r="E3720" s="1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7">
        <f t="shared" si="349"/>
        <v>2.3940000000000001</v>
      </c>
      <c r="P3720" s="8">
        <f t="shared" si="348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7828</v>
      </c>
      <c r="D3721" s="18">
        <v>200</v>
      </c>
      <c r="E3721" s="1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7">
        <f t="shared" si="349"/>
        <v>2.1</v>
      </c>
      <c r="P3721" s="8">
        <f t="shared" si="348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7829</v>
      </c>
      <c r="D3722" s="18">
        <v>3300</v>
      </c>
      <c r="E3722" s="1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7">
        <f t="shared" si="349"/>
        <v>1.0451515151515152</v>
      </c>
      <c r="P3722" s="8">
        <f t="shared" si="348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7830</v>
      </c>
      <c r="D3723" s="18">
        <v>5000</v>
      </c>
      <c r="E3723" s="1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7">
        <f t="shared" si="349"/>
        <v>1.008</v>
      </c>
      <c r="P3723" s="8">
        <f t="shared" si="348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7831</v>
      </c>
      <c r="D3724" s="18">
        <v>1500</v>
      </c>
      <c r="E3724" s="1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7">
        <f t="shared" si="349"/>
        <v>1.1120000000000001</v>
      </c>
      <c r="P3724" s="8">
        <f t="shared" si="348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7832</v>
      </c>
      <c r="D3725" s="18">
        <v>4500</v>
      </c>
      <c r="E3725" s="1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7">
        <f t="shared" si="349"/>
        <v>1.0204444444444445</v>
      </c>
      <c r="P3725" s="8">
        <f t="shared" si="348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7833</v>
      </c>
      <c r="D3726" s="18">
        <v>4300</v>
      </c>
      <c r="E3726" s="1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7">
        <f t="shared" si="349"/>
        <v>1.0254767441860466</v>
      </c>
      <c r="P3726" s="8">
        <f t="shared" si="348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7834</v>
      </c>
      <c r="D3727" s="18">
        <v>300</v>
      </c>
      <c r="E3727" s="1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7">
        <f t="shared" si="349"/>
        <v>1.27</v>
      </c>
      <c r="P3727" s="8">
        <f t="shared" si="348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7835</v>
      </c>
      <c r="D3728" s="18">
        <v>850</v>
      </c>
      <c r="E3728" s="1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7">
        <f t="shared" si="349"/>
        <v>3.3870588235294119</v>
      </c>
      <c r="P3728" s="8">
        <f t="shared" si="348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3.5" x14ac:dyDescent="0.35">
      <c r="A3729">
        <v>3727</v>
      </c>
      <c r="B3729" s="3" t="s">
        <v>3724</v>
      </c>
      <c r="C3729" s="3" t="s">
        <v>7836</v>
      </c>
      <c r="D3729" s="18">
        <v>2000</v>
      </c>
      <c r="E3729" s="1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7">
        <f t="shared" si="349"/>
        <v>1.0075000000000001</v>
      </c>
      <c r="P3729" s="8">
        <f t="shared" si="348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7837</v>
      </c>
      <c r="D3730" s="18">
        <v>20000</v>
      </c>
      <c r="E3730" s="1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7">
        <f t="shared" si="349"/>
        <v>9.3100000000000002E-2</v>
      </c>
      <c r="P3730" s="8">
        <f t="shared" si="348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7838</v>
      </c>
      <c r="D3731" s="18">
        <v>5000</v>
      </c>
      <c r="E3731" s="1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7">
        <f t="shared" si="349"/>
        <v>7.2400000000000006E-2</v>
      </c>
      <c r="P3731" s="8">
        <f t="shared" si="348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7839</v>
      </c>
      <c r="D3732" s="18">
        <v>1000</v>
      </c>
      <c r="E3732" s="1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7">
        <f t="shared" si="349"/>
        <v>0.1</v>
      </c>
      <c r="P3732" s="8">
        <f t="shared" si="348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7840</v>
      </c>
      <c r="D3733" s="18">
        <v>5500</v>
      </c>
      <c r="E3733" s="1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7">
        <f t="shared" si="349"/>
        <v>0.11272727272727273</v>
      </c>
      <c r="P3733" s="8">
        <f t="shared" si="348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7841</v>
      </c>
      <c r="D3734" s="18">
        <v>850</v>
      </c>
      <c r="E3734" s="1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7">
        <f t="shared" si="349"/>
        <v>0.15411764705882353</v>
      </c>
      <c r="P3734" s="8">
        <f t="shared" si="348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3.5" x14ac:dyDescent="0.35">
      <c r="A3735">
        <v>3733</v>
      </c>
      <c r="B3735" s="3" t="s">
        <v>3730</v>
      </c>
      <c r="C3735" s="3" t="s">
        <v>7842</v>
      </c>
      <c r="D3735" s="18">
        <v>1500</v>
      </c>
      <c r="E3735" s="1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7">
        <f t="shared" si="349"/>
        <v>0</v>
      </c>
      <c r="P3735" s="8">
        <f t="shared" si="348"/>
        <v>0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58" x14ac:dyDescent="0.35">
      <c r="A3736">
        <v>3734</v>
      </c>
      <c r="B3736" s="3" t="s">
        <v>3731</v>
      </c>
      <c r="C3736" s="3" t="s">
        <v>7843</v>
      </c>
      <c r="D3736" s="18">
        <v>1500</v>
      </c>
      <c r="E3736" s="1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7">
        <f t="shared" si="349"/>
        <v>0.28466666666666668</v>
      </c>
      <c r="P3736" s="8">
        <f t="shared" si="348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7844</v>
      </c>
      <c r="D3737" s="18">
        <v>150</v>
      </c>
      <c r="E3737" s="1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7">
        <f t="shared" si="349"/>
        <v>0.13333333333333333</v>
      </c>
      <c r="P3737" s="8">
        <f t="shared" si="348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7845</v>
      </c>
      <c r="D3738" s="18">
        <v>1500</v>
      </c>
      <c r="E3738" s="1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7">
        <f t="shared" si="349"/>
        <v>6.6666666666666671E-3</v>
      </c>
      <c r="P3738" s="8">
        <f t="shared" si="348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3.5" x14ac:dyDescent="0.35">
      <c r="A3739">
        <v>3737</v>
      </c>
      <c r="B3739" s="3" t="s">
        <v>3734</v>
      </c>
      <c r="C3739" s="3" t="s">
        <v>7846</v>
      </c>
      <c r="D3739" s="18">
        <v>700</v>
      </c>
      <c r="E3739" s="1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7">
        <f t="shared" si="349"/>
        <v>0.21428571428571427</v>
      </c>
      <c r="P3739" s="8">
        <f t="shared" si="348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7847</v>
      </c>
      <c r="D3740" s="18">
        <v>1500</v>
      </c>
      <c r="E3740" s="1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7">
        <f t="shared" si="349"/>
        <v>0.18</v>
      </c>
      <c r="P3740" s="8">
        <f t="shared" si="348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7848</v>
      </c>
      <c r="D3741" s="18">
        <v>4000</v>
      </c>
      <c r="E3741" s="1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7">
        <f t="shared" si="349"/>
        <v>0.20125000000000001</v>
      </c>
      <c r="P3741" s="8">
        <f t="shared" si="348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7849</v>
      </c>
      <c r="D3742" s="18">
        <v>2000</v>
      </c>
      <c r="E3742" s="1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7">
        <f t="shared" si="349"/>
        <v>0.17899999999999999</v>
      </c>
      <c r="P3742" s="8">
        <f t="shared" si="348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7850</v>
      </c>
      <c r="D3743" s="18">
        <v>20000</v>
      </c>
      <c r="E3743" s="1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7">
        <f t="shared" si="349"/>
        <v>0</v>
      </c>
      <c r="P3743" s="8">
        <f t="shared" si="348"/>
        <v>0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7851</v>
      </c>
      <c r="D3744" s="18">
        <v>5000</v>
      </c>
      <c r="E3744" s="1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7">
        <f t="shared" si="349"/>
        <v>0.02</v>
      </c>
      <c r="P3744" s="8">
        <f t="shared" si="348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7852</v>
      </c>
      <c r="D3745" s="18">
        <v>2200</v>
      </c>
      <c r="E3745" s="1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7">
        <f t="shared" si="349"/>
        <v>0</v>
      </c>
      <c r="P3745" s="8">
        <f t="shared" si="348"/>
        <v>0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7853</v>
      </c>
      <c r="D3746" s="18">
        <v>1200</v>
      </c>
      <c r="E3746" s="1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7">
        <f t="shared" si="349"/>
        <v>0</v>
      </c>
      <c r="P3746" s="8">
        <f t="shared" si="348"/>
        <v>0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7854</v>
      </c>
      <c r="D3747" s="18">
        <v>100</v>
      </c>
      <c r="E3747" s="1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7">
        <f t="shared" si="349"/>
        <v>0.1</v>
      </c>
      <c r="P3747" s="8">
        <f t="shared" si="348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7855</v>
      </c>
      <c r="D3748" s="18">
        <v>8500</v>
      </c>
      <c r="E3748" s="1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7">
        <f t="shared" si="349"/>
        <v>2.3764705882352941E-2</v>
      </c>
      <c r="P3748" s="8">
        <f t="shared" si="348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7856</v>
      </c>
      <c r="D3749" s="18">
        <v>2500</v>
      </c>
      <c r="E3749" s="1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7">
        <f t="shared" si="349"/>
        <v>0.01</v>
      </c>
      <c r="P3749" s="8">
        <f t="shared" si="348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7857</v>
      </c>
      <c r="D3750" s="18">
        <v>5000</v>
      </c>
      <c r="E3750" s="1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7">
        <f t="shared" si="349"/>
        <v>1.0351999999999999</v>
      </c>
      <c r="P3750" s="8">
        <f t="shared" si="348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7858</v>
      </c>
      <c r="D3751" s="18">
        <v>500</v>
      </c>
      <c r="E3751" s="1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7">
        <f t="shared" si="349"/>
        <v>1.05</v>
      </c>
      <c r="P3751" s="8">
        <f t="shared" si="348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7859</v>
      </c>
      <c r="D3752" s="18">
        <v>6000</v>
      </c>
      <c r="E3752" s="1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7">
        <f t="shared" si="349"/>
        <v>1.0044999999999999</v>
      </c>
      <c r="P3752" s="8">
        <f t="shared" si="348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7860</v>
      </c>
      <c r="D3753" s="18">
        <v>1000</v>
      </c>
      <c r="E3753" s="1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7">
        <f t="shared" si="349"/>
        <v>1.3260000000000001</v>
      </c>
      <c r="P3753" s="8">
        <f t="shared" si="348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7861</v>
      </c>
      <c r="D3754" s="18">
        <v>500</v>
      </c>
      <c r="E3754" s="1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7">
        <f t="shared" si="349"/>
        <v>1.1299999999999999</v>
      </c>
      <c r="P3754" s="8">
        <f t="shared" si="348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3.5" x14ac:dyDescent="0.35">
      <c r="A3755">
        <v>3753</v>
      </c>
      <c r="B3755" s="3" t="s">
        <v>3750</v>
      </c>
      <c r="C3755" s="3" t="s">
        <v>7862</v>
      </c>
      <c r="D3755" s="18">
        <v>5000</v>
      </c>
      <c r="E3755" s="1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7">
        <f t="shared" si="349"/>
        <v>1.0334000000000001</v>
      </c>
      <c r="P3755" s="8">
        <f t="shared" si="348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3.5" x14ac:dyDescent="0.35">
      <c r="A3756">
        <v>3754</v>
      </c>
      <c r="B3756" s="3" t="s">
        <v>3751</v>
      </c>
      <c r="C3756" s="3" t="s">
        <v>7863</v>
      </c>
      <c r="D3756" s="18">
        <v>2500</v>
      </c>
      <c r="E3756" s="1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7">
        <f t="shared" si="349"/>
        <v>1.2</v>
      </c>
      <c r="P3756" s="8">
        <f t="shared" si="348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7864</v>
      </c>
      <c r="D3757" s="18">
        <v>550</v>
      </c>
      <c r="E3757" s="1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7">
        <f t="shared" si="349"/>
        <v>1.2963636363636364</v>
      </c>
      <c r="P3757" s="8">
        <f t="shared" si="348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7865</v>
      </c>
      <c r="D3758" s="18">
        <v>4500</v>
      </c>
      <c r="E3758" s="1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7">
        <f t="shared" si="349"/>
        <v>1.0111111111111111</v>
      </c>
      <c r="P3758" s="8">
        <f t="shared" si="348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7866</v>
      </c>
      <c r="D3759" s="18">
        <v>3500</v>
      </c>
      <c r="E3759" s="1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7">
        <f t="shared" si="349"/>
        <v>1.0851428571428572</v>
      </c>
      <c r="P3759" s="8">
        <f t="shared" si="348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7867</v>
      </c>
      <c r="D3760" s="18">
        <v>1500</v>
      </c>
      <c r="E3760" s="1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7">
        <f t="shared" si="349"/>
        <v>1.0233333333333334</v>
      </c>
      <c r="P3760" s="8">
        <f t="shared" si="348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7868</v>
      </c>
      <c r="D3761" s="18">
        <v>4000</v>
      </c>
      <c r="E3761" s="1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7">
        <f t="shared" si="349"/>
        <v>1.1024425000000002</v>
      </c>
      <c r="P3761" s="8">
        <f t="shared" si="348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7869</v>
      </c>
      <c r="D3762" s="18">
        <v>5000</v>
      </c>
      <c r="E3762" s="1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7">
        <f t="shared" si="349"/>
        <v>1.010154</v>
      </c>
      <c r="P3762" s="8">
        <f t="shared" si="348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7870</v>
      </c>
      <c r="D3763" s="18">
        <v>500</v>
      </c>
      <c r="E3763" s="1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7">
        <f t="shared" si="349"/>
        <v>1</v>
      </c>
      <c r="P3763" s="8">
        <f t="shared" si="348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7871</v>
      </c>
      <c r="D3764" s="18">
        <v>1250</v>
      </c>
      <c r="E3764" s="1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7">
        <f t="shared" si="349"/>
        <v>1.0624</v>
      </c>
      <c r="P3764" s="8">
        <f t="shared" si="348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7872</v>
      </c>
      <c r="D3765" s="18">
        <v>5000</v>
      </c>
      <c r="E3765" s="1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7">
        <f t="shared" si="349"/>
        <v>1</v>
      </c>
      <c r="P3765" s="8">
        <f t="shared" si="348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7873</v>
      </c>
      <c r="D3766" s="18">
        <v>1500</v>
      </c>
      <c r="E3766" s="1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7">
        <f t="shared" si="349"/>
        <v>1</v>
      </c>
      <c r="P3766" s="8">
        <f t="shared" si="348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7874</v>
      </c>
      <c r="D3767" s="18">
        <v>7000</v>
      </c>
      <c r="E3767" s="1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7">
        <f t="shared" si="349"/>
        <v>1.1345714285714286</v>
      </c>
      <c r="P3767" s="8">
        <f t="shared" si="348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7875</v>
      </c>
      <c r="D3768" s="18">
        <v>10000</v>
      </c>
      <c r="E3768" s="1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7">
        <f t="shared" si="349"/>
        <v>1.0265010000000001</v>
      </c>
      <c r="P3768" s="8">
        <f t="shared" si="348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7876</v>
      </c>
      <c r="D3769" s="18">
        <v>2000</v>
      </c>
      <c r="E3769" s="1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7">
        <f t="shared" si="349"/>
        <v>1.1675</v>
      </c>
      <c r="P3769" s="8">
        <f t="shared" ref="P3769:P3832" si="354">IF(L3769=0,0,E3769/L3769)</f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7877</v>
      </c>
      <c r="D3770" s="18">
        <v>4000</v>
      </c>
      <c r="E3770" s="1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7">
        <f t="shared" si="349"/>
        <v>1.0765274999999999</v>
      </c>
      <c r="P3770" s="8">
        <f t="shared" si="354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7878</v>
      </c>
      <c r="D3771" s="18">
        <v>1100</v>
      </c>
      <c r="E3771" s="1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7">
        <f t="shared" si="349"/>
        <v>1</v>
      </c>
      <c r="P3771" s="8">
        <f t="shared" si="354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7879</v>
      </c>
      <c r="D3772" s="18">
        <v>2000</v>
      </c>
      <c r="E3772" s="1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7">
        <f t="shared" si="349"/>
        <v>1</v>
      </c>
      <c r="P3772" s="8">
        <f t="shared" si="354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7880</v>
      </c>
      <c r="D3773" s="18">
        <v>1000</v>
      </c>
      <c r="E3773" s="1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7">
        <f t="shared" si="349"/>
        <v>1.46</v>
      </c>
      <c r="P3773" s="8">
        <f t="shared" si="354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3.5" x14ac:dyDescent="0.35">
      <c r="A3774">
        <v>3772</v>
      </c>
      <c r="B3774" s="3" t="s">
        <v>3769</v>
      </c>
      <c r="C3774" s="3" t="s">
        <v>7881</v>
      </c>
      <c r="D3774" s="18">
        <v>5000</v>
      </c>
      <c r="E3774" s="1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7">
        <f t="shared" si="349"/>
        <v>1.1020000000000001</v>
      </c>
      <c r="P3774" s="8">
        <f t="shared" si="354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29" x14ac:dyDescent="0.35">
      <c r="A3775">
        <v>3773</v>
      </c>
      <c r="B3775" s="3" t="s">
        <v>3770</v>
      </c>
      <c r="C3775" s="3" t="s">
        <v>7882</v>
      </c>
      <c r="D3775" s="18">
        <v>5000</v>
      </c>
      <c r="E3775" s="1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7">
        <f t="shared" si="349"/>
        <v>1.0820000000000001</v>
      </c>
      <c r="P3775" s="8">
        <f t="shared" si="354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7883</v>
      </c>
      <c r="D3776" s="18">
        <v>2500</v>
      </c>
      <c r="E3776" s="1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7">
        <f t="shared" si="349"/>
        <v>1</v>
      </c>
      <c r="P3776" s="8">
        <f t="shared" si="354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7884</v>
      </c>
      <c r="D3777" s="18">
        <v>2000</v>
      </c>
      <c r="E3777" s="1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7">
        <f t="shared" si="349"/>
        <v>1.0024999999999999</v>
      </c>
      <c r="P3777" s="8">
        <f t="shared" si="354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7885</v>
      </c>
      <c r="D3778" s="18">
        <v>8000</v>
      </c>
      <c r="E3778" s="1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7">
        <f t="shared" si="349"/>
        <v>1.0671250000000001</v>
      </c>
      <c r="P3778" s="8">
        <f t="shared" si="354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7886</v>
      </c>
      <c r="D3779" s="18">
        <v>2000</v>
      </c>
      <c r="E3779" s="1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7">
        <f t="shared" ref="O3779:O3842" si="355">E3779/D3779</f>
        <v>1.4319999999999999</v>
      </c>
      <c r="P3779" s="8">
        <f t="shared" si="354"/>
        <v>48.542372881355931</v>
      </c>
      <c r="Q3779" t="str">
        <f t="shared" ref="Q3779:Q3842" si="356">LEFT(N3779,FIND("/",N3779,1)-1)</f>
        <v>theater</v>
      </c>
      <c r="R3779" t="str">
        <f t="shared" ref="R3779:R3842" si="357">RIGHT(N3779,LEN(N3779)-FIND("/",N3779,1))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7887</v>
      </c>
      <c r="D3780" s="18">
        <v>2400</v>
      </c>
      <c r="E3780" s="1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7">
        <f t="shared" si="355"/>
        <v>1.0504166666666668</v>
      </c>
      <c r="P3780" s="8">
        <f t="shared" si="354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7888</v>
      </c>
      <c r="D3781" s="18">
        <v>15000</v>
      </c>
      <c r="E3781" s="1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7">
        <f t="shared" si="355"/>
        <v>1.0398000000000001</v>
      </c>
      <c r="P3781" s="8">
        <f t="shared" si="354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7889</v>
      </c>
      <c r="D3782" s="18">
        <v>2500</v>
      </c>
      <c r="E3782" s="1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7">
        <f t="shared" si="355"/>
        <v>1.2</v>
      </c>
      <c r="P3782" s="8">
        <f t="shared" si="354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7890</v>
      </c>
      <c r="D3783" s="18">
        <v>4500</v>
      </c>
      <c r="E3783" s="1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7">
        <f t="shared" si="355"/>
        <v>1.0966666666666667</v>
      </c>
      <c r="P3783" s="8">
        <f t="shared" si="354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7891</v>
      </c>
      <c r="D3784" s="18">
        <v>2000</v>
      </c>
      <c r="E3784" s="1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7">
        <f t="shared" si="355"/>
        <v>1.0175000000000001</v>
      </c>
      <c r="P3784" s="8">
        <f t="shared" si="354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7892</v>
      </c>
      <c r="D3785" s="18">
        <v>1200</v>
      </c>
      <c r="E3785" s="1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7">
        <f t="shared" si="355"/>
        <v>1.2891666666666666</v>
      </c>
      <c r="P3785" s="8">
        <f t="shared" si="354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7893</v>
      </c>
      <c r="D3786" s="18">
        <v>1000</v>
      </c>
      <c r="E3786" s="1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7">
        <f t="shared" si="355"/>
        <v>1.1499999999999999</v>
      </c>
      <c r="P3786" s="8">
        <f t="shared" si="354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7894</v>
      </c>
      <c r="D3787" s="18">
        <v>2000</v>
      </c>
      <c r="E3787" s="1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7">
        <f t="shared" si="355"/>
        <v>1.5075000000000001</v>
      </c>
      <c r="P3787" s="8">
        <f t="shared" si="354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7895</v>
      </c>
      <c r="D3788" s="18">
        <v>6000</v>
      </c>
      <c r="E3788" s="1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7">
        <f t="shared" si="355"/>
        <v>1.1096666666666666</v>
      </c>
      <c r="P3788" s="8">
        <f t="shared" si="354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7896</v>
      </c>
      <c r="D3789" s="18">
        <v>350</v>
      </c>
      <c r="E3789" s="1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7">
        <f t="shared" si="355"/>
        <v>1.0028571428571429</v>
      </c>
      <c r="P3789" s="8">
        <f t="shared" si="354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7897</v>
      </c>
      <c r="D3790" s="18">
        <v>75000</v>
      </c>
      <c r="E3790" s="1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7">
        <f t="shared" si="355"/>
        <v>6.6666666666666671E-3</v>
      </c>
      <c r="P3790" s="8">
        <f t="shared" si="354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7898</v>
      </c>
      <c r="D3791" s="18">
        <v>3550</v>
      </c>
      <c r="E3791" s="1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7">
        <f t="shared" si="355"/>
        <v>3.267605633802817E-2</v>
      </c>
      <c r="P3791" s="8">
        <f t="shared" si="354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7899</v>
      </c>
      <c r="D3792" s="18">
        <v>15000</v>
      </c>
      <c r="E3792" s="1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7">
        <f t="shared" si="355"/>
        <v>0</v>
      </c>
      <c r="P3792" s="8">
        <f t="shared" si="354"/>
        <v>0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7900</v>
      </c>
      <c r="D3793" s="18">
        <v>1500</v>
      </c>
      <c r="E3793" s="1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7">
        <f t="shared" si="355"/>
        <v>0</v>
      </c>
      <c r="P3793" s="8">
        <f t="shared" si="354"/>
        <v>0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7901</v>
      </c>
      <c r="D3794" s="18">
        <v>12500</v>
      </c>
      <c r="E3794" s="1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7">
        <f t="shared" si="355"/>
        <v>2.8E-3</v>
      </c>
      <c r="P3794" s="8">
        <f t="shared" si="354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7902</v>
      </c>
      <c r="D3795" s="18">
        <v>7000</v>
      </c>
      <c r="E3795" s="1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7">
        <f t="shared" si="355"/>
        <v>0.59657142857142853</v>
      </c>
      <c r="P3795" s="8">
        <f t="shared" si="354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7903</v>
      </c>
      <c r="D3796" s="18">
        <v>5000</v>
      </c>
      <c r="E3796" s="1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7">
        <f t="shared" si="355"/>
        <v>0.01</v>
      </c>
      <c r="P3796" s="8">
        <f t="shared" si="354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7904</v>
      </c>
      <c r="D3797" s="18">
        <v>600</v>
      </c>
      <c r="E3797" s="1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7">
        <f t="shared" si="355"/>
        <v>1.6666666666666666E-2</v>
      </c>
      <c r="P3797" s="8">
        <f t="shared" si="354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7905</v>
      </c>
      <c r="D3798" s="18">
        <v>22500</v>
      </c>
      <c r="E3798" s="1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7">
        <f t="shared" si="355"/>
        <v>4.4444444444444447E-5</v>
      </c>
      <c r="P3798" s="8">
        <f t="shared" si="354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7906</v>
      </c>
      <c r="D3799" s="18">
        <v>6000</v>
      </c>
      <c r="E3799" s="1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7">
        <f t="shared" si="355"/>
        <v>0.89666666666666661</v>
      </c>
      <c r="P3799" s="8">
        <f t="shared" si="354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7907</v>
      </c>
      <c r="D3800" s="18">
        <v>70000</v>
      </c>
      <c r="E3800" s="1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7">
        <f t="shared" si="355"/>
        <v>1.4642857142857143E-2</v>
      </c>
      <c r="P3800" s="8">
        <f t="shared" si="354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7908</v>
      </c>
      <c r="D3801" s="18">
        <v>10000</v>
      </c>
      <c r="E3801" s="1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7">
        <f t="shared" si="355"/>
        <v>4.02E-2</v>
      </c>
      <c r="P3801" s="8">
        <f t="shared" si="354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7909</v>
      </c>
      <c r="D3802" s="18">
        <v>22000</v>
      </c>
      <c r="E3802" s="1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7">
        <f t="shared" si="355"/>
        <v>4.0045454545454544E-2</v>
      </c>
      <c r="P3802" s="8">
        <f t="shared" si="354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7910</v>
      </c>
      <c r="D3803" s="18">
        <v>5000</v>
      </c>
      <c r="E3803" s="1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7">
        <f t="shared" si="355"/>
        <v>8.5199999999999998E-2</v>
      </c>
      <c r="P3803" s="8">
        <f t="shared" si="354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7911</v>
      </c>
      <c r="D3804" s="18">
        <v>3000</v>
      </c>
      <c r="E3804" s="1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7">
        <f t="shared" si="355"/>
        <v>0</v>
      </c>
      <c r="P3804" s="8">
        <f t="shared" si="354"/>
        <v>0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7912</v>
      </c>
      <c r="D3805" s="18">
        <v>12000</v>
      </c>
      <c r="E3805" s="1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7">
        <f t="shared" si="355"/>
        <v>0.19650000000000001</v>
      </c>
      <c r="P3805" s="8">
        <f t="shared" si="354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7913</v>
      </c>
      <c r="D3806" s="18">
        <v>8000</v>
      </c>
      <c r="E3806" s="1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7">
        <f t="shared" si="355"/>
        <v>0</v>
      </c>
      <c r="P3806" s="8">
        <f t="shared" si="354"/>
        <v>0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7914</v>
      </c>
      <c r="D3807" s="18">
        <v>150000</v>
      </c>
      <c r="E3807" s="1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7">
        <f t="shared" si="355"/>
        <v>2.0000000000000002E-5</v>
      </c>
      <c r="P3807" s="8">
        <f t="shared" si="354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7915</v>
      </c>
      <c r="D3808" s="18">
        <v>7500</v>
      </c>
      <c r="E3808" s="1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7">
        <f t="shared" si="355"/>
        <v>6.6666666666666664E-4</v>
      </c>
      <c r="P3808" s="8">
        <f t="shared" si="354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7916</v>
      </c>
      <c r="D3809" s="18">
        <v>1500</v>
      </c>
      <c r="E3809" s="1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7">
        <f t="shared" si="355"/>
        <v>0.30333333333333334</v>
      </c>
      <c r="P3809" s="8">
        <f t="shared" si="354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7917</v>
      </c>
      <c r="D3810" s="18">
        <v>1000</v>
      </c>
      <c r="E3810" s="1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7">
        <f t="shared" si="355"/>
        <v>1</v>
      </c>
      <c r="P3810" s="8">
        <f t="shared" si="354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7918</v>
      </c>
      <c r="D3811" s="18">
        <v>2000</v>
      </c>
      <c r="E3811" s="1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7">
        <f t="shared" si="355"/>
        <v>1.0125</v>
      </c>
      <c r="P3811" s="8">
        <f t="shared" si="354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7919</v>
      </c>
      <c r="D3812" s="18">
        <v>1500</v>
      </c>
      <c r="E3812" s="1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7">
        <f t="shared" si="355"/>
        <v>1.2173333333333334</v>
      </c>
      <c r="P3812" s="8">
        <f t="shared" si="354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7920</v>
      </c>
      <c r="D3813" s="18">
        <v>250</v>
      </c>
      <c r="E3813" s="1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7">
        <f t="shared" si="355"/>
        <v>3.3</v>
      </c>
      <c r="P3813" s="8">
        <f t="shared" si="354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7921</v>
      </c>
      <c r="D3814" s="18">
        <v>2000</v>
      </c>
      <c r="E3814" s="1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7">
        <f t="shared" si="355"/>
        <v>1.0954999999999999</v>
      </c>
      <c r="P3814" s="8">
        <f t="shared" si="354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7922</v>
      </c>
      <c r="D3815" s="18">
        <v>2100</v>
      </c>
      <c r="E3815" s="1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7">
        <f t="shared" si="355"/>
        <v>1.0095190476190474</v>
      </c>
      <c r="P3815" s="8">
        <f t="shared" si="354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7923</v>
      </c>
      <c r="D3816" s="18">
        <v>1500</v>
      </c>
      <c r="E3816" s="1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7">
        <f t="shared" si="355"/>
        <v>1.4013333333333333</v>
      </c>
      <c r="P3816" s="8">
        <f t="shared" si="354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7924</v>
      </c>
      <c r="D3817" s="18">
        <v>1000</v>
      </c>
      <c r="E3817" s="1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7">
        <f t="shared" si="355"/>
        <v>1.0000100000000001</v>
      </c>
      <c r="P3817" s="8">
        <f t="shared" si="354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7925</v>
      </c>
      <c r="D3818" s="18">
        <v>1500</v>
      </c>
      <c r="E3818" s="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7">
        <f t="shared" si="355"/>
        <v>1.19238</v>
      </c>
      <c r="P3818" s="8">
        <f t="shared" si="354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7926</v>
      </c>
      <c r="D3819" s="18">
        <v>2000</v>
      </c>
      <c r="E3819" s="1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7">
        <f t="shared" si="355"/>
        <v>1.0725</v>
      </c>
      <c r="P3819" s="8">
        <f t="shared" si="354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7927</v>
      </c>
      <c r="D3820" s="18">
        <v>250</v>
      </c>
      <c r="E3820" s="1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7">
        <f t="shared" si="355"/>
        <v>2.2799999999999998</v>
      </c>
      <c r="P3820" s="8">
        <f t="shared" si="354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7816</v>
      </c>
      <c r="D3821" s="18">
        <v>1000</v>
      </c>
      <c r="E3821" s="1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7">
        <f t="shared" si="355"/>
        <v>1.0640000000000001</v>
      </c>
      <c r="P3821" s="8">
        <f t="shared" si="354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7928</v>
      </c>
      <c r="D3822" s="18">
        <v>300</v>
      </c>
      <c r="E3822" s="1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7">
        <f t="shared" si="355"/>
        <v>1.4333333333333333</v>
      </c>
      <c r="P3822" s="8">
        <f t="shared" si="354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7929</v>
      </c>
      <c r="D3823" s="18">
        <v>3500</v>
      </c>
      <c r="E3823" s="1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7">
        <f t="shared" si="355"/>
        <v>1.0454285714285714</v>
      </c>
      <c r="P3823" s="8">
        <f t="shared" si="354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7930</v>
      </c>
      <c r="D3824" s="18">
        <v>5000</v>
      </c>
      <c r="E3824" s="1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7">
        <f t="shared" si="355"/>
        <v>1.1002000000000001</v>
      </c>
      <c r="P3824" s="8">
        <f t="shared" si="354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7931</v>
      </c>
      <c r="D3825" s="18">
        <v>2500</v>
      </c>
      <c r="E3825" s="1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7">
        <f t="shared" si="355"/>
        <v>1.06</v>
      </c>
      <c r="P3825" s="8">
        <f t="shared" si="354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7932</v>
      </c>
      <c r="D3826" s="18">
        <v>250</v>
      </c>
      <c r="E3826" s="1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7">
        <f t="shared" si="355"/>
        <v>1.08</v>
      </c>
      <c r="P3826" s="8">
        <f t="shared" si="354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7933</v>
      </c>
      <c r="D3827" s="18">
        <v>5000</v>
      </c>
      <c r="E3827" s="1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7">
        <f t="shared" si="355"/>
        <v>1.0542</v>
      </c>
      <c r="P3827" s="8">
        <f t="shared" si="354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7934</v>
      </c>
      <c r="D3828" s="18">
        <v>600</v>
      </c>
      <c r="E3828" s="1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7">
        <f t="shared" si="355"/>
        <v>1.1916666666666667</v>
      </c>
      <c r="P3828" s="8">
        <f t="shared" si="354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7935</v>
      </c>
      <c r="D3829" s="18">
        <v>3000</v>
      </c>
      <c r="E3829" s="1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7">
        <f t="shared" si="355"/>
        <v>1.5266666666666666</v>
      </c>
      <c r="P3829" s="8">
        <f t="shared" si="354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3.5" x14ac:dyDescent="0.35">
      <c r="A3830">
        <v>3828</v>
      </c>
      <c r="B3830" s="3" t="s">
        <v>3825</v>
      </c>
      <c r="C3830" s="3" t="s">
        <v>7936</v>
      </c>
      <c r="D3830" s="18">
        <v>5000</v>
      </c>
      <c r="E3830" s="1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7">
        <f t="shared" si="355"/>
        <v>1</v>
      </c>
      <c r="P3830" s="8">
        <f t="shared" si="354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7937</v>
      </c>
      <c r="D3831" s="18">
        <v>500</v>
      </c>
      <c r="E3831" s="1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7">
        <f t="shared" si="355"/>
        <v>1.002</v>
      </c>
      <c r="P3831" s="8">
        <f t="shared" si="354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7938</v>
      </c>
      <c r="D3832" s="18">
        <v>100</v>
      </c>
      <c r="E3832" s="1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7">
        <f t="shared" si="355"/>
        <v>2.25</v>
      </c>
      <c r="P3832" s="8">
        <f t="shared" si="354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7939</v>
      </c>
      <c r="D3833" s="18">
        <v>500</v>
      </c>
      <c r="E3833" s="1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7">
        <f t="shared" si="355"/>
        <v>1.0602199999999999</v>
      </c>
      <c r="P3833" s="8">
        <f t="shared" ref="P3833:P3896" si="360">IF(L3833=0,0,E3833/L3833)</f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7940</v>
      </c>
      <c r="D3834" s="18">
        <v>1200</v>
      </c>
      <c r="E3834" s="1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7">
        <f t="shared" si="355"/>
        <v>1.0466666666666666</v>
      </c>
      <c r="P3834" s="8">
        <f t="shared" si="360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7941</v>
      </c>
      <c r="D3835" s="18">
        <v>1200</v>
      </c>
      <c r="E3835" s="1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7">
        <f t="shared" si="355"/>
        <v>1.1666666666666667</v>
      </c>
      <c r="P3835" s="8">
        <f t="shared" si="360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7942</v>
      </c>
      <c r="D3836" s="18">
        <v>3000</v>
      </c>
      <c r="E3836" s="1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7">
        <f t="shared" si="355"/>
        <v>1.0903333333333334</v>
      </c>
      <c r="P3836" s="8">
        <f t="shared" si="360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7943</v>
      </c>
      <c r="D3837" s="18">
        <v>200</v>
      </c>
      <c r="E3837" s="1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7">
        <f t="shared" si="355"/>
        <v>1.6</v>
      </c>
      <c r="P3837" s="8">
        <f t="shared" si="360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7944</v>
      </c>
      <c r="D3838" s="18">
        <v>800</v>
      </c>
      <c r="E3838" s="1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7">
        <f t="shared" si="355"/>
        <v>1.125</v>
      </c>
      <c r="P3838" s="8">
        <f t="shared" si="360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7945</v>
      </c>
      <c r="D3839" s="18">
        <v>2000</v>
      </c>
      <c r="E3839" s="1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7">
        <f t="shared" si="355"/>
        <v>1.0209999999999999</v>
      </c>
      <c r="P3839" s="8">
        <f t="shared" si="360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7946</v>
      </c>
      <c r="D3840" s="18">
        <v>100000</v>
      </c>
      <c r="E3840" s="1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7">
        <f t="shared" si="355"/>
        <v>1.00824</v>
      </c>
      <c r="P3840" s="8">
        <f t="shared" si="360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7947</v>
      </c>
      <c r="D3841" s="18">
        <v>2000</v>
      </c>
      <c r="E3841" s="1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7">
        <f t="shared" si="355"/>
        <v>1.0125</v>
      </c>
      <c r="P3841" s="8">
        <f t="shared" si="360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7948</v>
      </c>
      <c r="D3842" s="18">
        <v>1</v>
      </c>
      <c r="E3842" s="1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7">
        <f t="shared" si="355"/>
        <v>65</v>
      </c>
      <c r="P3842" s="8">
        <f t="shared" si="360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7949</v>
      </c>
      <c r="D3843" s="18">
        <v>10000</v>
      </c>
      <c r="E3843" s="1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7">
        <f t="shared" ref="O3843:O3906" si="361">E3843/D3843</f>
        <v>8.72E-2</v>
      </c>
      <c r="P3843" s="8">
        <f t="shared" si="360"/>
        <v>25.647058823529413</v>
      </c>
      <c r="Q3843" t="str">
        <f t="shared" ref="Q3843:Q3906" si="362">LEFT(N3843,FIND("/",N3843,1)-1)</f>
        <v>theater</v>
      </c>
      <c r="R3843" t="str">
        <f t="shared" ref="R3843:R3906" si="363">RIGHT(N3843,LEN(N3843)-FIND("/",N3843,1))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7950</v>
      </c>
      <c r="D3844" s="18">
        <v>5000</v>
      </c>
      <c r="E3844" s="1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7">
        <f t="shared" si="361"/>
        <v>0.21940000000000001</v>
      </c>
      <c r="P3844" s="8">
        <f t="shared" si="360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7951</v>
      </c>
      <c r="D3845" s="18">
        <v>5000</v>
      </c>
      <c r="E3845" s="1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7">
        <f t="shared" si="361"/>
        <v>0.21299999999999999</v>
      </c>
      <c r="P3845" s="8">
        <f t="shared" si="360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7952</v>
      </c>
      <c r="D3846" s="18">
        <v>9800</v>
      </c>
      <c r="E3846" s="1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7">
        <f t="shared" si="361"/>
        <v>0.41489795918367345</v>
      </c>
      <c r="P3846" s="8">
        <f t="shared" si="360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7953</v>
      </c>
      <c r="D3847" s="18">
        <v>40000</v>
      </c>
      <c r="E3847" s="1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7">
        <f t="shared" si="361"/>
        <v>2.1049999999999999E-2</v>
      </c>
      <c r="P3847" s="8">
        <f t="shared" si="360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7954</v>
      </c>
      <c r="D3848" s="18">
        <v>7000</v>
      </c>
      <c r="E3848" s="1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7">
        <f t="shared" si="361"/>
        <v>2.7E-2</v>
      </c>
      <c r="P3848" s="8">
        <f t="shared" si="360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7955</v>
      </c>
      <c r="D3849" s="18">
        <v>10500</v>
      </c>
      <c r="E3849" s="1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7">
        <f t="shared" si="361"/>
        <v>0.16161904761904761</v>
      </c>
      <c r="P3849" s="8">
        <f t="shared" si="360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7956</v>
      </c>
      <c r="D3850" s="18">
        <v>13000</v>
      </c>
      <c r="E3850" s="1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7">
        <f t="shared" si="361"/>
        <v>0.16376923076923078</v>
      </c>
      <c r="P3850" s="8">
        <f t="shared" si="360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7957</v>
      </c>
      <c r="D3851" s="18">
        <v>30000</v>
      </c>
      <c r="E3851" s="1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7">
        <f t="shared" si="361"/>
        <v>7.0433333333333334E-2</v>
      </c>
      <c r="P3851" s="8">
        <f t="shared" si="360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7958</v>
      </c>
      <c r="D3852" s="18">
        <v>1000</v>
      </c>
      <c r="E3852" s="1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7">
        <f t="shared" si="361"/>
        <v>3.7999999999999999E-2</v>
      </c>
      <c r="P3852" s="8">
        <f t="shared" si="360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7959</v>
      </c>
      <c r="D3853" s="18">
        <v>2500</v>
      </c>
      <c r="E3853" s="1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7">
        <f t="shared" si="361"/>
        <v>0.34079999999999999</v>
      </c>
      <c r="P3853" s="8">
        <f t="shared" si="360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7960</v>
      </c>
      <c r="D3854" s="18">
        <v>10000</v>
      </c>
      <c r="E3854" s="1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7">
        <f t="shared" si="361"/>
        <v>2E-3</v>
      </c>
      <c r="P3854" s="8">
        <f t="shared" si="360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7961</v>
      </c>
      <c r="D3855" s="18">
        <v>100000</v>
      </c>
      <c r="E3855" s="1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7">
        <f t="shared" si="361"/>
        <v>2.5999999999999998E-4</v>
      </c>
      <c r="P3855" s="8">
        <f t="shared" si="360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7962</v>
      </c>
      <c r="D3856" s="18">
        <v>11000</v>
      </c>
      <c r="E3856" s="1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7">
        <f t="shared" si="361"/>
        <v>0.16254545454545455</v>
      </c>
      <c r="P3856" s="8">
        <f t="shared" si="360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7963</v>
      </c>
      <c r="D3857" s="18">
        <v>1000</v>
      </c>
      <c r="E3857" s="1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7">
        <f t="shared" si="361"/>
        <v>2.5000000000000001E-2</v>
      </c>
      <c r="P3857" s="8">
        <f t="shared" si="360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7964</v>
      </c>
      <c r="D3858" s="18">
        <v>5000</v>
      </c>
      <c r="E3858" s="1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7">
        <f t="shared" si="361"/>
        <v>2.0000000000000001E-4</v>
      </c>
      <c r="P3858" s="8">
        <f t="shared" si="360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7965</v>
      </c>
      <c r="D3859" s="18">
        <v>5000</v>
      </c>
      <c r="E3859" s="1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7">
        <f t="shared" si="361"/>
        <v>5.1999999999999998E-2</v>
      </c>
      <c r="P3859" s="8">
        <f t="shared" si="360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7966</v>
      </c>
      <c r="D3860" s="18">
        <v>500</v>
      </c>
      <c r="E3860" s="1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7">
        <f t="shared" si="361"/>
        <v>0.02</v>
      </c>
      <c r="P3860" s="8">
        <f t="shared" si="360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7967</v>
      </c>
      <c r="D3861" s="18">
        <v>2500</v>
      </c>
      <c r="E3861" s="1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7">
        <f t="shared" si="361"/>
        <v>4.0000000000000002E-4</v>
      </c>
      <c r="P3861" s="8">
        <f t="shared" si="360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58" x14ac:dyDescent="0.35">
      <c r="A3862">
        <v>3860</v>
      </c>
      <c r="B3862" s="3" t="s">
        <v>3857</v>
      </c>
      <c r="C3862" s="3" t="s">
        <v>7968</v>
      </c>
      <c r="D3862" s="18">
        <v>6000</v>
      </c>
      <c r="E3862" s="1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7">
        <f t="shared" si="361"/>
        <v>0.17666666666666667</v>
      </c>
      <c r="P3862" s="8">
        <f t="shared" si="360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x14ac:dyDescent="0.35">
      <c r="A3863">
        <v>3861</v>
      </c>
      <c r="B3863" s="3" t="s">
        <v>3858</v>
      </c>
      <c r="C3863" s="3" t="s">
        <v>7969</v>
      </c>
      <c r="D3863" s="18">
        <v>2000</v>
      </c>
      <c r="E3863" s="1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7">
        <f t="shared" si="361"/>
        <v>0.05</v>
      </c>
      <c r="P3863" s="8">
        <f t="shared" si="360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7970</v>
      </c>
      <c r="D3864" s="18">
        <v>7500</v>
      </c>
      <c r="E3864" s="1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7">
        <f t="shared" si="361"/>
        <v>1.3333333333333334E-4</v>
      </c>
      <c r="P3864" s="8">
        <f t="shared" si="360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7971</v>
      </c>
      <c r="D3865" s="18">
        <v>6000</v>
      </c>
      <c r="E3865" s="1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7">
        <f t="shared" si="361"/>
        <v>0</v>
      </c>
      <c r="P3865" s="8">
        <f t="shared" si="360"/>
        <v>0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7972</v>
      </c>
      <c r="D3866" s="18">
        <v>5000</v>
      </c>
      <c r="E3866" s="1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7">
        <f t="shared" si="361"/>
        <v>1.2E-2</v>
      </c>
      <c r="P3866" s="8">
        <f t="shared" si="360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7973</v>
      </c>
      <c r="D3867" s="18">
        <v>2413</v>
      </c>
      <c r="E3867" s="1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7">
        <f t="shared" si="361"/>
        <v>0.26937422295897223</v>
      </c>
      <c r="P3867" s="8">
        <f t="shared" si="360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7974</v>
      </c>
      <c r="D3868" s="18">
        <v>2000</v>
      </c>
      <c r="E3868" s="1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7">
        <f t="shared" si="361"/>
        <v>5.4999999999999997E-3</v>
      </c>
      <c r="P3868" s="8">
        <f t="shared" si="360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7975</v>
      </c>
      <c r="D3869" s="18">
        <v>2000</v>
      </c>
      <c r="E3869" s="1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7">
        <f t="shared" si="361"/>
        <v>0.1255</v>
      </c>
      <c r="P3869" s="8">
        <f t="shared" si="360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x14ac:dyDescent="0.35">
      <c r="A3870">
        <v>3868</v>
      </c>
      <c r="B3870" s="3" t="s">
        <v>3865</v>
      </c>
      <c r="C3870" s="3" t="s">
        <v>7976</v>
      </c>
      <c r="D3870" s="18">
        <v>5000</v>
      </c>
      <c r="E3870" s="1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7">
        <f t="shared" si="361"/>
        <v>2E-3</v>
      </c>
      <c r="P3870" s="8">
        <f t="shared" si="360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7977</v>
      </c>
      <c r="D3871" s="18">
        <v>13111</v>
      </c>
      <c r="E3871" s="1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7">
        <f t="shared" si="361"/>
        <v>3.44748684310884E-2</v>
      </c>
      <c r="P3871" s="8">
        <f t="shared" si="360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7978</v>
      </c>
      <c r="D3872" s="18">
        <v>10000</v>
      </c>
      <c r="E3872" s="1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7">
        <f t="shared" si="361"/>
        <v>0.15</v>
      </c>
      <c r="P3872" s="8">
        <f t="shared" si="360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7979</v>
      </c>
      <c r="D3873" s="18">
        <v>1500</v>
      </c>
      <c r="E3873" s="1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7">
        <f t="shared" si="361"/>
        <v>2.6666666666666668E-2</v>
      </c>
      <c r="P3873" s="8">
        <f t="shared" si="360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7980</v>
      </c>
      <c r="D3874" s="18">
        <v>15000</v>
      </c>
      <c r="E3874" s="1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7">
        <f t="shared" si="361"/>
        <v>0</v>
      </c>
      <c r="P3874" s="8">
        <f t="shared" si="360"/>
        <v>0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7981</v>
      </c>
      <c r="D3875" s="18">
        <v>5500</v>
      </c>
      <c r="E3875" s="1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7">
        <f t="shared" si="361"/>
        <v>0</v>
      </c>
      <c r="P3875" s="8">
        <f t="shared" si="360"/>
        <v>0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7982</v>
      </c>
      <c r="D3876" s="18">
        <v>620</v>
      </c>
      <c r="E3876" s="1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7">
        <f t="shared" si="361"/>
        <v>0</v>
      </c>
      <c r="P3876" s="8">
        <f t="shared" si="360"/>
        <v>0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7983</v>
      </c>
      <c r="D3877" s="18">
        <v>30000</v>
      </c>
      <c r="E3877" s="1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7">
        <f t="shared" si="361"/>
        <v>0</v>
      </c>
      <c r="P3877" s="8">
        <f t="shared" si="360"/>
        <v>0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7984</v>
      </c>
      <c r="D3878" s="18">
        <v>3900</v>
      </c>
      <c r="E3878" s="1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7">
        <f t="shared" si="361"/>
        <v>0.52794871794871789</v>
      </c>
      <c r="P3878" s="8">
        <f t="shared" si="360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7985</v>
      </c>
      <c r="D3879" s="18">
        <v>25000</v>
      </c>
      <c r="E3879" s="1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7">
        <f t="shared" si="361"/>
        <v>4.9639999999999997E-2</v>
      </c>
      <c r="P3879" s="8">
        <f t="shared" si="360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7986</v>
      </c>
      <c r="D3880" s="18">
        <v>18000</v>
      </c>
      <c r="E3880" s="1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7">
        <f t="shared" si="361"/>
        <v>5.5555555555555556E-4</v>
      </c>
      <c r="P3880" s="8">
        <f t="shared" si="360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7987</v>
      </c>
      <c r="D3881" s="18">
        <v>15000</v>
      </c>
      <c r="E3881" s="1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7">
        <f t="shared" si="361"/>
        <v>0</v>
      </c>
      <c r="P3881" s="8">
        <f t="shared" si="360"/>
        <v>0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7988</v>
      </c>
      <c r="D3882" s="18">
        <v>7500</v>
      </c>
      <c r="E3882" s="1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7">
        <f t="shared" si="361"/>
        <v>0.13066666666666665</v>
      </c>
      <c r="P3882" s="8">
        <f t="shared" si="360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7989</v>
      </c>
      <c r="D3883" s="18">
        <v>500</v>
      </c>
      <c r="E3883" s="1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7">
        <f t="shared" si="361"/>
        <v>0.05</v>
      </c>
      <c r="P3883" s="8">
        <f t="shared" si="360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7990</v>
      </c>
      <c r="D3884" s="18">
        <v>30000</v>
      </c>
      <c r="E3884" s="1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7">
        <f t="shared" si="361"/>
        <v>0</v>
      </c>
      <c r="P3884" s="8">
        <f t="shared" si="360"/>
        <v>0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7991</v>
      </c>
      <c r="D3885" s="18">
        <v>15000</v>
      </c>
      <c r="E3885" s="1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7">
        <f t="shared" si="361"/>
        <v>0</v>
      </c>
      <c r="P3885" s="8">
        <f t="shared" si="360"/>
        <v>0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7992</v>
      </c>
      <c r="D3886" s="18">
        <v>10000</v>
      </c>
      <c r="E3886" s="1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7">
        <f t="shared" si="361"/>
        <v>0</v>
      </c>
      <c r="P3886" s="8">
        <f t="shared" si="360"/>
        <v>0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7993</v>
      </c>
      <c r="D3887" s="18">
        <v>375000</v>
      </c>
      <c r="E3887" s="1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7">
        <f t="shared" si="361"/>
        <v>0</v>
      </c>
      <c r="P3887" s="8">
        <f t="shared" si="360"/>
        <v>0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 s="18">
        <v>10000</v>
      </c>
      <c r="E3888" s="1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7">
        <f t="shared" si="361"/>
        <v>0</v>
      </c>
      <c r="P3888" s="8">
        <f t="shared" si="360"/>
        <v>0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7994</v>
      </c>
      <c r="D3889" s="18">
        <v>2000</v>
      </c>
      <c r="E3889" s="1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7">
        <f t="shared" si="361"/>
        <v>1.7500000000000002E-2</v>
      </c>
      <c r="P3889" s="8">
        <f t="shared" si="360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7995</v>
      </c>
      <c r="D3890" s="18">
        <v>2000</v>
      </c>
      <c r="E3890" s="1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7">
        <f t="shared" si="361"/>
        <v>0.27100000000000002</v>
      </c>
      <c r="P3890" s="8">
        <f t="shared" si="360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7996</v>
      </c>
      <c r="D3891" s="18">
        <v>8000</v>
      </c>
      <c r="E3891" s="1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7">
        <f t="shared" si="361"/>
        <v>1.4749999999999999E-2</v>
      </c>
      <c r="P3891" s="8">
        <f t="shared" si="360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7997</v>
      </c>
      <c r="D3892" s="18">
        <v>15000</v>
      </c>
      <c r="E3892" s="1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7">
        <f t="shared" si="361"/>
        <v>0.16826666666666668</v>
      </c>
      <c r="P3892" s="8">
        <f t="shared" si="360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7998</v>
      </c>
      <c r="D3893" s="18">
        <v>800</v>
      </c>
      <c r="E3893" s="1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7">
        <f t="shared" si="361"/>
        <v>0.32500000000000001</v>
      </c>
      <c r="P3893" s="8">
        <f t="shared" si="360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7999</v>
      </c>
      <c r="D3894" s="18">
        <v>1000</v>
      </c>
      <c r="E3894" s="1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7">
        <f t="shared" si="361"/>
        <v>0</v>
      </c>
      <c r="P3894" s="8">
        <f t="shared" si="360"/>
        <v>0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8000</v>
      </c>
      <c r="D3895" s="18">
        <v>50000</v>
      </c>
      <c r="E3895" s="1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7">
        <f t="shared" si="361"/>
        <v>0.2155</v>
      </c>
      <c r="P3895" s="8">
        <f t="shared" si="360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58" x14ac:dyDescent="0.35">
      <c r="A3896">
        <v>3894</v>
      </c>
      <c r="B3896" s="3" t="s">
        <v>3891</v>
      </c>
      <c r="C3896" s="3" t="s">
        <v>8001</v>
      </c>
      <c r="D3896" s="18">
        <v>15000</v>
      </c>
      <c r="E3896" s="1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7">
        <f t="shared" si="361"/>
        <v>3.4666666666666665E-2</v>
      </c>
      <c r="P3896" s="8">
        <f t="shared" si="360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8002</v>
      </c>
      <c r="D3897" s="18">
        <v>1000</v>
      </c>
      <c r="E3897" s="1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7">
        <f t="shared" si="361"/>
        <v>0.05</v>
      </c>
      <c r="P3897" s="8">
        <f t="shared" ref="P3897:P3960" si="366">IF(L3897=0,0,E3897/L3897)</f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8003</v>
      </c>
      <c r="D3898" s="18">
        <v>1600</v>
      </c>
      <c r="E3898" s="1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7">
        <f t="shared" si="361"/>
        <v>0.10625</v>
      </c>
      <c r="P3898" s="8">
        <f t="shared" si="366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8004</v>
      </c>
      <c r="D3899" s="18">
        <v>2500</v>
      </c>
      <c r="E3899" s="1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7">
        <f t="shared" si="361"/>
        <v>0.17599999999999999</v>
      </c>
      <c r="P3899" s="8">
        <f t="shared" si="366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8005</v>
      </c>
      <c r="D3900" s="18">
        <v>2500</v>
      </c>
      <c r="E3900" s="1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7">
        <f t="shared" si="361"/>
        <v>0.3256</v>
      </c>
      <c r="P3900" s="8">
        <f t="shared" si="366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8006</v>
      </c>
      <c r="D3901" s="18">
        <v>10000</v>
      </c>
      <c r="E3901" s="1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7">
        <f t="shared" si="361"/>
        <v>1.2500000000000001E-2</v>
      </c>
      <c r="P3901" s="8">
        <f t="shared" si="366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8007</v>
      </c>
      <c r="D3902" s="18">
        <v>2500</v>
      </c>
      <c r="E3902" s="1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7">
        <f t="shared" si="361"/>
        <v>5.3999999999999999E-2</v>
      </c>
      <c r="P3902" s="8">
        <f t="shared" si="366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8008</v>
      </c>
      <c r="D3903" s="18">
        <v>3000</v>
      </c>
      <c r="E3903" s="1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7">
        <f t="shared" si="361"/>
        <v>8.3333333333333332E-3</v>
      </c>
      <c r="P3903" s="8">
        <f t="shared" si="366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8009</v>
      </c>
      <c r="D3904" s="18">
        <v>3000</v>
      </c>
      <c r="E3904" s="1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7">
        <f t="shared" si="361"/>
        <v>0.48833333333333334</v>
      </c>
      <c r="P3904" s="8">
        <f t="shared" si="366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8010</v>
      </c>
      <c r="D3905" s="18">
        <v>1500</v>
      </c>
      <c r="E3905" s="1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7">
        <f t="shared" si="361"/>
        <v>0</v>
      </c>
      <c r="P3905" s="8">
        <f t="shared" si="366"/>
        <v>0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8011</v>
      </c>
      <c r="D3906" s="18">
        <v>10000</v>
      </c>
      <c r="E3906" s="1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7">
        <f t="shared" si="361"/>
        <v>2.9999999999999997E-4</v>
      </c>
      <c r="P3906" s="8">
        <f t="shared" si="366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8012</v>
      </c>
      <c r="D3907" s="18">
        <v>1500</v>
      </c>
      <c r="E3907" s="1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7">
        <f t="shared" ref="O3907:O3970" si="367">E3907/D3907</f>
        <v>0.11533333333333333</v>
      </c>
      <c r="P3907" s="8">
        <f t="shared" si="366"/>
        <v>24.714285714285715</v>
      </c>
      <c r="Q3907" t="str">
        <f t="shared" ref="Q3907:Q3970" si="368">LEFT(N3907,FIND("/",N3907,1)-1)</f>
        <v>theater</v>
      </c>
      <c r="R3907" t="str">
        <f t="shared" ref="R3907:R3970" si="369">RIGHT(N3907,LEN(N3907)-FIND("/",N3907,1))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8013</v>
      </c>
      <c r="D3908" s="18">
        <v>1500</v>
      </c>
      <c r="E3908" s="1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7">
        <f t="shared" si="367"/>
        <v>0.67333333333333334</v>
      </c>
      <c r="P3908" s="8">
        <f t="shared" si="366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8014</v>
      </c>
      <c r="D3909" s="18">
        <v>1000</v>
      </c>
      <c r="E3909" s="1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7">
        <f t="shared" si="367"/>
        <v>0.153</v>
      </c>
      <c r="P3909" s="8">
        <f t="shared" si="366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8015</v>
      </c>
      <c r="D3910" s="18">
        <v>750</v>
      </c>
      <c r="E3910" s="1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7">
        <f t="shared" si="367"/>
        <v>8.666666666666667E-2</v>
      </c>
      <c r="P3910" s="8">
        <f t="shared" si="366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8016</v>
      </c>
      <c r="D3911" s="18">
        <v>60000</v>
      </c>
      <c r="E3911" s="1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7">
        <f t="shared" si="367"/>
        <v>2.2499999999999998E-3</v>
      </c>
      <c r="P3911" s="8">
        <f t="shared" si="366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8017</v>
      </c>
      <c r="D3912" s="18">
        <v>6000</v>
      </c>
      <c r="E3912" s="1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7">
        <f t="shared" si="367"/>
        <v>3.0833333333333334E-2</v>
      </c>
      <c r="P3912" s="8">
        <f t="shared" si="366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8018</v>
      </c>
      <c r="D3913" s="18">
        <v>8000</v>
      </c>
      <c r="E3913" s="1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7">
        <f t="shared" si="367"/>
        <v>0.37412499999999999</v>
      </c>
      <c r="P3913" s="8">
        <f t="shared" si="366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8019</v>
      </c>
      <c r="D3914" s="18">
        <v>15000</v>
      </c>
      <c r="E3914" s="1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7">
        <f t="shared" si="367"/>
        <v>6.666666666666667E-5</v>
      </c>
      <c r="P3914" s="8">
        <f t="shared" si="366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8020</v>
      </c>
      <c r="D3915" s="18">
        <v>10000</v>
      </c>
      <c r="E3915" s="1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7">
        <f t="shared" si="367"/>
        <v>0.1</v>
      </c>
      <c r="P3915" s="8">
        <f t="shared" si="366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8021</v>
      </c>
      <c r="D3916" s="18">
        <v>2500</v>
      </c>
      <c r="E3916" s="1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7">
        <f t="shared" si="367"/>
        <v>0.36359999999999998</v>
      </c>
      <c r="P3916" s="8">
        <f t="shared" si="366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8022</v>
      </c>
      <c r="D3917" s="18">
        <v>1500</v>
      </c>
      <c r="E3917" s="1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7">
        <f t="shared" si="367"/>
        <v>3.3333333333333335E-3</v>
      </c>
      <c r="P3917" s="8">
        <f t="shared" si="366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8023</v>
      </c>
      <c r="D3918" s="18">
        <v>2000</v>
      </c>
      <c r="E3918" s="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7">
        <f t="shared" si="367"/>
        <v>0</v>
      </c>
      <c r="P3918" s="8">
        <f t="shared" si="366"/>
        <v>0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8024</v>
      </c>
      <c r="D3919" s="18">
        <v>3500</v>
      </c>
      <c r="E3919" s="1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7">
        <f t="shared" si="367"/>
        <v>2.8571428571428571E-3</v>
      </c>
      <c r="P3919" s="8">
        <f t="shared" si="366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8025</v>
      </c>
      <c r="D3920" s="18">
        <v>60000</v>
      </c>
      <c r="E3920" s="1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7">
        <f t="shared" si="367"/>
        <v>2E-3</v>
      </c>
      <c r="P3920" s="8">
        <f t="shared" si="366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8026</v>
      </c>
      <c r="D3921" s="18">
        <v>5000</v>
      </c>
      <c r="E3921" s="1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7">
        <f t="shared" si="367"/>
        <v>1.7999999999999999E-2</v>
      </c>
      <c r="P3921" s="8">
        <f t="shared" si="366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3.5" x14ac:dyDescent="0.35">
      <c r="A3922">
        <v>3920</v>
      </c>
      <c r="B3922" s="3" t="s">
        <v>3917</v>
      </c>
      <c r="C3922" s="3" t="s">
        <v>8027</v>
      </c>
      <c r="D3922" s="18">
        <v>2500</v>
      </c>
      <c r="E3922" s="1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7">
        <f t="shared" si="367"/>
        <v>5.3999999999999999E-2</v>
      </c>
      <c r="P3922" s="8">
        <f t="shared" si="366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8028</v>
      </c>
      <c r="D3923" s="18">
        <v>3000</v>
      </c>
      <c r="E3923" s="1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7">
        <f t="shared" si="367"/>
        <v>0</v>
      </c>
      <c r="P3923" s="8">
        <f t="shared" si="366"/>
        <v>0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3.5" x14ac:dyDescent="0.35">
      <c r="A3924">
        <v>3922</v>
      </c>
      <c r="B3924" s="3" t="s">
        <v>3919</v>
      </c>
      <c r="C3924" s="3" t="s">
        <v>8029</v>
      </c>
      <c r="D3924" s="18">
        <v>750</v>
      </c>
      <c r="E3924" s="1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7">
        <f t="shared" si="367"/>
        <v>8.1333333333333327E-2</v>
      </c>
      <c r="P3924" s="8">
        <f t="shared" si="366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8030</v>
      </c>
      <c r="D3925" s="18">
        <v>11500</v>
      </c>
      <c r="E3925" s="1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7">
        <f t="shared" si="367"/>
        <v>0.12034782608695652</v>
      </c>
      <c r="P3925" s="8">
        <f t="shared" si="366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8031</v>
      </c>
      <c r="D3926" s="18">
        <v>15000</v>
      </c>
      <c r="E3926" s="1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7">
        <f t="shared" si="367"/>
        <v>0.15266666666666667</v>
      </c>
      <c r="P3926" s="8">
        <f t="shared" si="366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8032</v>
      </c>
      <c r="D3927" s="18">
        <v>150</v>
      </c>
      <c r="E3927" s="1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7">
        <f t="shared" si="367"/>
        <v>0.1</v>
      </c>
      <c r="P3927" s="8">
        <f t="shared" si="366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8033</v>
      </c>
      <c r="D3928" s="18">
        <v>5000</v>
      </c>
      <c r="E3928" s="1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7">
        <f t="shared" si="367"/>
        <v>3.0000000000000001E-3</v>
      </c>
      <c r="P3928" s="8">
        <f t="shared" si="366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8034</v>
      </c>
      <c r="D3929" s="18">
        <v>2500</v>
      </c>
      <c r="E3929" s="1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7">
        <f t="shared" si="367"/>
        <v>0.01</v>
      </c>
      <c r="P3929" s="8">
        <f t="shared" si="366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8035</v>
      </c>
      <c r="D3930" s="18">
        <v>5000</v>
      </c>
      <c r="E3930" s="1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7">
        <f t="shared" si="367"/>
        <v>0.13020000000000001</v>
      </c>
      <c r="P3930" s="8">
        <f t="shared" si="366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8036</v>
      </c>
      <c r="D3931" s="18">
        <v>20000</v>
      </c>
      <c r="E3931" s="1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7">
        <f t="shared" si="367"/>
        <v>2.265E-2</v>
      </c>
      <c r="P3931" s="8">
        <f t="shared" si="366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8037</v>
      </c>
      <c r="D3932" s="18">
        <v>10000</v>
      </c>
      <c r="E3932" s="1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7">
        <f t="shared" si="367"/>
        <v>0</v>
      </c>
      <c r="P3932" s="8">
        <f t="shared" si="366"/>
        <v>0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3.5" x14ac:dyDescent="0.35">
      <c r="A3933">
        <v>3931</v>
      </c>
      <c r="B3933" s="3" t="s">
        <v>3928</v>
      </c>
      <c r="C3933" s="3" t="s">
        <v>8038</v>
      </c>
      <c r="D3933" s="18">
        <v>8000</v>
      </c>
      <c r="E3933" s="1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7">
        <f t="shared" si="367"/>
        <v>0</v>
      </c>
      <c r="P3933" s="8">
        <f t="shared" si="366"/>
        <v>0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8039</v>
      </c>
      <c r="D3934" s="18">
        <v>12000</v>
      </c>
      <c r="E3934" s="1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7">
        <f t="shared" si="367"/>
        <v>8.3333333333333331E-5</v>
      </c>
      <c r="P3934" s="8">
        <f t="shared" si="366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8040</v>
      </c>
      <c r="D3935" s="18">
        <v>7000</v>
      </c>
      <c r="E3935" s="1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7">
        <f t="shared" si="367"/>
        <v>0.15742857142857142</v>
      </c>
      <c r="P3935" s="8">
        <f t="shared" si="366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8041</v>
      </c>
      <c r="D3936" s="18">
        <v>5000</v>
      </c>
      <c r="E3936" s="1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7">
        <f t="shared" si="367"/>
        <v>0.11</v>
      </c>
      <c r="P3936" s="8">
        <f t="shared" si="366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8042</v>
      </c>
      <c r="D3937" s="18">
        <v>3000</v>
      </c>
      <c r="E3937" s="1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7">
        <f t="shared" si="367"/>
        <v>0.43833333333333335</v>
      </c>
      <c r="P3937" s="8">
        <f t="shared" si="366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8043</v>
      </c>
      <c r="D3938" s="18">
        <v>20000</v>
      </c>
      <c r="E3938" s="1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7">
        <f t="shared" si="367"/>
        <v>0</v>
      </c>
      <c r="P3938" s="8">
        <f t="shared" si="366"/>
        <v>0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8044</v>
      </c>
      <c r="D3939" s="18">
        <v>2885</v>
      </c>
      <c r="E3939" s="1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7">
        <f t="shared" si="367"/>
        <v>0.86135181975736563</v>
      </c>
      <c r="P3939" s="8">
        <f t="shared" si="366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8045</v>
      </c>
      <c r="D3940" s="18">
        <v>3255</v>
      </c>
      <c r="E3940" s="1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7">
        <f t="shared" si="367"/>
        <v>0.12196620583717357</v>
      </c>
      <c r="P3940" s="8">
        <f t="shared" si="366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8046</v>
      </c>
      <c r="D3941" s="18">
        <v>5000</v>
      </c>
      <c r="E3941" s="1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7">
        <f t="shared" si="367"/>
        <v>1E-3</v>
      </c>
      <c r="P3941" s="8">
        <f t="shared" si="366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3.5" x14ac:dyDescent="0.35">
      <c r="A3942">
        <v>3940</v>
      </c>
      <c r="B3942" s="3" t="s">
        <v>3937</v>
      </c>
      <c r="C3942" s="3" t="s">
        <v>8047</v>
      </c>
      <c r="D3942" s="18">
        <v>5000</v>
      </c>
      <c r="E3942" s="1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7">
        <f t="shared" si="367"/>
        <v>2.2000000000000001E-3</v>
      </c>
      <c r="P3942" s="8">
        <f t="shared" si="366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8048</v>
      </c>
      <c r="D3943" s="18">
        <v>5500</v>
      </c>
      <c r="E3943" s="1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7">
        <f t="shared" si="367"/>
        <v>9.0909090909090905E-3</v>
      </c>
      <c r="P3943" s="8">
        <f t="shared" si="366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8049</v>
      </c>
      <c r="D3944" s="18">
        <v>1200</v>
      </c>
      <c r="E3944" s="1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7">
        <f t="shared" si="367"/>
        <v>0</v>
      </c>
      <c r="P3944" s="8">
        <f t="shared" si="366"/>
        <v>0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8050</v>
      </c>
      <c r="D3945" s="18">
        <v>5000</v>
      </c>
      <c r="E3945" s="1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7">
        <f t="shared" si="367"/>
        <v>0.35639999999999999</v>
      </c>
      <c r="P3945" s="8">
        <f t="shared" si="366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8051</v>
      </c>
      <c r="D3946" s="18">
        <v>5000</v>
      </c>
      <c r="E3946" s="1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7">
        <f t="shared" si="367"/>
        <v>0</v>
      </c>
      <c r="P3946" s="8">
        <f t="shared" si="366"/>
        <v>0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8052</v>
      </c>
      <c r="D3947" s="18">
        <v>2000</v>
      </c>
      <c r="E3947" s="1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7">
        <f t="shared" si="367"/>
        <v>2.5000000000000001E-3</v>
      </c>
      <c r="P3947" s="8">
        <f t="shared" si="366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8053</v>
      </c>
      <c r="D3948" s="18">
        <v>6000</v>
      </c>
      <c r="E3948" s="1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7">
        <f t="shared" si="367"/>
        <v>3.2500000000000001E-2</v>
      </c>
      <c r="P3948" s="8">
        <f t="shared" si="366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8054</v>
      </c>
      <c r="D3949" s="18">
        <v>3000</v>
      </c>
      <c r="E3949" s="1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7">
        <f t="shared" si="367"/>
        <v>3.3666666666666664E-2</v>
      </c>
      <c r="P3949" s="8">
        <f t="shared" si="366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8055</v>
      </c>
      <c r="D3950" s="18">
        <v>30000</v>
      </c>
      <c r="E3950" s="1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7">
        <f t="shared" si="367"/>
        <v>0</v>
      </c>
      <c r="P3950" s="8">
        <f t="shared" si="366"/>
        <v>0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8056</v>
      </c>
      <c r="D3951" s="18">
        <v>10000</v>
      </c>
      <c r="E3951" s="1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7">
        <f t="shared" si="367"/>
        <v>0.15770000000000001</v>
      </c>
      <c r="P3951" s="8">
        <f t="shared" si="366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8057</v>
      </c>
      <c r="D3952" s="18">
        <v>4000</v>
      </c>
      <c r="E3952" s="1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7">
        <f t="shared" si="367"/>
        <v>6.2500000000000003E-3</v>
      </c>
      <c r="P3952" s="8">
        <f t="shared" si="366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6960</v>
      </c>
      <c r="D3953" s="18">
        <v>200000</v>
      </c>
      <c r="E3953" s="1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7">
        <f t="shared" si="367"/>
        <v>5.0000000000000004E-6</v>
      </c>
      <c r="P3953" s="8">
        <f t="shared" si="366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8058</v>
      </c>
      <c r="D3954" s="18">
        <v>26000</v>
      </c>
      <c r="E3954" s="1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7">
        <f t="shared" si="367"/>
        <v>9.6153846153846159E-4</v>
      </c>
      <c r="P3954" s="8">
        <f t="shared" si="366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8059</v>
      </c>
      <c r="D3955" s="18">
        <v>17600</v>
      </c>
      <c r="E3955" s="1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7">
        <f t="shared" si="367"/>
        <v>0</v>
      </c>
      <c r="P3955" s="8">
        <f t="shared" si="366"/>
        <v>0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8060</v>
      </c>
      <c r="D3956" s="18">
        <v>25000</v>
      </c>
      <c r="E3956" s="1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7">
        <f t="shared" si="367"/>
        <v>0</v>
      </c>
      <c r="P3956" s="8">
        <f t="shared" si="366"/>
        <v>0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8061</v>
      </c>
      <c r="D3957" s="18">
        <v>1750</v>
      </c>
      <c r="E3957" s="1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7">
        <f t="shared" si="367"/>
        <v>0.24285714285714285</v>
      </c>
      <c r="P3957" s="8">
        <f t="shared" si="366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8062</v>
      </c>
      <c r="D3958" s="18">
        <v>5500</v>
      </c>
      <c r="E3958" s="1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7">
        <f t="shared" si="367"/>
        <v>0</v>
      </c>
      <c r="P3958" s="8">
        <f t="shared" si="366"/>
        <v>0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8063</v>
      </c>
      <c r="D3959" s="18">
        <v>28000</v>
      </c>
      <c r="E3959" s="1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7">
        <f t="shared" si="367"/>
        <v>2.5000000000000001E-4</v>
      </c>
      <c r="P3959" s="8">
        <f t="shared" si="366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8064</v>
      </c>
      <c r="D3960" s="18">
        <v>2000</v>
      </c>
      <c r="E3960" s="1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7">
        <f t="shared" si="367"/>
        <v>0.32050000000000001</v>
      </c>
      <c r="P3960" s="8">
        <f t="shared" si="366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8065</v>
      </c>
      <c r="D3961" s="18">
        <v>1200</v>
      </c>
      <c r="E3961" s="1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7">
        <f t="shared" si="367"/>
        <v>0.24333333333333335</v>
      </c>
      <c r="P3961" s="8">
        <f t="shared" ref="P3961:P4024" si="372">IF(L3961=0,0,E3961/L3961)</f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8066</v>
      </c>
      <c r="D3962" s="18">
        <v>3000</v>
      </c>
      <c r="E3962" s="1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7">
        <f t="shared" si="367"/>
        <v>1.4999999999999999E-2</v>
      </c>
      <c r="P3962" s="8">
        <f t="shared" si="372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8067</v>
      </c>
      <c r="D3963" s="18">
        <v>5000</v>
      </c>
      <c r="E3963" s="1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7">
        <f t="shared" si="367"/>
        <v>4.1999999999999997E-3</v>
      </c>
      <c r="P3963" s="8">
        <f t="shared" si="372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8068</v>
      </c>
      <c r="D3964" s="18">
        <v>1400</v>
      </c>
      <c r="E3964" s="1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7">
        <f t="shared" si="367"/>
        <v>3.214285714285714E-2</v>
      </c>
      <c r="P3964" s="8">
        <f t="shared" si="372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8069</v>
      </c>
      <c r="D3965" s="18">
        <v>10000</v>
      </c>
      <c r="E3965" s="1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7">
        <f t="shared" si="367"/>
        <v>0</v>
      </c>
      <c r="P3965" s="8">
        <f t="shared" si="372"/>
        <v>0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8070</v>
      </c>
      <c r="D3966" s="18">
        <v>2000</v>
      </c>
      <c r="E3966" s="1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7">
        <f t="shared" si="367"/>
        <v>6.3E-2</v>
      </c>
      <c r="P3966" s="8">
        <f t="shared" si="372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8071</v>
      </c>
      <c r="D3967" s="18">
        <v>2000</v>
      </c>
      <c r="E3967" s="1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7">
        <f t="shared" si="367"/>
        <v>0.14249999999999999</v>
      </c>
      <c r="P3967" s="8">
        <f t="shared" si="372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8072</v>
      </c>
      <c r="D3968" s="18">
        <v>7500</v>
      </c>
      <c r="E3968" s="1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7">
        <f t="shared" si="367"/>
        <v>6.0000000000000001E-3</v>
      </c>
      <c r="P3968" s="8">
        <f t="shared" si="372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8073</v>
      </c>
      <c r="D3969" s="18">
        <v>1700</v>
      </c>
      <c r="E3969" s="1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7">
        <f t="shared" si="367"/>
        <v>0.2411764705882353</v>
      </c>
      <c r="P3969" s="8">
        <f t="shared" si="372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8074</v>
      </c>
      <c r="D3970" s="18">
        <v>5000</v>
      </c>
      <c r="E3970" s="1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7">
        <f t="shared" si="367"/>
        <v>0.10539999999999999</v>
      </c>
      <c r="P3970" s="8">
        <f t="shared" si="372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8075</v>
      </c>
      <c r="D3971" s="18">
        <v>2825</v>
      </c>
      <c r="E3971" s="1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7">
        <f t="shared" ref="O3971:O4034" si="373">E3971/D3971</f>
        <v>7.4690265486725665E-2</v>
      </c>
      <c r="P3971" s="8">
        <f t="shared" si="372"/>
        <v>35.166666666666664</v>
      </c>
      <c r="Q3971" t="str">
        <f t="shared" ref="Q3971:Q4034" si="374">LEFT(N3971,FIND("/",N3971,1)-1)</f>
        <v>theater</v>
      </c>
      <c r="R3971" t="str">
        <f t="shared" ref="R3971:R4034" si="375">RIGHT(N3971,LEN(N3971)-FIND("/",N3971,1))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8076</v>
      </c>
      <c r="D3972" s="18">
        <v>15000</v>
      </c>
      <c r="E3972" s="1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7">
        <f t="shared" si="373"/>
        <v>7.3333333333333334E-4</v>
      </c>
      <c r="P3972" s="8">
        <f t="shared" si="372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8077</v>
      </c>
      <c r="D3973" s="18">
        <v>14000</v>
      </c>
      <c r="E3973" s="1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7">
        <f t="shared" si="373"/>
        <v>9.7142857142857135E-3</v>
      </c>
      <c r="P3973" s="8">
        <f t="shared" si="372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8078</v>
      </c>
      <c r="D3974" s="18">
        <v>1000</v>
      </c>
      <c r="E3974" s="1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7">
        <f t="shared" si="373"/>
        <v>0.21099999999999999</v>
      </c>
      <c r="P3974" s="8">
        <f t="shared" si="372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8079</v>
      </c>
      <c r="D3975" s="18">
        <v>5000</v>
      </c>
      <c r="E3975" s="1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7">
        <f t="shared" si="373"/>
        <v>0.78100000000000003</v>
      </c>
      <c r="P3975" s="8">
        <f t="shared" si="372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8080</v>
      </c>
      <c r="D3976" s="18">
        <v>1000</v>
      </c>
      <c r="E3976" s="1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7">
        <f t="shared" si="373"/>
        <v>0.32</v>
      </c>
      <c r="P3976" s="8">
        <f t="shared" si="372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8081</v>
      </c>
      <c r="D3977" s="18">
        <v>678</v>
      </c>
      <c r="E3977" s="1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7">
        <f t="shared" si="373"/>
        <v>0</v>
      </c>
      <c r="P3977" s="8">
        <f t="shared" si="372"/>
        <v>0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58" x14ac:dyDescent="0.35">
      <c r="A3978">
        <v>3976</v>
      </c>
      <c r="B3978" s="3" t="s">
        <v>3973</v>
      </c>
      <c r="C3978" s="3" t="s">
        <v>8082</v>
      </c>
      <c r="D3978" s="18">
        <v>1300</v>
      </c>
      <c r="E3978" s="1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7">
        <f t="shared" si="373"/>
        <v>0.47692307692307695</v>
      </c>
      <c r="P3978" s="8">
        <f t="shared" si="372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8083</v>
      </c>
      <c r="D3979" s="18">
        <v>90000</v>
      </c>
      <c r="E3979" s="1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7">
        <f t="shared" si="373"/>
        <v>1.4500000000000001E-2</v>
      </c>
      <c r="P3979" s="8">
        <f t="shared" si="372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8084</v>
      </c>
      <c r="D3980" s="18">
        <v>2000</v>
      </c>
      <c r="E3980" s="1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7">
        <f t="shared" si="373"/>
        <v>0.107</v>
      </c>
      <c r="P3980" s="8">
        <f t="shared" si="372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8085</v>
      </c>
      <c r="D3981" s="18">
        <v>6000</v>
      </c>
      <c r="E3981" s="1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7">
        <f t="shared" si="373"/>
        <v>1.8333333333333333E-2</v>
      </c>
      <c r="P3981" s="8">
        <f t="shared" si="372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8086</v>
      </c>
      <c r="D3982" s="18">
        <v>2500</v>
      </c>
      <c r="E3982" s="1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7">
        <f t="shared" si="373"/>
        <v>0.18</v>
      </c>
      <c r="P3982" s="8">
        <f t="shared" si="372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7468</v>
      </c>
      <c r="D3983" s="18">
        <v>30000</v>
      </c>
      <c r="E3983" s="1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7">
        <f t="shared" si="373"/>
        <v>4.0833333333333333E-2</v>
      </c>
      <c r="P3983" s="8">
        <f t="shared" si="372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8087</v>
      </c>
      <c r="D3984" s="18">
        <v>850</v>
      </c>
      <c r="E3984" s="1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7">
        <f t="shared" si="373"/>
        <v>0.2</v>
      </c>
      <c r="P3984" s="8">
        <f t="shared" si="372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8088</v>
      </c>
      <c r="D3985" s="18">
        <v>11140</v>
      </c>
      <c r="E3985" s="1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7">
        <f t="shared" si="373"/>
        <v>0.34802513464991025</v>
      </c>
      <c r="P3985" s="8">
        <f t="shared" si="372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8089</v>
      </c>
      <c r="D3986" s="18">
        <v>1500</v>
      </c>
      <c r="E3986" s="1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7">
        <f t="shared" si="373"/>
        <v>6.3333333333333339E-2</v>
      </c>
      <c r="P3986" s="8">
        <f t="shared" si="372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58" x14ac:dyDescent="0.35">
      <c r="A3987">
        <v>3985</v>
      </c>
      <c r="B3987" s="3" t="s">
        <v>3981</v>
      </c>
      <c r="C3987" s="3" t="s">
        <v>8090</v>
      </c>
      <c r="D3987" s="18">
        <v>2000</v>
      </c>
      <c r="E3987" s="1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7">
        <f t="shared" si="373"/>
        <v>0.32050000000000001</v>
      </c>
      <c r="P3987" s="8">
        <f t="shared" si="372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8091</v>
      </c>
      <c r="D3988" s="18">
        <v>5000</v>
      </c>
      <c r="E3988" s="1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7">
        <f t="shared" si="373"/>
        <v>9.7600000000000006E-2</v>
      </c>
      <c r="P3988" s="8">
        <f t="shared" si="372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8092</v>
      </c>
      <c r="D3989" s="18">
        <v>400</v>
      </c>
      <c r="E3989" s="1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7">
        <f t="shared" si="373"/>
        <v>0.3775</v>
      </c>
      <c r="P3989" s="8">
        <f t="shared" si="372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8093</v>
      </c>
      <c r="D3990" s="18">
        <v>1500</v>
      </c>
      <c r="E3990" s="1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7">
        <f t="shared" si="373"/>
        <v>2.1333333333333333E-2</v>
      </c>
      <c r="P3990" s="8">
        <f t="shared" si="372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8094</v>
      </c>
      <c r="D3991" s="18">
        <v>3000</v>
      </c>
      <c r="E3991" s="1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7">
        <f t="shared" si="373"/>
        <v>0</v>
      </c>
      <c r="P3991" s="8">
        <f t="shared" si="372"/>
        <v>0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8095</v>
      </c>
      <c r="D3992" s="18">
        <v>1650</v>
      </c>
      <c r="E3992" s="1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7">
        <f t="shared" si="373"/>
        <v>4.1818181818181817E-2</v>
      </c>
      <c r="P3992" s="8">
        <f t="shared" si="372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8096</v>
      </c>
      <c r="D3993" s="18">
        <v>500</v>
      </c>
      <c r="E3993" s="1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7">
        <f t="shared" si="373"/>
        <v>0.2</v>
      </c>
      <c r="P3993" s="8">
        <f t="shared" si="372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8097</v>
      </c>
      <c r="D3994" s="18">
        <v>10000</v>
      </c>
      <c r="E3994" s="1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7">
        <f t="shared" si="373"/>
        <v>5.4100000000000002E-2</v>
      </c>
      <c r="P3994" s="8">
        <f t="shared" si="372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8098</v>
      </c>
      <c r="D3995" s="18">
        <v>50000</v>
      </c>
      <c r="E3995" s="1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7">
        <f t="shared" si="373"/>
        <v>6.0000000000000002E-5</v>
      </c>
      <c r="P3995" s="8">
        <f t="shared" si="372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8099</v>
      </c>
      <c r="D3996" s="18">
        <v>2000</v>
      </c>
      <c r="E3996" s="1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7">
        <f t="shared" si="373"/>
        <v>2.5000000000000001E-3</v>
      </c>
      <c r="P3996" s="8">
        <f t="shared" si="372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8100</v>
      </c>
      <c r="D3997" s="18">
        <v>200</v>
      </c>
      <c r="E3997" s="1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7">
        <f t="shared" si="373"/>
        <v>0.35</v>
      </c>
      <c r="P3997" s="8">
        <f t="shared" si="372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8101</v>
      </c>
      <c r="D3998" s="18">
        <v>3000</v>
      </c>
      <c r="E3998" s="1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7">
        <f t="shared" si="373"/>
        <v>0.16566666666666666</v>
      </c>
      <c r="P3998" s="8">
        <f t="shared" si="372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8102</v>
      </c>
      <c r="D3999" s="18">
        <v>3000</v>
      </c>
      <c r="E3999" s="1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7">
        <f t="shared" si="373"/>
        <v>0</v>
      </c>
      <c r="P3999" s="8">
        <f t="shared" si="372"/>
        <v>0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8103</v>
      </c>
      <c r="D4000" s="18">
        <v>1250</v>
      </c>
      <c r="E4000" s="1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7">
        <f t="shared" si="373"/>
        <v>0.57199999999999995</v>
      </c>
      <c r="P4000" s="8">
        <f t="shared" si="372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8104</v>
      </c>
      <c r="D4001" s="18">
        <v>7000</v>
      </c>
      <c r="E4001" s="1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7">
        <f t="shared" si="373"/>
        <v>0.16514285714285715</v>
      </c>
      <c r="P4001" s="8">
        <f t="shared" si="372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8105</v>
      </c>
      <c r="D4002" s="18">
        <v>8000</v>
      </c>
      <c r="E4002" s="1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7">
        <f t="shared" si="373"/>
        <v>1.25E-3</v>
      </c>
      <c r="P4002" s="8">
        <f t="shared" si="372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8106</v>
      </c>
      <c r="D4003" s="18">
        <v>1200</v>
      </c>
      <c r="E4003" s="1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7">
        <f t="shared" si="373"/>
        <v>0.3775</v>
      </c>
      <c r="P4003" s="8">
        <f t="shared" si="372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8107</v>
      </c>
      <c r="D4004" s="18">
        <v>1250</v>
      </c>
      <c r="E4004" s="1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7">
        <f t="shared" si="373"/>
        <v>1.84E-2</v>
      </c>
      <c r="P4004" s="8">
        <f t="shared" si="372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8070</v>
      </c>
      <c r="D4005" s="18">
        <v>2000</v>
      </c>
      <c r="E4005" s="1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7">
        <f t="shared" si="373"/>
        <v>0.10050000000000001</v>
      </c>
      <c r="P4005" s="8">
        <f t="shared" si="372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x14ac:dyDescent="0.35">
      <c r="A4006">
        <v>4004</v>
      </c>
      <c r="B4006" s="3" t="s">
        <v>4000</v>
      </c>
      <c r="C4006" s="3" t="s">
        <v>8108</v>
      </c>
      <c r="D4006" s="18">
        <v>500</v>
      </c>
      <c r="E4006" s="1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7">
        <f t="shared" si="373"/>
        <v>2E-3</v>
      </c>
      <c r="P4006" s="8">
        <f t="shared" si="372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8109</v>
      </c>
      <c r="D4007" s="18">
        <v>3000</v>
      </c>
      <c r="E4007" s="1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7">
        <f t="shared" si="373"/>
        <v>1.3333333333333334E-2</v>
      </c>
      <c r="P4007" s="8">
        <f t="shared" si="372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8110</v>
      </c>
      <c r="D4008" s="18">
        <v>30000</v>
      </c>
      <c r="E4008" s="1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7">
        <f t="shared" si="373"/>
        <v>6.666666666666667E-5</v>
      </c>
      <c r="P4008" s="8">
        <f t="shared" si="372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8111</v>
      </c>
      <c r="D4009" s="18">
        <v>2000</v>
      </c>
      <c r="E4009" s="1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7">
        <f t="shared" si="373"/>
        <v>2.5000000000000001E-3</v>
      </c>
      <c r="P4009" s="8">
        <f t="shared" si="372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8112</v>
      </c>
      <c r="D4010" s="18">
        <v>1000</v>
      </c>
      <c r="E4010" s="1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7">
        <f t="shared" si="373"/>
        <v>0.06</v>
      </c>
      <c r="P4010" s="8">
        <f t="shared" si="372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8113</v>
      </c>
      <c r="D4011" s="18">
        <v>1930</v>
      </c>
      <c r="E4011" s="1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7">
        <f t="shared" si="373"/>
        <v>3.8860103626943004E-2</v>
      </c>
      <c r="P4011" s="8">
        <f t="shared" si="372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8114</v>
      </c>
      <c r="D4012" s="18">
        <v>7200</v>
      </c>
      <c r="E4012" s="1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7">
        <f t="shared" si="373"/>
        <v>0.24194444444444443</v>
      </c>
      <c r="P4012" s="8">
        <f t="shared" si="372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8115</v>
      </c>
      <c r="D4013" s="18">
        <v>250</v>
      </c>
      <c r="E4013" s="1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7">
        <f t="shared" si="373"/>
        <v>7.5999999999999998E-2</v>
      </c>
      <c r="P4013" s="8">
        <f t="shared" si="372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8116</v>
      </c>
      <c r="D4014" s="18">
        <v>575</v>
      </c>
      <c r="E4014" s="1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7">
        <f t="shared" si="373"/>
        <v>0</v>
      </c>
      <c r="P4014" s="8">
        <f t="shared" si="372"/>
        <v>0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8117</v>
      </c>
      <c r="D4015" s="18">
        <v>2000</v>
      </c>
      <c r="E4015" s="1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7">
        <f t="shared" si="373"/>
        <v>1.2999999999999999E-2</v>
      </c>
      <c r="P4015" s="8">
        <f t="shared" si="372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8118</v>
      </c>
      <c r="D4016" s="18">
        <v>9000</v>
      </c>
      <c r="E4016" s="1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7">
        <f t="shared" si="373"/>
        <v>0</v>
      </c>
      <c r="P4016" s="8">
        <f t="shared" si="372"/>
        <v>0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8119</v>
      </c>
      <c r="D4017" s="18">
        <v>7000</v>
      </c>
      <c r="E4017" s="1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7">
        <f t="shared" si="373"/>
        <v>1.4285714285714287E-4</v>
      </c>
      <c r="P4017" s="8">
        <f t="shared" si="372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8120</v>
      </c>
      <c r="D4018" s="18">
        <v>500</v>
      </c>
      <c r="E4018" s="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7">
        <f t="shared" si="373"/>
        <v>0.14000000000000001</v>
      </c>
      <c r="P4018" s="8">
        <f t="shared" si="372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8121</v>
      </c>
      <c r="D4019" s="18">
        <v>10000</v>
      </c>
      <c r="E4019" s="1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7">
        <f t="shared" si="373"/>
        <v>1.0500000000000001E-2</v>
      </c>
      <c r="P4019" s="8">
        <f t="shared" si="372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8122</v>
      </c>
      <c r="D4020" s="18">
        <v>1500</v>
      </c>
      <c r="E4020" s="1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7">
        <f t="shared" si="373"/>
        <v>8.666666666666667E-2</v>
      </c>
      <c r="P4020" s="8">
        <f t="shared" si="372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8123</v>
      </c>
      <c r="D4021" s="18">
        <v>3500</v>
      </c>
      <c r="E4021" s="1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7">
        <f t="shared" si="373"/>
        <v>8.2857142857142851E-3</v>
      </c>
      <c r="P4021" s="8">
        <f t="shared" si="372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8124</v>
      </c>
      <c r="D4022" s="18">
        <v>600</v>
      </c>
      <c r="E4022" s="1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7">
        <f t="shared" si="373"/>
        <v>0.16666666666666666</v>
      </c>
      <c r="P4022" s="8">
        <f t="shared" si="372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8125</v>
      </c>
      <c r="D4023" s="18">
        <v>15000</v>
      </c>
      <c r="E4023" s="1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7">
        <f t="shared" si="373"/>
        <v>8.3333333333333332E-3</v>
      </c>
      <c r="P4023" s="8">
        <f t="shared" si="372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8126</v>
      </c>
      <c r="D4024" s="18">
        <v>18000</v>
      </c>
      <c r="E4024" s="1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7">
        <f t="shared" si="373"/>
        <v>0.69561111111111107</v>
      </c>
      <c r="P4024" s="8">
        <f t="shared" si="372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8127</v>
      </c>
      <c r="D4025" s="18">
        <v>7000</v>
      </c>
      <c r="E4025" s="1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7">
        <f t="shared" si="373"/>
        <v>0</v>
      </c>
      <c r="P4025" s="8">
        <f t="shared" ref="P4025:P4088" si="378">IF(L4025=0,0,E4025/L4025)</f>
        <v>0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8128</v>
      </c>
      <c r="D4026" s="18">
        <v>800</v>
      </c>
      <c r="E4026" s="1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7">
        <f t="shared" si="373"/>
        <v>1.2500000000000001E-2</v>
      </c>
      <c r="P4026" s="8">
        <f t="shared" si="378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8129</v>
      </c>
      <c r="D4027" s="18">
        <v>5000</v>
      </c>
      <c r="E4027" s="1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7">
        <f t="shared" si="373"/>
        <v>0.05</v>
      </c>
      <c r="P4027" s="8">
        <f t="shared" si="378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8130</v>
      </c>
      <c r="D4028" s="18">
        <v>4000</v>
      </c>
      <c r="E4028" s="1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7">
        <f t="shared" si="373"/>
        <v>0</v>
      </c>
      <c r="P4028" s="8">
        <f t="shared" si="378"/>
        <v>0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8131</v>
      </c>
      <c r="D4029" s="18">
        <v>3000</v>
      </c>
      <c r="E4029" s="1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7">
        <f t="shared" si="373"/>
        <v>7.166666666666667E-2</v>
      </c>
      <c r="P4029" s="8">
        <f t="shared" si="378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8132</v>
      </c>
      <c r="D4030" s="18">
        <v>2000</v>
      </c>
      <c r="E4030" s="1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7">
        <f t="shared" si="373"/>
        <v>0.28050000000000003</v>
      </c>
      <c r="P4030" s="8">
        <f t="shared" si="378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8133</v>
      </c>
      <c r="D4031" s="18">
        <v>20000</v>
      </c>
      <c r="E4031" s="1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7">
        <f t="shared" si="373"/>
        <v>0</v>
      </c>
      <c r="P4031" s="8">
        <f t="shared" si="378"/>
        <v>0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8134</v>
      </c>
      <c r="D4032" s="18">
        <v>2500</v>
      </c>
      <c r="E4032" s="1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7">
        <f t="shared" si="373"/>
        <v>0.16</v>
      </c>
      <c r="P4032" s="8">
        <f t="shared" si="378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8135</v>
      </c>
      <c r="D4033" s="18">
        <v>5000</v>
      </c>
      <c r="E4033" s="1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7">
        <f t="shared" si="373"/>
        <v>0</v>
      </c>
      <c r="P4033" s="8">
        <f t="shared" si="378"/>
        <v>0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8136</v>
      </c>
      <c r="D4034" s="18">
        <v>6048</v>
      </c>
      <c r="E4034" s="1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7">
        <f t="shared" si="373"/>
        <v>6.8287037037037035E-2</v>
      </c>
      <c r="P4034" s="8">
        <f t="shared" si="378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8137</v>
      </c>
      <c r="D4035" s="18">
        <v>23900</v>
      </c>
      <c r="E4035" s="1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7">
        <f t="shared" ref="O4035:O4098" si="379">E4035/D4035</f>
        <v>0.25698702928870293</v>
      </c>
      <c r="P4035" s="8">
        <f t="shared" si="378"/>
        <v>65.340319148936175</v>
      </c>
      <c r="Q4035" t="str">
        <f t="shared" ref="Q4035:Q4098" si="380">LEFT(N4035,FIND("/",N4035,1)-1)</f>
        <v>theater</v>
      </c>
      <c r="R4035" t="str">
        <f t="shared" ref="R4035:R4098" si="381">RIGHT(N4035,LEN(N4035)-FIND("/",N4035,1))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8138</v>
      </c>
      <c r="D4036" s="18">
        <v>13500</v>
      </c>
      <c r="E4036" s="1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7">
        <f t="shared" si="379"/>
        <v>1.4814814814814815E-2</v>
      </c>
      <c r="P4036" s="8">
        <f t="shared" si="378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8139</v>
      </c>
      <c r="D4037" s="18">
        <v>10000</v>
      </c>
      <c r="E4037" s="1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7">
        <f t="shared" si="379"/>
        <v>0.36849999999999999</v>
      </c>
      <c r="P4037" s="8">
        <f t="shared" si="378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7437</v>
      </c>
      <c r="D4038" s="18">
        <v>6000</v>
      </c>
      <c r="E4038" s="1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7">
        <f t="shared" si="379"/>
        <v>0.47049999999999997</v>
      </c>
      <c r="P4038" s="8">
        <f t="shared" si="378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58" x14ac:dyDescent="0.35">
      <c r="A4039">
        <v>4037</v>
      </c>
      <c r="B4039" s="3" t="s">
        <v>4033</v>
      </c>
      <c r="C4039" s="3" t="s">
        <v>8140</v>
      </c>
      <c r="D4039" s="18">
        <v>700</v>
      </c>
      <c r="E4039" s="1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7">
        <f t="shared" si="379"/>
        <v>0.11428571428571428</v>
      </c>
      <c r="P4039" s="8">
        <f t="shared" si="378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8141</v>
      </c>
      <c r="D4040" s="18">
        <v>2500</v>
      </c>
      <c r="E4040" s="1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7">
        <f t="shared" si="379"/>
        <v>0.12039999999999999</v>
      </c>
      <c r="P4040" s="8">
        <f t="shared" si="378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8142</v>
      </c>
      <c r="D4041" s="18">
        <v>500</v>
      </c>
      <c r="E4041" s="1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7">
        <f t="shared" si="379"/>
        <v>0.6</v>
      </c>
      <c r="P4041" s="8">
        <f t="shared" si="378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8143</v>
      </c>
      <c r="D4042" s="18">
        <v>8000</v>
      </c>
      <c r="E4042" s="1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7">
        <f t="shared" si="379"/>
        <v>0.3125</v>
      </c>
      <c r="P4042" s="8">
        <f t="shared" si="378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29" x14ac:dyDescent="0.35">
      <c r="A4043">
        <v>4041</v>
      </c>
      <c r="B4043" s="3" t="s">
        <v>4037</v>
      </c>
      <c r="C4043" s="3" t="s">
        <v>8144</v>
      </c>
      <c r="D4043" s="18">
        <v>5000</v>
      </c>
      <c r="E4043" s="1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7">
        <f t="shared" si="379"/>
        <v>4.1999999999999997E-3</v>
      </c>
      <c r="P4043" s="8">
        <f t="shared" si="378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8145</v>
      </c>
      <c r="D4044" s="18">
        <v>10000</v>
      </c>
      <c r="E4044" s="1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7">
        <f t="shared" si="379"/>
        <v>2.0999999999999999E-3</v>
      </c>
      <c r="P4044" s="8">
        <f t="shared" si="378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8146</v>
      </c>
      <c r="D4045" s="18">
        <v>300</v>
      </c>
      <c r="E4045" s="1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7">
        <f t="shared" si="379"/>
        <v>0</v>
      </c>
      <c r="P4045" s="8">
        <f t="shared" si="378"/>
        <v>0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8147</v>
      </c>
      <c r="D4046" s="18">
        <v>600</v>
      </c>
      <c r="E4046" s="1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7">
        <f t="shared" si="379"/>
        <v>0.375</v>
      </c>
      <c r="P4046" s="8">
        <f t="shared" si="378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8148</v>
      </c>
      <c r="D4047" s="18">
        <v>5000</v>
      </c>
      <c r="E4047" s="1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7">
        <f t="shared" si="379"/>
        <v>2.0000000000000001E-4</v>
      </c>
      <c r="P4047" s="8">
        <f t="shared" si="378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8149</v>
      </c>
      <c r="D4048" s="18">
        <v>5600</v>
      </c>
      <c r="E4048" s="1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7">
        <f t="shared" si="379"/>
        <v>8.2142857142857142E-2</v>
      </c>
      <c r="P4048" s="8">
        <f t="shared" si="378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8150</v>
      </c>
      <c r="D4049" s="18">
        <v>5000</v>
      </c>
      <c r="E4049" s="1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7">
        <f t="shared" si="379"/>
        <v>2.1999999999999999E-2</v>
      </c>
      <c r="P4049" s="8">
        <f t="shared" si="378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8151</v>
      </c>
      <c r="D4050" s="18">
        <v>17000</v>
      </c>
      <c r="E4050" s="1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7">
        <f t="shared" si="379"/>
        <v>0.17652941176470588</v>
      </c>
      <c r="P4050" s="8">
        <f t="shared" si="378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8152</v>
      </c>
      <c r="D4051" s="18">
        <v>20000</v>
      </c>
      <c r="E4051" s="1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7">
        <f t="shared" si="379"/>
        <v>8.0000000000000004E-4</v>
      </c>
      <c r="P4051" s="8">
        <f t="shared" si="378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8153</v>
      </c>
      <c r="D4052" s="18">
        <v>1500</v>
      </c>
      <c r="E4052" s="1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7">
        <f t="shared" si="379"/>
        <v>6.6666666666666664E-4</v>
      </c>
      <c r="P4052" s="8">
        <f t="shared" si="378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8154</v>
      </c>
      <c r="D4053" s="18">
        <v>500</v>
      </c>
      <c r="E4053" s="1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7">
        <f t="shared" si="379"/>
        <v>0</v>
      </c>
      <c r="P4053" s="8">
        <f t="shared" si="378"/>
        <v>0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8155</v>
      </c>
      <c r="D4054" s="18">
        <v>3000</v>
      </c>
      <c r="E4054" s="1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7">
        <f t="shared" si="379"/>
        <v>0.37533333333333335</v>
      </c>
      <c r="P4054" s="8">
        <f t="shared" si="378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8156</v>
      </c>
      <c r="D4055" s="18">
        <v>500</v>
      </c>
      <c r="E4055" s="1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7">
        <f t="shared" si="379"/>
        <v>0.22</v>
      </c>
      <c r="P4055" s="8">
        <f t="shared" si="378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8157</v>
      </c>
      <c r="D4056" s="18">
        <v>8880</v>
      </c>
      <c r="E4056" s="1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7">
        <f t="shared" si="379"/>
        <v>0</v>
      </c>
      <c r="P4056" s="8">
        <f t="shared" si="378"/>
        <v>0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8158</v>
      </c>
      <c r="D4057" s="18">
        <v>5000</v>
      </c>
      <c r="E4057" s="1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7">
        <f t="shared" si="379"/>
        <v>0.1762</v>
      </c>
      <c r="P4057" s="8">
        <f t="shared" si="378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8159</v>
      </c>
      <c r="D4058" s="18">
        <v>1500</v>
      </c>
      <c r="E4058" s="1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7">
        <f t="shared" si="379"/>
        <v>0.53</v>
      </c>
      <c r="P4058" s="8">
        <f t="shared" si="378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8160</v>
      </c>
      <c r="D4059" s="18">
        <v>3500</v>
      </c>
      <c r="E4059" s="1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7">
        <f t="shared" si="379"/>
        <v>0.22142857142857142</v>
      </c>
      <c r="P4059" s="8">
        <f t="shared" si="378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8161</v>
      </c>
      <c r="D4060" s="18">
        <v>3750</v>
      </c>
      <c r="E4060" s="1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7">
        <f t="shared" si="379"/>
        <v>2.5333333333333333E-2</v>
      </c>
      <c r="P4060" s="8">
        <f t="shared" si="378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8162</v>
      </c>
      <c r="D4061" s="18">
        <v>10000</v>
      </c>
      <c r="E4061" s="1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7">
        <f t="shared" si="379"/>
        <v>2.5000000000000001E-2</v>
      </c>
      <c r="P4061" s="8">
        <f t="shared" si="378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58" x14ac:dyDescent="0.35">
      <c r="A4062">
        <v>4060</v>
      </c>
      <c r="B4062" s="3" t="s">
        <v>4056</v>
      </c>
      <c r="C4062" s="3" t="s">
        <v>8163</v>
      </c>
      <c r="D4062" s="18">
        <v>10000</v>
      </c>
      <c r="E4062" s="1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7">
        <f t="shared" si="379"/>
        <v>2.8500000000000001E-2</v>
      </c>
      <c r="P4062" s="8">
        <f t="shared" si="378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8164</v>
      </c>
      <c r="D4063" s="18">
        <v>525</v>
      </c>
      <c r="E4063" s="1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7">
        <f t="shared" si="379"/>
        <v>0</v>
      </c>
      <c r="P4063" s="8">
        <f t="shared" si="378"/>
        <v>0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8165</v>
      </c>
      <c r="D4064" s="18">
        <v>20000</v>
      </c>
      <c r="E4064" s="1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7">
        <f t="shared" si="379"/>
        <v>2.4500000000000001E-2</v>
      </c>
      <c r="P4064" s="8">
        <f t="shared" si="378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8166</v>
      </c>
      <c r="D4065" s="18">
        <v>9500</v>
      </c>
      <c r="E4065" s="1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7">
        <f t="shared" si="379"/>
        <v>1.4210526315789474E-2</v>
      </c>
      <c r="P4065" s="8">
        <f t="shared" si="378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8167</v>
      </c>
      <c r="D4066" s="18">
        <v>2000</v>
      </c>
      <c r="E4066" s="1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7">
        <f t="shared" si="379"/>
        <v>0.1925</v>
      </c>
      <c r="P4066" s="8">
        <f t="shared" si="378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8168</v>
      </c>
      <c r="D4067" s="18">
        <v>4000</v>
      </c>
      <c r="E4067" s="1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7">
        <f t="shared" si="379"/>
        <v>6.7499999999999999E-3</v>
      </c>
      <c r="P4067" s="8">
        <f t="shared" si="378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8169</v>
      </c>
      <c r="D4068" s="18">
        <v>15000</v>
      </c>
      <c r="E4068" s="1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7">
        <f t="shared" si="379"/>
        <v>1.6666666666666668E-3</v>
      </c>
      <c r="P4068" s="8">
        <f t="shared" si="378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7997</v>
      </c>
      <c r="D4069" s="18">
        <v>5000</v>
      </c>
      <c r="E4069" s="1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7">
        <f t="shared" si="379"/>
        <v>0.60899999999999999</v>
      </c>
      <c r="P4069" s="8">
        <f t="shared" si="378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8170</v>
      </c>
      <c r="D4070" s="18">
        <v>3495</v>
      </c>
      <c r="E4070" s="1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7">
        <f t="shared" si="379"/>
        <v>0.01</v>
      </c>
      <c r="P4070" s="8">
        <f t="shared" si="378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8171</v>
      </c>
      <c r="D4071" s="18">
        <v>1250</v>
      </c>
      <c r="E4071" s="1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7">
        <f t="shared" si="379"/>
        <v>0.34399999999999997</v>
      </c>
      <c r="P4071" s="8">
        <f t="shared" si="378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3.5" x14ac:dyDescent="0.35">
      <c r="A4072">
        <v>4070</v>
      </c>
      <c r="B4072" s="3" t="s">
        <v>4066</v>
      </c>
      <c r="C4072" s="3" t="s">
        <v>8172</v>
      </c>
      <c r="D4072" s="18">
        <v>1000</v>
      </c>
      <c r="E4072" s="1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7">
        <f t="shared" si="379"/>
        <v>0.16500000000000001</v>
      </c>
      <c r="P4072" s="8">
        <f t="shared" si="378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58" x14ac:dyDescent="0.35">
      <c r="A4073">
        <v>4071</v>
      </c>
      <c r="B4073" s="3" t="s">
        <v>4067</v>
      </c>
      <c r="C4073" s="3" t="s">
        <v>8173</v>
      </c>
      <c r="D4073" s="18">
        <v>20000</v>
      </c>
      <c r="E4073" s="1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7">
        <f t="shared" si="379"/>
        <v>0</v>
      </c>
      <c r="P4073" s="8">
        <f t="shared" si="378"/>
        <v>0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8174</v>
      </c>
      <c r="D4074" s="18">
        <v>1000</v>
      </c>
      <c r="E4074" s="1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7">
        <f t="shared" si="379"/>
        <v>4.0000000000000001E-3</v>
      </c>
      <c r="P4074" s="8">
        <f t="shared" si="378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8175</v>
      </c>
      <c r="D4075" s="18">
        <v>3500</v>
      </c>
      <c r="E4075" s="1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7">
        <f t="shared" si="379"/>
        <v>1.0571428571428572E-2</v>
      </c>
      <c r="P4075" s="8">
        <f t="shared" si="378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8176</v>
      </c>
      <c r="D4076" s="18">
        <v>2750</v>
      </c>
      <c r="E4076" s="1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7">
        <f t="shared" si="379"/>
        <v>0.26727272727272727</v>
      </c>
      <c r="P4076" s="8">
        <f t="shared" si="378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8177</v>
      </c>
      <c r="D4077" s="18">
        <v>2000</v>
      </c>
      <c r="E4077" s="1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7">
        <f t="shared" si="379"/>
        <v>0.28799999999999998</v>
      </c>
      <c r="P4077" s="8">
        <f t="shared" si="378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8178</v>
      </c>
      <c r="D4078" s="18">
        <v>700</v>
      </c>
      <c r="E4078" s="1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7">
        <f t="shared" si="379"/>
        <v>0</v>
      </c>
      <c r="P4078" s="8">
        <f t="shared" si="378"/>
        <v>0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8179</v>
      </c>
      <c r="D4079" s="18">
        <v>15000</v>
      </c>
      <c r="E4079" s="1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7">
        <f t="shared" si="379"/>
        <v>8.8999999999999996E-2</v>
      </c>
      <c r="P4079" s="8">
        <f t="shared" si="378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8180</v>
      </c>
      <c r="D4080" s="18">
        <v>250</v>
      </c>
      <c r="E4080" s="1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7">
        <f t="shared" si="379"/>
        <v>0</v>
      </c>
      <c r="P4080" s="8">
        <f t="shared" si="378"/>
        <v>0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8181</v>
      </c>
      <c r="D4081" s="18">
        <v>3000</v>
      </c>
      <c r="E4081" s="1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7">
        <f t="shared" si="379"/>
        <v>1.6666666666666668E-3</v>
      </c>
      <c r="P4081" s="8">
        <f t="shared" si="378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8182</v>
      </c>
      <c r="D4082" s="18">
        <v>3000</v>
      </c>
      <c r="E4082" s="1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7">
        <f t="shared" si="379"/>
        <v>0</v>
      </c>
      <c r="P4082" s="8">
        <f t="shared" si="378"/>
        <v>0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8183</v>
      </c>
      <c r="D4083" s="18">
        <v>2224</v>
      </c>
      <c r="E4083" s="1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7">
        <f t="shared" si="379"/>
        <v>0.15737410071942445</v>
      </c>
      <c r="P4083" s="8">
        <f t="shared" si="378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8184</v>
      </c>
      <c r="D4084" s="18">
        <v>150</v>
      </c>
      <c r="E4084" s="1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7">
        <f t="shared" si="379"/>
        <v>0.02</v>
      </c>
      <c r="P4084" s="8">
        <f t="shared" si="378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8185</v>
      </c>
      <c r="D4085" s="18">
        <v>3500</v>
      </c>
      <c r="E4085" s="1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7">
        <f t="shared" si="379"/>
        <v>0.21685714285714286</v>
      </c>
      <c r="P4085" s="8">
        <f t="shared" si="378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8186</v>
      </c>
      <c r="D4086" s="18">
        <v>3000</v>
      </c>
      <c r="E4086" s="1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7">
        <f t="shared" si="379"/>
        <v>3.3333333333333335E-3</v>
      </c>
      <c r="P4086" s="8">
        <f t="shared" si="378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8187</v>
      </c>
      <c r="D4087" s="18">
        <v>3500</v>
      </c>
      <c r="E4087" s="1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7">
        <f t="shared" si="379"/>
        <v>2.8571428571428571E-3</v>
      </c>
      <c r="P4087" s="8">
        <f t="shared" si="378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8188</v>
      </c>
      <c r="D4088" s="18">
        <v>1000</v>
      </c>
      <c r="E4088" s="1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7">
        <f t="shared" si="379"/>
        <v>4.7E-2</v>
      </c>
      <c r="P4088" s="8">
        <f t="shared" si="378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x14ac:dyDescent="0.35">
      <c r="A4089">
        <v>4087</v>
      </c>
      <c r="B4089" s="3" t="s">
        <v>4083</v>
      </c>
      <c r="C4089" s="3" t="s">
        <v>8189</v>
      </c>
      <c r="D4089" s="18">
        <v>9600</v>
      </c>
      <c r="E4089" s="1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7">
        <f t="shared" si="379"/>
        <v>0</v>
      </c>
      <c r="P4089" s="8">
        <f t="shared" ref="P4089:P4115" si="384">IF(L4089=0,0,E4089/L4089)</f>
        <v>0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8190</v>
      </c>
      <c r="D4090" s="18">
        <v>2000</v>
      </c>
      <c r="E4090" s="1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7">
        <f t="shared" si="379"/>
        <v>0.108</v>
      </c>
      <c r="P4090" s="8">
        <f t="shared" si="384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8191</v>
      </c>
      <c r="D4091" s="18">
        <v>5000</v>
      </c>
      <c r="E4091" s="1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7">
        <f t="shared" si="379"/>
        <v>4.8000000000000001E-2</v>
      </c>
      <c r="P4091" s="8">
        <f t="shared" si="384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8192</v>
      </c>
      <c r="D4092" s="18">
        <v>1000</v>
      </c>
      <c r="E4092" s="1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7">
        <f t="shared" si="379"/>
        <v>3.2000000000000001E-2</v>
      </c>
      <c r="P4092" s="8">
        <f t="shared" si="384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3.5" x14ac:dyDescent="0.35">
      <c r="A4093">
        <v>4091</v>
      </c>
      <c r="B4093" s="3" t="s">
        <v>4087</v>
      </c>
      <c r="C4093" s="3" t="s">
        <v>8193</v>
      </c>
      <c r="D4093" s="18">
        <v>1600</v>
      </c>
      <c r="E4093" s="1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7">
        <f t="shared" si="379"/>
        <v>0.1275</v>
      </c>
      <c r="P4093" s="8">
        <f t="shared" si="384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8194</v>
      </c>
      <c r="D4094" s="18">
        <v>110000</v>
      </c>
      <c r="E4094" s="1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7">
        <f t="shared" si="379"/>
        <v>1.8181818181818181E-4</v>
      </c>
      <c r="P4094" s="8">
        <f t="shared" si="384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8195</v>
      </c>
      <c r="D4095" s="18">
        <v>2500</v>
      </c>
      <c r="E4095" s="1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7">
        <f t="shared" si="379"/>
        <v>2.4E-2</v>
      </c>
      <c r="P4095" s="8">
        <f t="shared" si="384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8196</v>
      </c>
      <c r="D4096" s="18">
        <v>2000</v>
      </c>
      <c r="E4096" s="1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7">
        <f t="shared" si="379"/>
        <v>0.36499999999999999</v>
      </c>
      <c r="P4096" s="8">
        <f t="shared" si="384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8197</v>
      </c>
      <c r="D4097" s="18">
        <v>30000</v>
      </c>
      <c r="E4097" s="1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7">
        <f t="shared" si="379"/>
        <v>2.6666666666666668E-2</v>
      </c>
      <c r="P4097" s="8">
        <f t="shared" si="384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8198</v>
      </c>
      <c r="D4098" s="18">
        <v>3500</v>
      </c>
      <c r="E4098" s="1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7">
        <f t="shared" si="379"/>
        <v>0.11428571428571428</v>
      </c>
      <c r="P4098" s="8">
        <f t="shared" si="384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8199</v>
      </c>
      <c r="D4099" s="18">
        <v>10000</v>
      </c>
      <c r="E4099" s="1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7">
        <f t="shared" ref="O4099:O4115" si="385">E4099/D4099</f>
        <v>0</v>
      </c>
      <c r="P4099" s="8">
        <f t="shared" si="384"/>
        <v>0</v>
      </c>
      <c r="Q4099" t="str">
        <f t="shared" ref="Q4099:Q4115" si="386">LEFT(N4099,FIND("/",N4099,1)-1)</f>
        <v>theater</v>
      </c>
      <c r="R4099" t="str">
        <f t="shared" ref="R4099:R4115" si="387">RIGHT(N4099,LEN(N4099)-FIND("/",N4099,1))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8200</v>
      </c>
      <c r="D4100" s="18">
        <v>75000</v>
      </c>
      <c r="E4100" s="1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7">
        <f t="shared" si="385"/>
        <v>0</v>
      </c>
      <c r="P4100" s="8">
        <f t="shared" si="384"/>
        <v>0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8201</v>
      </c>
      <c r="D4101" s="18">
        <v>4500</v>
      </c>
      <c r="E4101" s="1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7">
        <f t="shared" si="385"/>
        <v>1.1111111111111112E-2</v>
      </c>
      <c r="P4101" s="8">
        <f t="shared" si="384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8202</v>
      </c>
      <c r="D4102" s="18">
        <v>270</v>
      </c>
      <c r="E4102" s="1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7">
        <f t="shared" si="385"/>
        <v>0</v>
      </c>
      <c r="P4102" s="8">
        <f t="shared" si="384"/>
        <v>0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8203</v>
      </c>
      <c r="D4103" s="18">
        <v>600</v>
      </c>
      <c r="E4103" s="1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7">
        <f t="shared" si="385"/>
        <v>0</v>
      </c>
      <c r="P4103" s="8">
        <f t="shared" si="384"/>
        <v>0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8204</v>
      </c>
      <c r="D4104" s="18">
        <v>500</v>
      </c>
      <c r="E4104" s="1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7">
        <f t="shared" si="385"/>
        <v>0.27400000000000002</v>
      </c>
      <c r="P4104" s="8">
        <f t="shared" si="384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8205</v>
      </c>
      <c r="D4105" s="18">
        <v>1000</v>
      </c>
      <c r="E4105" s="1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7">
        <f t="shared" si="385"/>
        <v>0.1</v>
      </c>
      <c r="P4105" s="8">
        <f t="shared" si="384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8206</v>
      </c>
      <c r="D4106" s="18">
        <v>3000</v>
      </c>
      <c r="E4106" s="1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7">
        <f t="shared" si="385"/>
        <v>0.21366666666666667</v>
      </c>
      <c r="P4106" s="8">
        <f t="shared" si="384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8207</v>
      </c>
      <c r="D4107" s="18">
        <v>33000</v>
      </c>
      <c r="E4107" s="1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7">
        <f t="shared" si="385"/>
        <v>6.9696969696969702E-2</v>
      </c>
      <c r="P4107" s="8">
        <f t="shared" si="384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8208</v>
      </c>
      <c r="D4108" s="18">
        <v>5000</v>
      </c>
      <c r="E4108" s="1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7">
        <f t="shared" si="385"/>
        <v>0.70599999999999996</v>
      </c>
      <c r="P4108" s="8">
        <f t="shared" si="384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8209</v>
      </c>
      <c r="D4109" s="18">
        <v>2000</v>
      </c>
      <c r="E4109" s="1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7">
        <f t="shared" si="385"/>
        <v>2.0500000000000001E-2</v>
      </c>
      <c r="P4109" s="8">
        <f t="shared" si="384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8210</v>
      </c>
      <c r="D4110" s="18">
        <v>3000</v>
      </c>
      <c r="E4110" s="1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7">
        <f t="shared" si="385"/>
        <v>1.9666666666666666E-2</v>
      </c>
      <c r="P4110" s="8">
        <f t="shared" si="384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8211</v>
      </c>
      <c r="D4111" s="18">
        <v>500</v>
      </c>
      <c r="E4111" s="1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7">
        <f t="shared" si="385"/>
        <v>0</v>
      </c>
      <c r="P4111" s="8">
        <f t="shared" si="384"/>
        <v>0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8212</v>
      </c>
      <c r="D4112" s="18">
        <v>300</v>
      </c>
      <c r="E4112" s="1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7">
        <f t="shared" si="385"/>
        <v>0.28666666666666668</v>
      </c>
      <c r="P4112" s="8">
        <f t="shared" si="384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8213</v>
      </c>
      <c r="D4113" s="18">
        <v>3000</v>
      </c>
      <c r="E4113" s="1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7">
        <f t="shared" si="385"/>
        <v>3.1333333333333331E-2</v>
      </c>
      <c r="P4113" s="8">
        <f t="shared" si="384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6960</v>
      </c>
      <c r="D4114" s="18">
        <v>2500</v>
      </c>
      <c r="E4114" s="1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7">
        <f t="shared" si="385"/>
        <v>4.0000000000000002E-4</v>
      </c>
      <c r="P4114" s="8">
        <f t="shared" si="384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3.5" x14ac:dyDescent="0.35">
      <c r="A4115">
        <v>4113</v>
      </c>
      <c r="B4115" s="3" t="s">
        <v>4109</v>
      </c>
      <c r="C4115" s="3" t="s">
        <v>8214</v>
      </c>
      <c r="D4115" s="18">
        <v>1500</v>
      </c>
      <c r="E4115" s="1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7">
        <f t="shared" si="385"/>
        <v>2E-3</v>
      </c>
      <c r="P4115" s="8">
        <f t="shared" si="384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autoFilter ref="A1:T4115" xr:uid="{A916B1EE-3671-4799-B9A3-B394DF618B5A}"/>
  <conditionalFormatting sqref="F1:F1048576">
    <cfRule type="cellIs" dxfId="7" priority="6" operator="equal">
      <formula>"canceled"</formula>
    </cfRule>
    <cfRule type="cellIs" dxfId="6" priority="7" operator="equal">
      <formula>"failed"</formula>
    </cfRule>
    <cfRule type="cellIs" dxfId="5" priority="8" operator="equal">
      <formula>"live"</formula>
    </cfRule>
    <cfRule type="cellIs" dxfId="4" priority="9" operator="equal">
      <formula>"successful"</formula>
    </cfRule>
  </conditionalFormatting>
  <conditionalFormatting sqref="O1:O1048576">
    <cfRule type="colorScale" priority="1">
      <colorScale>
        <cfvo type="percentile" val="10"/>
        <cfvo type="percentile" val="50"/>
        <cfvo type="percentile" val="90"/>
        <color rgb="FFF8696B"/>
        <color rgb="FF00B050"/>
        <color theme="8" tint="-0.499984740745262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59821-21C6-421B-99C6-4D8F63010993}">
  <dimension ref="A1:F14"/>
  <sheetViews>
    <sheetView workbookViewId="0">
      <selection activeCell="A3" sqref="A3:E13"/>
    </sheetView>
  </sheetViews>
  <sheetFormatPr defaultRowHeight="14.5" x14ac:dyDescent="0.35"/>
  <cols>
    <col min="1" max="1" width="22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8222</v>
      </c>
      <c r="B1" t="s">
        <v>8309</v>
      </c>
    </row>
    <row r="3" spans="1:6" x14ac:dyDescent="0.35">
      <c r="A3" s="9" t="s">
        <v>8322</v>
      </c>
      <c r="B3" s="9" t="s">
        <v>8310</v>
      </c>
    </row>
    <row r="4" spans="1:6" x14ac:dyDescent="0.35">
      <c r="A4" s="9" t="s">
        <v>8312</v>
      </c>
      <c r="B4" t="s">
        <v>8219</v>
      </c>
      <c r="C4" t="s">
        <v>8220</v>
      </c>
      <c r="D4" t="s">
        <v>8221</v>
      </c>
      <c r="E4" t="s">
        <v>8218</v>
      </c>
      <c r="F4" t="s">
        <v>8311</v>
      </c>
    </row>
    <row r="5" spans="1:6" x14ac:dyDescent="0.35">
      <c r="A5" s="10" t="s">
        <v>8313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5">
      <c r="A6" s="10" t="s">
        <v>8314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5">
      <c r="A7" s="10" t="s">
        <v>8315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5">
      <c r="A8" s="10" t="s">
        <v>8316</v>
      </c>
      <c r="B8" s="11">
        <v>24</v>
      </c>
      <c r="C8" s="11"/>
      <c r="D8" s="11"/>
      <c r="E8" s="11"/>
      <c r="F8" s="11">
        <v>24</v>
      </c>
    </row>
    <row r="9" spans="1:6" x14ac:dyDescent="0.35">
      <c r="A9" s="10" t="s">
        <v>8317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5">
      <c r="A10" s="10" t="s">
        <v>8318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5">
      <c r="A11" s="10" t="s">
        <v>8319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5">
      <c r="A12" s="10" t="s">
        <v>8320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5">
      <c r="A13" s="10" t="s">
        <v>8321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5">
      <c r="A14" s="10" t="s">
        <v>8311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55EEB-6D1E-4DD6-96E1-D13BCB54A1B7}">
  <dimension ref="A1:F47"/>
  <sheetViews>
    <sheetView workbookViewId="0">
      <selection activeCell="H14" sqref="H14"/>
    </sheetView>
  </sheetViews>
  <sheetFormatPr defaultRowHeight="14.5" x14ac:dyDescent="0.35"/>
  <cols>
    <col min="1" max="1" width="19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8222</v>
      </c>
      <c r="B1" t="s">
        <v>8309</v>
      </c>
    </row>
    <row r="2" spans="1:6" x14ac:dyDescent="0.35">
      <c r="A2" s="9" t="s">
        <v>8308</v>
      </c>
      <c r="B2" t="s">
        <v>8309</v>
      </c>
    </row>
    <row r="4" spans="1:6" x14ac:dyDescent="0.35">
      <c r="A4" s="9" t="s">
        <v>8365</v>
      </c>
      <c r="B4" s="9" t="s">
        <v>8310</v>
      </c>
    </row>
    <row r="5" spans="1:6" x14ac:dyDescent="0.35">
      <c r="A5" s="9" t="s">
        <v>8312</v>
      </c>
      <c r="B5" t="s">
        <v>8219</v>
      </c>
      <c r="C5" t="s">
        <v>8220</v>
      </c>
      <c r="D5" t="s">
        <v>8221</v>
      </c>
      <c r="E5" t="s">
        <v>8218</v>
      </c>
      <c r="F5" t="s">
        <v>8311</v>
      </c>
    </row>
    <row r="6" spans="1:6" x14ac:dyDescent="0.35">
      <c r="A6" s="10" t="s">
        <v>8323</v>
      </c>
      <c r="B6" s="11"/>
      <c r="C6" s="11">
        <v>100</v>
      </c>
      <c r="D6" s="11"/>
      <c r="E6" s="11"/>
      <c r="F6" s="11">
        <v>100</v>
      </c>
    </row>
    <row r="7" spans="1:6" x14ac:dyDescent="0.35">
      <c r="A7" s="10" t="s">
        <v>8324</v>
      </c>
      <c r="B7" s="11">
        <v>20</v>
      </c>
      <c r="C7" s="11"/>
      <c r="D7" s="11"/>
      <c r="E7" s="11"/>
      <c r="F7" s="11">
        <v>20</v>
      </c>
    </row>
    <row r="8" spans="1:6" x14ac:dyDescent="0.35">
      <c r="A8" s="10" t="s">
        <v>8325</v>
      </c>
      <c r="B8" s="11">
        <v>24</v>
      </c>
      <c r="C8" s="11"/>
      <c r="D8" s="11"/>
      <c r="E8" s="11"/>
      <c r="F8" s="11">
        <v>24</v>
      </c>
    </row>
    <row r="9" spans="1:6" x14ac:dyDescent="0.35">
      <c r="A9" s="10" t="s">
        <v>8326</v>
      </c>
      <c r="B9" s="11"/>
      <c r="C9" s="11">
        <v>40</v>
      </c>
      <c r="D9" s="11"/>
      <c r="E9" s="11"/>
      <c r="F9" s="11">
        <v>40</v>
      </c>
    </row>
    <row r="10" spans="1:6" x14ac:dyDescent="0.35">
      <c r="A10" s="10" t="s">
        <v>8327</v>
      </c>
      <c r="B10" s="11"/>
      <c r="C10" s="11"/>
      <c r="D10" s="11"/>
      <c r="E10" s="11">
        <v>40</v>
      </c>
      <c r="F10" s="11">
        <v>40</v>
      </c>
    </row>
    <row r="11" spans="1:6" x14ac:dyDescent="0.35">
      <c r="A11" s="10" t="s">
        <v>8328</v>
      </c>
      <c r="B11" s="11"/>
      <c r="C11" s="11"/>
      <c r="D11" s="11"/>
      <c r="E11" s="11">
        <v>180</v>
      </c>
      <c r="F11" s="11">
        <v>180</v>
      </c>
    </row>
    <row r="12" spans="1:6" x14ac:dyDescent="0.35">
      <c r="A12" s="10" t="s">
        <v>8329</v>
      </c>
      <c r="B12" s="11"/>
      <c r="C12" s="11">
        <v>80</v>
      </c>
      <c r="D12" s="11"/>
      <c r="E12" s="11"/>
      <c r="F12" s="11">
        <v>80</v>
      </c>
    </row>
    <row r="13" spans="1:6" x14ac:dyDescent="0.35">
      <c r="A13" s="10" t="s">
        <v>8330</v>
      </c>
      <c r="B13" s="11"/>
      <c r="C13" s="11"/>
      <c r="D13" s="11"/>
      <c r="E13" s="11">
        <v>40</v>
      </c>
      <c r="F13" s="11">
        <v>40</v>
      </c>
    </row>
    <row r="14" spans="1:6" x14ac:dyDescent="0.35">
      <c r="A14" s="10" t="s">
        <v>8331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5">
      <c r="A15" s="10" t="s">
        <v>8332</v>
      </c>
      <c r="B15" s="11"/>
      <c r="C15" s="11">
        <v>40</v>
      </c>
      <c r="D15" s="11"/>
      <c r="E15" s="11"/>
      <c r="F15" s="11">
        <v>40</v>
      </c>
    </row>
    <row r="16" spans="1:6" x14ac:dyDescent="0.35">
      <c r="A16" s="10" t="s">
        <v>8333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5">
      <c r="A17" s="10" t="s">
        <v>8334</v>
      </c>
      <c r="B17" s="11"/>
      <c r="C17" s="11">
        <v>20</v>
      </c>
      <c r="D17" s="11"/>
      <c r="E17" s="11"/>
      <c r="F17" s="11">
        <v>20</v>
      </c>
    </row>
    <row r="18" spans="1:6" x14ac:dyDescent="0.35">
      <c r="A18" s="10" t="s">
        <v>8335</v>
      </c>
      <c r="B18" s="11"/>
      <c r="C18" s="11"/>
      <c r="D18" s="11"/>
      <c r="E18" s="11">
        <v>140</v>
      </c>
      <c r="F18" s="11">
        <v>140</v>
      </c>
    </row>
    <row r="19" spans="1:6" x14ac:dyDescent="0.35">
      <c r="A19" s="10" t="s">
        <v>8336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5">
      <c r="A20" s="10" t="s">
        <v>8337</v>
      </c>
      <c r="B20" s="11"/>
      <c r="C20" s="11">
        <v>60</v>
      </c>
      <c r="D20" s="11"/>
      <c r="E20" s="11"/>
      <c r="F20" s="11">
        <v>60</v>
      </c>
    </row>
    <row r="21" spans="1:6" x14ac:dyDescent="0.35">
      <c r="A21" s="10" t="s">
        <v>8338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5">
      <c r="A22" s="10" t="s">
        <v>8339</v>
      </c>
      <c r="B22" s="11"/>
      <c r="C22" s="11"/>
      <c r="D22" s="11"/>
      <c r="E22" s="11">
        <v>20</v>
      </c>
      <c r="F22" s="11">
        <v>20</v>
      </c>
    </row>
    <row r="23" spans="1:6" x14ac:dyDescent="0.35">
      <c r="A23" s="10" t="s">
        <v>8340</v>
      </c>
      <c r="B23" s="11"/>
      <c r="C23" s="11">
        <v>40</v>
      </c>
      <c r="D23" s="11"/>
      <c r="E23" s="11"/>
      <c r="F23" s="11">
        <v>40</v>
      </c>
    </row>
    <row r="24" spans="1:6" x14ac:dyDescent="0.35">
      <c r="A24" s="10" t="s">
        <v>8341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5">
      <c r="A25" s="10" t="s">
        <v>8342</v>
      </c>
      <c r="B25" s="11"/>
      <c r="C25" s="11">
        <v>20</v>
      </c>
      <c r="D25" s="11"/>
      <c r="E25" s="11"/>
      <c r="F25" s="11">
        <v>20</v>
      </c>
    </row>
    <row r="26" spans="1:6" x14ac:dyDescent="0.35">
      <c r="A26" s="10" t="s">
        <v>8343</v>
      </c>
      <c r="B26" s="11"/>
      <c r="C26" s="11"/>
      <c r="D26" s="11"/>
      <c r="E26" s="11">
        <v>60</v>
      </c>
      <c r="F26" s="11">
        <v>60</v>
      </c>
    </row>
    <row r="27" spans="1:6" x14ac:dyDescent="0.35">
      <c r="A27" s="10" t="s">
        <v>8344</v>
      </c>
      <c r="B27" s="11"/>
      <c r="C27" s="11">
        <v>20</v>
      </c>
      <c r="D27" s="11"/>
      <c r="E27" s="11"/>
      <c r="F27" s="11">
        <v>20</v>
      </c>
    </row>
    <row r="28" spans="1:6" x14ac:dyDescent="0.35">
      <c r="A28" s="10" t="s">
        <v>8345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5">
      <c r="A29" s="10" t="s">
        <v>8346</v>
      </c>
      <c r="B29" s="11"/>
      <c r="C29" s="11">
        <v>20</v>
      </c>
      <c r="D29" s="11"/>
      <c r="E29" s="11"/>
      <c r="F29" s="11">
        <v>20</v>
      </c>
    </row>
    <row r="30" spans="1:6" x14ac:dyDescent="0.35">
      <c r="A30" s="10" t="s">
        <v>8347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5">
      <c r="A31" s="10" t="s">
        <v>8348</v>
      </c>
      <c r="B31" s="11"/>
      <c r="C31" s="11"/>
      <c r="D31" s="11"/>
      <c r="E31" s="11">
        <v>40</v>
      </c>
      <c r="F31" s="11">
        <v>40</v>
      </c>
    </row>
    <row r="32" spans="1:6" x14ac:dyDescent="0.35">
      <c r="A32" s="10" t="s">
        <v>8349</v>
      </c>
      <c r="B32" s="11"/>
      <c r="C32" s="11"/>
      <c r="D32" s="11"/>
      <c r="E32" s="11">
        <v>20</v>
      </c>
      <c r="F32" s="11">
        <v>20</v>
      </c>
    </row>
    <row r="33" spans="1:6" x14ac:dyDescent="0.35">
      <c r="A33" s="10" t="s">
        <v>8350</v>
      </c>
      <c r="B33" s="11"/>
      <c r="C33" s="11">
        <v>20</v>
      </c>
      <c r="D33" s="11"/>
      <c r="E33" s="11"/>
      <c r="F33" s="11">
        <v>20</v>
      </c>
    </row>
    <row r="34" spans="1:6" x14ac:dyDescent="0.35">
      <c r="A34" s="10" t="s">
        <v>8351</v>
      </c>
      <c r="B34" s="11"/>
      <c r="C34" s="11"/>
      <c r="D34" s="11"/>
      <c r="E34" s="11">
        <v>260</v>
      </c>
      <c r="F34" s="11">
        <v>260</v>
      </c>
    </row>
    <row r="35" spans="1:6" x14ac:dyDescent="0.35">
      <c r="A35" s="10" t="s">
        <v>8352</v>
      </c>
      <c r="B35" s="11">
        <v>40</v>
      </c>
      <c r="C35" s="11"/>
      <c r="D35" s="11"/>
      <c r="E35" s="11"/>
      <c r="F35" s="11">
        <v>40</v>
      </c>
    </row>
    <row r="36" spans="1:6" x14ac:dyDescent="0.35">
      <c r="A36" s="10" t="s">
        <v>8353</v>
      </c>
      <c r="B36" s="11"/>
      <c r="C36" s="11"/>
      <c r="D36" s="11"/>
      <c r="E36" s="11">
        <v>60</v>
      </c>
      <c r="F36" s="11">
        <v>60</v>
      </c>
    </row>
    <row r="37" spans="1:6" x14ac:dyDescent="0.35">
      <c r="A37" s="10" t="s">
        <v>8354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5">
      <c r="A38" s="10" t="s">
        <v>8355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5">
      <c r="A39" s="10" t="s">
        <v>8356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5">
      <c r="A40" s="10" t="s">
        <v>8357</v>
      </c>
      <c r="B40" s="11"/>
      <c r="C40" s="11"/>
      <c r="D40" s="11"/>
      <c r="E40" s="11">
        <v>80</v>
      </c>
      <c r="F40" s="11">
        <v>80</v>
      </c>
    </row>
    <row r="41" spans="1:6" x14ac:dyDescent="0.35">
      <c r="A41" s="10" t="s">
        <v>8358</v>
      </c>
      <c r="B41" s="11"/>
      <c r="C41" s="11"/>
      <c r="D41" s="11"/>
      <c r="E41" s="11">
        <v>60</v>
      </c>
      <c r="F41" s="11">
        <v>60</v>
      </c>
    </row>
    <row r="42" spans="1:6" x14ac:dyDescent="0.35">
      <c r="A42" s="10" t="s">
        <v>8359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5">
      <c r="A43" s="10" t="s">
        <v>8360</v>
      </c>
      <c r="B43" s="11"/>
      <c r="C43" s="11">
        <v>100</v>
      </c>
      <c r="D43" s="11"/>
      <c r="E43" s="11"/>
      <c r="F43" s="11">
        <v>100</v>
      </c>
    </row>
    <row r="44" spans="1:6" x14ac:dyDescent="0.35">
      <c r="A44" s="10" t="s">
        <v>8361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5">
      <c r="A45" s="10" t="s">
        <v>8362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5">
      <c r="A46" s="10" t="s">
        <v>8363</v>
      </c>
      <c r="B46" s="11">
        <v>20</v>
      </c>
      <c r="C46" s="11"/>
      <c r="D46" s="11"/>
      <c r="E46" s="11"/>
      <c r="F46" s="11">
        <v>20</v>
      </c>
    </row>
    <row r="47" spans="1:6" x14ac:dyDescent="0.35">
      <c r="A47" s="10" t="s">
        <v>8311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0BF00-2092-4339-A546-AF4497F9929D}">
  <dimension ref="A1:F18"/>
  <sheetViews>
    <sheetView workbookViewId="0">
      <selection activeCell="F20" sqref="F20"/>
    </sheetView>
  </sheetViews>
  <sheetFormatPr defaultRowHeight="14.5" x14ac:dyDescent="0.35"/>
  <cols>
    <col min="1" max="1" width="14.542968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8308</v>
      </c>
      <c r="B1" t="s">
        <v>8309</v>
      </c>
    </row>
    <row r="2" spans="1:6" x14ac:dyDescent="0.35">
      <c r="A2" s="9" t="s">
        <v>8380</v>
      </c>
      <c r="B2" t="s">
        <v>8309</v>
      </c>
    </row>
    <row r="4" spans="1:6" x14ac:dyDescent="0.35">
      <c r="A4" s="9" t="s">
        <v>8364</v>
      </c>
      <c r="B4" s="9" t="s">
        <v>8310</v>
      </c>
    </row>
    <row r="5" spans="1:6" x14ac:dyDescent="0.35">
      <c r="A5" s="9" t="s">
        <v>8312</v>
      </c>
      <c r="B5" t="s">
        <v>8219</v>
      </c>
      <c r="C5" t="s">
        <v>8220</v>
      </c>
      <c r="D5" t="s">
        <v>8221</v>
      </c>
      <c r="E5" t="s">
        <v>8218</v>
      </c>
      <c r="F5" t="s">
        <v>8311</v>
      </c>
    </row>
    <row r="6" spans="1:6" x14ac:dyDescent="0.35">
      <c r="A6" s="19" t="s">
        <v>8374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35">
      <c r="A7" s="19" t="s">
        <v>8375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35">
      <c r="A8" s="19" t="s">
        <v>8376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35">
      <c r="A9" s="19" t="s">
        <v>8377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35">
      <c r="A10" s="19" t="s">
        <v>8368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35">
      <c r="A11" s="19" t="s">
        <v>8378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35">
      <c r="A12" s="19" t="s">
        <v>8369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35">
      <c r="A13" s="19" t="s">
        <v>8370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35">
      <c r="A14" s="19" t="s">
        <v>8371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35">
      <c r="A15" s="19" t="s">
        <v>8372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35">
      <c r="A16" s="19" t="s">
        <v>8373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35">
      <c r="A17" s="19" t="s">
        <v>8379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35">
      <c r="A18" s="19" t="s">
        <v>8311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1B3A5-F085-4197-98C4-8685A5F2CFA6}">
  <dimension ref="A1:P13"/>
  <sheetViews>
    <sheetView zoomScale="99" zoomScaleNormal="99" workbookViewId="0">
      <selection activeCell="E5" sqref="E5"/>
    </sheetView>
  </sheetViews>
  <sheetFormatPr defaultRowHeight="14.5" x14ac:dyDescent="0.35"/>
  <cols>
    <col min="1" max="1" width="17.26953125" bestFit="1" customWidth="1"/>
    <col min="2" max="2" width="9.26953125" style="16" bestFit="1" customWidth="1"/>
    <col min="3" max="3" width="7.7265625" style="16" bestFit="1" customWidth="1"/>
    <col min="4" max="4" width="8.453125" style="16" bestFit="1" customWidth="1"/>
    <col min="5" max="5" width="9.08984375" style="16" customWidth="1"/>
    <col min="6" max="8" width="11.81640625" style="13" customWidth="1"/>
  </cols>
  <sheetData>
    <row r="1" spans="1:16" s="14" customFormat="1" ht="32" customHeight="1" x14ac:dyDescent="0.35">
      <c r="A1" s="14" t="s">
        <v>8381</v>
      </c>
      <c r="B1" s="14" t="s">
        <v>8382</v>
      </c>
      <c r="C1" s="14" t="s">
        <v>8383</v>
      </c>
      <c r="D1" s="14" t="s">
        <v>8384</v>
      </c>
      <c r="E1" s="14" t="s">
        <v>8385</v>
      </c>
      <c r="F1" s="14" t="s">
        <v>8386</v>
      </c>
      <c r="G1" s="14" t="s">
        <v>8387</v>
      </c>
      <c r="H1" s="14" t="s">
        <v>8388</v>
      </c>
      <c r="P1" s="14" t="s">
        <v>8401</v>
      </c>
    </row>
    <row r="2" spans="1:16" x14ac:dyDescent="0.35">
      <c r="A2" t="s">
        <v>8400</v>
      </c>
      <c r="B2" s="16">
        <f>COUNTIFS(Data!$D$2:$D$4115,"&lt;1000",Data!$F$2:$F$4115,"successful")</f>
        <v>322</v>
      </c>
      <c r="C2" s="16">
        <f>COUNTIFS(Data!$D$2:$D$4115,"&lt;1000",Data!$F$2:$F$4115,"failed")</f>
        <v>113</v>
      </c>
      <c r="D2" s="16">
        <f>COUNTIFS(Data!$D$2:$D$4115,"&lt;1000",Data!$F$2:$F$4115,"canceled")</f>
        <v>18</v>
      </c>
      <c r="E2" s="16">
        <f>SUM(B2:D2)</f>
        <v>453</v>
      </c>
      <c r="F2" s="15">
        <f>B2/$E2</f>
        <v>0.71081677704194257</v>
      </c>
      <c r="G2" s="15">
        <f>C2/$E2</f>
        <v>0.24944812362030905</v>
      </c>
      <c r="H2" s="15">
        <f>D2/$E2</f>
        <v>3.9735099337748346E-2</v>
      </c>
    </row>
    <row r="3" spans="1:16" x14ac:dyDescent="0.35">
      <c r="A3" t="s">
        <v>8389</v>
      </c>
      <c r="B3" s="16">
        <f>COUNTIFS(Data!$D$2:$D$4115,"&gt;=1000",Data!$D$2:$D$4115,"&lt;5000",Data!$F$2:$F$4115,"successful")</f>
        <v>932</v>
      </c>
      <c r="C3" s="16">
        <f>COUNTIFS(Data!$D$2:$D$4115,"&gt;1000",Data!$D$2:$D$4115,"&lt;5000",Data!$F$2:$F$4115,"failed")</f>
        <v>357</v>
      </c>
      <c r="D3" s="16">
        <f>COUNTIFS(Data!$D$2:$D$4115,"&gt;1000",Data!$D$2:$D$4115,"&lt;5000",Data!$F$2:$F$4115,"canceled")</f>
        <v>52</v>
      </c>
      <c r="E3" s="16">
        <f>SUM(B3:D3)</f>
        <v>1341</v>
      </c>
      <c r="F3" s="15">
        <f t="shared" ref="F3:F13" si="0">B3/$E3</f>
        <v>0.69500372856077552</v>
      </c>
      <c r="G3" s="15">
        <f t="shared" ref="G3:G13" si="1">C3/$E3</f>
        <v>0.26621923937360181</v>
      </c>
      <c r="H3" s="15">
        <f t="shared" ref="H3:H13" si="2">D3/$E3</f>
        <v>3.877703206562267E-2</v>
      </c>
    </row>
    <row r="4" spans="1:16" x14ac:dyDescent="0.35">
      <c r="A4" t="s">
        <v>8390</v>
      </c>
      <c r="B4" s="16">
        <f>COUNTIFS(Data!$D$2:$D$4115,"&gt;=5000",Data!$D$2:$D$4115,"&lt;10000",Data!$F$2:$F$4115,"successful")</f>
        <v>381</v>
      </c>
      <c r="C4" s="16">
        <f>COUNTIFS(Data!$D$2:$D$4115,"&gt;=5000",Data!$D$2:$D$4115,"&lt;10000",Data!$F$2:$F$4115,"failed")</f>
        <v>283</v>
      </c>
      <c r="D4" s="16">
        <f>COUNTIFS(Data!$D$2:$D$4115,"&gt;=5000",Data!$D$2:$D$4115,"&lt;10000",Data!$F$2:$F$4115,"canceled")</f>
        <v>52</v>
      </c>
      <c r="E4" s="16">
        <f t="shared" ref="E4:E13" si="3">SUM(B4:D4)</f>
        <v>716</v>
      </c>
      <c r="F4" s="15">
        <f t="shared" si="0"/>
        <v>0.53212290502793291</v>
      </c>
      <c r="G4" s="15">
        <f t="shared" si="1"/>
        <v>0.39525139664804471</v>
      </c>
      <c r="H4" s="15">
        <f t="shared" si="2"/>
        <v>7.2625698324022353E-2</v>
      </c>
    </row>
    <row r="5" spans="1:16" x14ac:dyDescent="0.35">
      <c r="A5" t="s">
        <v>8391</v>
      </c>
      <c r="B5" s="16">
        <f>COUNTIFS(Data!$D$2:$D$4115,"&gt;=10000",Data!$D$2:$D$4115,"&lt;15000",Data!$F$2:$F$4115,"successful")</f>
        <v>168</v>
      </c>
      <c r="C5" s="16">
        <f>COUNTIFS(Data!$D$2:$D$4115,"&gt;=10000",Data!$D$2:$D$4115,"&lt;15000",Data!$F$2:$F$4115,"failed")</f>
        <v>144</v>
      </c>
      <c r="D5" s="16">
        <f>COUNTIFS(Data!$D$2:$D$4115,"&gt;=10000",Data!$D$2:$D$4115,"&lt;15000",Data!$F$2:$F$4115,"canceled")</f>
        <v>40</v>
      </c>
      <c r="E5" s="16">
        <f t="shared" si="3"/>
        <v>352</v>
      </c>
      <c r="F5" s="15">
        <f t="shared" si="0"/>
        <v>0.47727272727272729</v>
      </c>
      <c r="G5" s="15">
        <f t="shared" si="1"/>
        <v>0.40909090909090912</v>
      </c>
      <c r="H5" s="15">
        <f t="shared" si="2"/>
        <v>0.11363636363636363</v>
      </c>
    </row>
    <row r="6" spans="1:16" x14ac:dyDescent="0.35">
      <c r="A6" t="s">
        <v>8392</v>
      </c>
      <c r="B6" s="16">
        <f>COUNTIFS(Data!$D$2:$D$4115,"&gt;=15000",Data!$D$2:$D$4115,"&lt;20000",Data!$F$2:$F$4115,"successful")</f>
        <v>94</v>
      </c>
      <c r="C6" s="16">
        <f>COUNTIFS(Data!$D$2:$D$4115,"&gt;=15000",Data!$D$2:$D$4115,"&lt;20000",Data!$F$2:$F$4115,"failed")</f>
        <v>90</v>
      </c>
      <c r="D6" s="16">
        <f>COUNTIFS(Data!$D$2:$D$4115,"&gt;=15000",Data!$D$2:$D$4115,"&lt;20000",Data!$F$2:$F$4115,"canceled")</f>
        <v>17</v>
      </c>
      <c r="E6" s="16">
        <f t="shared" si="3"/>
        <v>201</v>
      </c>
      <c r="F6" s="15">
        <f t="shared" si="0"/>
        <v>0.46766169154228854</v>
      </c>
      <c r="G6" s="15">
        <f t="shared" si="1"/>
        <v>0.44776119402985076</v>
      </c>
      <c r="H6" s="15">
        <f t="shared" si="2"/>
        <v>8.45771144278607E-2</v>
      </c>
    </row>
    <row r="7" spans="1:16" x14ac:dyDescent="0.35">
      <c r="A7" t="s">
        <v>8393</v>
      </c>
      <c r="B7" s="16">
        <f>COUNTIFS(Data!$D$2:$D$4115,"&gt;=20000",Data!$D$2:$D$4115,"&lt;25000",Data!$F$2:$F$4115,"successful")</f>
        <v>62</v>
      </c>
      <c r="C7" s="16">
        <f>COUNTIFS(Data!$D$2:$D$4115,"&gt;=20000",Data!$D$2:$D$4115,"&lt;25000",Data!$F$2:$F$4115,"failed")</f>
        <v>72</v>
      </c>
      <c r="D7" s="16">
        <f>COUNTIFS(Data!$D$2:$D$4115,"&gt;=20000",Data!$D$2:$D$4115,"&lt;25000",Data!$F$2:$F$4115,"canceled")</f>
        <v>14</v>
      </c>
      <c r="E7" s="16">
        <f t="shared" si="3"/>
        <v>148</v>
      </c>
      <c r="F7" s="15">
        <f t="shared" si="0"/>
        <v>0.41891891891891891</v>
      </c>
      <c r="G7" s="15">
        <f t="shared" si="1"/>
        <v>0.48648648648648651</v>
      </c>
      <c r="H7" s="15">
        <f t="shared" si="2"/>
        <v>9.45945945945946E-2</v>
      </c>
    </row>
    <row r="8" spans="1:16" x14ac:dyDescent="0.35">
      <c r="A8" t="s">
        <v>8394</v>
      </c>
      <c r="B8" s="16">
        <f>COUNTIFS(Data!$D$2:$D$4115,"&gt;=25000",Data!$D$2:$D$4115,"&lt;30000",Data!$F$2:$F$4115,"successful")</f>
        <v>55</v>
      </c>
      <c r="C8" s="16">
        <f>COUNTIFS(Data!$D$2:$D$4115,"&gt;=25000",Data!$D$2:$D$4115,"&lt;30000",Data!$F$2:$F$4115,"failed")</f>
        <v>64</v>
      </c>
      <c r="D8" s="16">
        <f>COUNTIFS(Data!$D$2:$D$4115,"&gt;=25000",Data!$D$2:$D$4115,"&lt;30000",Data!$F$2:$F$4115,"canceled")</f>
        <v>18</v>
      </c>
      <c r="E8" s="16">
        <f t="shared" si="3"/>
        <v>137</v>
      </c>
      <c r="F8" s="15">
        <f t="shared" si="0"/>
        <v>0.40145985401459855</v>
      </c>
      <c r="G8" s="15">
        <f t="shared" si="1"/>
        <v>0.46715328467153283</v>
      </c>
      <c r="H8" s="15">
        <f t="shared" si="2"/>
        <v>0.13138686131386862</v>
      </c>
    </row>
    <row r="9" spans="1:16" x14ac:dyDescent="0.35">
      <c r="A9" t="s">
        <v>8395</v>
      </c>
      <c r="B9" s="16">
        <f>COUNTIFS(Data!$D$2:$D$4115,"&gt;=30000",Data!$D$2:$D$4115,"&lt;35000",Data!$F$2:$F$4115,"successful")</f>
        <v>32</v>
      </c>
      <c r="C9" s="16">
        <f>COUNTIFS(Data!$D$2:$D$4115,"&gt;=30000",Data!$D$2:$D$4115,"&lt;35000",Data!$F$2:$F$4115,"failed")</f>
        <v>37</v>
      </c>
      <c r="D9" s="16">
        <f>COUNTIFS(Data!$D$2:$D$4115,"&gt;=30000",Data!$D$2:$D$4115,"&lt;35000",Data!$F$2:$F$4115,"canceled")</f>
        <v>13</v>
      </c>
      <c r="E9" s="16">
        <f t="shared" si="3"/>
        <v>82</v>
      </c>
      <c r="F9" s="15">
        <f t="shared" si="0"/>
        <v>0.3902439024390244</v>
      </c>
      <c r="G9" s="15">
        <f t="shared" si="1"/>
        <v>0.45121951219512196</v>
      </c>
      <c r="H9" s="15">
        <f t="shared" si="2"/>
        <v>0.15853658536585366</v>
      </c>
    </row>
    <row r="10" spans="1:16" x14ac:dyDescent="0.35">
      <c r="A10" t="s">
        <v>8396</v>
      </c>
      <c r="B10" s="16">
        <f>COUNTIFS(Data!$D$2:$D$4115,"&gt;=35000",Data!$D$2:$D$4115,"&lt;40000",Data!$F$2:$F$4115,"successful")</f>
        <v>26</v>
      </c>
      <c r="C10" s="16">
        <f>COUNTIFS(Data!$D$2:$D$4115,"&gt;=35000",Data!$D$2:$D$4115,"&lt;40000",Data!$F$2:$F$4115,"failed")</f>
        <v>22</v>
      </c>
      <c r="D10" s="16">
        <f>COUNTIFS(Data!$D$2:$D$4115,"&gt;=35000",Data!$D$2:$D$4115,"&lt;40000",Data!$F$2:$F$4115,"canceled")</f>
        <v>7</v>
      </c>
      <c r="E10" s="16">
        <f t="shared" si="3"/>
        <v>55</v>
      </c>
      <c r="F10" s="15">
        <f t="shared" si="0"/>
        <v>0.47272727272727272</v>
      </c>
      <c r="G10" s="15">
        <f t="shared" si="1"/>
        <v>0.4</v>
      </c>
      <c r="H10" s="15">
        <f t="shared" si="2"/>
        <v>0.12727272727272726</v>
      </c>
    </row>
    <row r="11" spans="1:16" x14ac:dyDescent="0.35">
      <c r="A11" t="s">
        <v>8397</v>
      </c>
      <c r="B11" s="16">
        <f>COUNTIFS(Data!$D$2:$D$4115,"&gt;=40000",Data!$D$2:$D$4115,"&lt;45000",Data!$F$2:$F$4115,"successful")</f>
        <v>21</v>
      </c>
      <c r="C11" s="16">
        <f>COUNTIFS(Data!$D$2:$D$4115,"&gt;=40000",Data!$D$2:$D$4115,"&lt;45000",Data!$F$2:$F$4115,"failed")</f>
        <v>16</v>
      </c>
      <c r="D11" s="16">
        <f>COUNTIFS(Data!$D$2:$D$4115,"&gt;=40000",Data!$D$2:$D$4115,"&lt;45000",Data!$F$2:$F$4115,"canceled")</f>
        <v>6</v>
      </c>
      <c r="E11" s="16">
        <f t="shared" si="3"/>
        <v>43</v>
      </c>
      <c r="F11" s="15">
        <f t="shared" si="0"/>
        <v>0.48837209302325579</v>
      </c>
      <c r="G11" s="15">
        <f t="shared" si="1"/>
        <v>0.37209302325581395</v>
      </c>
      <c r="H11" s="15">
        <f t="shared" si="2"/>
        <v>0.13953488372093023</v>
      </c>
    </row>
    <row r="12" spans="1:16" x14ac:dyDescent="0.35">
      <c r="A12" t="s">
        <v>8398</v>
      </c>
      <c r="B12" s="16">
        <f>COUNTIFS(Data!$D$2:$D$4115,"&gt;=45000",Data!$D$2:$D$4115,"&lt;50000",Data!$F$2:$F$4115,"successful")</f>
        <v>6</v>
      </c>
      <c r="C12" s="16">
        <f>COUNTIFS(Data!$D$2:$D$4115,"&gt;=45000",Data!$D$2:$D$4115,"&lt;50000",Data!$F$2:$F$4115,"failed")</f>
        <v>11</v>
      </c>
      <c r="D12" s="16">
        <f>COUNTIFS(Data!$D$2:$D$4115,"&gt;=45000",Data!$D$2:$D$4115,"&lt;50000",Data!$F$2:$F$4115,"canceled")</f>
        <v>4</v>
      </c>
      <c r="E12" s="16">
        <f t="shared" si="3"/>
        <v>21</v>
      </c>
      <c r="F12" s="15">
        <f t="shared" si="0"/>
        <v>0.2857142857142857</v>
      </c>
      <c r="G12" s="15">
        <f t="shared" si="1"/>
        <v>0.52380952380952384</v>
      </c>
      <c r="H12" s="15">
        <f t="shared" si="2"/>
        <v>0.19047619047619047</v>
      </c>
    </row>
    <row r="13" spans="1:16" x14ac:dyDescent="0.35">
      <c r="A13" t="s">
        <v>8399</v>
      </c>
      <c r="B13" s="16">
        <f>COUNTIFS(Data!$D$2:$D$4115,"&gt;=50000",Data!$F$2:$F$4115,"successful")</f>
        <v>86</v>
      </c>
      <c r="C13" s="16">
        <f>COUNTIFS(Data!$D$2:$D$4115,"&gt;=50000",Data!$F$2:$F$4115,"failed")</f>
        <v>258</v>
      </c>
      <c r="D13" s="16">
        <f>COUNTIFS(Data!$D$2:$D$4115,"&gt;=50000",Data!$F$2:$F$4115,"canceled")</f>
        <v>100</v>
      </c>
      <c r="E13" s="16">
        <f t="shared" si="3"/>
        <v>444</v>
      </c>
      <c r="F13" s="15">
        <f t="shared" si="0"/>
        <v>0.19369369369369369</v>
      </c>
      <c r="G13" s="15">
        <f t="shared" si="1"/>
        <v>0.58108108108108103</v>
      </c>
      <c r="H13" s="15">
        <f t="shared" si="2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</vt:lpstr>
      <vt:lpstr>SubCategory</vt:lpstr>
      <vt:lpstr>DateCreated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Cenez Tindoc</cp:lastModifiedBy>
  <dcterms:created xsi:type="dcterms:W3CDTF">2017-04-20T15:17:24Z</dcterms:created>
  <dcterms:modified xsi:type="dcterms:W3CDTF">2019-11-30T01:32:17Z</dcterms:modified>
</cp:coreProperties>
</file>